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0F96CCFD-92B5-485E-9F45-445BC05981DB}" xr6:coauthVersionLast="47" xr6:coauthVersionMax="47" xr10:uidLastSave="{00000000-0000-0000-0000-000000000000}"/>
  <bookViews>
    <workbookView xWindow="-57720" yWindow="-120" windowWidth="29040" windowHeight="15840" firstSheet="1" activeTab="6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Log'!$A$1:$G$1592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7" i="7" l="1"/>
  <c r="G8" i="7"/>
  <c r="B7" i="8"/>
  <c r="B9" i="8"/>
  <c r="B8" i="8"/>
  <c r="J34" i="5"/>
  <c r="E34" i="5"/>
  <c r="O16" i="5"/>
  <c r="J16" i="5"/>
  <c r="E16" i="5"/>
  <c r="B10" i="8"/>
  <c r="B13" i="8"/>
  <c r="B14" i="8"/>
  <c r="B12" i="8"/>
  <c r="B16" i="8"/>
  <c r="B11" i="8"/>
  <c r="B15" i="8"/>
  <c r="B17" i="8"/>
  <c r="B18" i="8"/>
  <c r="B19" i="8"/>
  <c r="B20" i="8"/>
  <c r="B21" i="8"/>
  <c r="B22" i="8"/>
  <c r="B24" i="8"/>
  <c r="B25" i="8"/>
  <c r="B23" i="8"/>
  <c r="B27" i="8"/>
  <c r="B28" i="8"/>
  <c r="B32" i="8"/>
  <c r="B36" i="8"/>
  <c r="B26" i="8"/>
  <c r="B29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30" i="8"/>
  <c r="B35" i="8"/>
  <c r="B33" i="8"/>
  <c r="B37" i="8"/>
  <c r="B31" i="8"/>
  <c r="B34" i="8"/>
  <c r="B43" i="8"/>
  <c r="B39" i="8"/>
  <c r="B40" i="8"/>
  <c r="B38" i="8"/>
  <c r="B41" i="8"/>
  <c r="B42" i="8"/>
  <c r="B44" i="8"/>
  <c r="B45" i="8"/>
  <c r="B46" i="8"/>
  <c r="B47" i="8"/>
  <c r="B55" i="8"/>
  <c r="B54" i="8"/>
  <c r="B53" i="8"/>
  <c r="B52" i="8"/>
  <c r="B51" i="8"/>
  <c r="B50" i="8"/>
  <c r="B49" i="8"/>
  <c r="B48" i="8"/>
  <c r="G82" i="11" l="1"/>
  <c r="A18" i="11" s="1"/>
  <c r="A66" i="11"/>
  <c r="A74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58" i="8"/>
  <c r="B57" i="8"/>
  <c r="B59" i="8"/>
  <c r="B60" i="8"/>
  <c r="B61" i="8"/>
  <c r="B62" i="8"/>
  <c r="B63" i="8"/>
  <c r="B56" i="8"/>
  <c r="B64" i="8"/>
  <c r="B65" i="8"/>
  <c r="B66" i="8"/>
  <c r="B67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70" i="8"/>
  <c r="B69" i="8"/>
  <c r="B72" i="8"/>
  <c r="B71" i="8"/>
  <c r="B75" i="8"/>
  <c r="B74" i="8"/>
  <c r="B68" i="8"/>
  <c r="F14" i="2"/>
  <c r="F2" i="2" s="1"/>
  <c r="B73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591" i="7"/>
  <c r="G1590" i="7" s="1"/>
  <c r="G1589" i="7" s="1"/>
  <c r="G1588" i="7" s="1"/>
  <c r="G1587" i="7" s="1"/>
  <c r="G1586" i="7" s="1"/>
  <c r="G1585" i="7" s="1"/>
  <c r="G1584" i="7" s="1"/>
  <c r="G1583" i="7" s="1"/>
  <c r="G1582" i="7" s="1"/>
  <c r="G1581" i="7" s="1"/>
  <c r="G1580" i="7" s="1"/>
  <c r="G1579" i="7" s="1"/>
  <c r="G1578" i="7" s="1"/>
  <c r="G1577" i="7" s="1"/>
  <c r="G1576" i="7" s="1"/>
  <c r="G1575" i="7" s="1"/>
  <c r="G1574" i="7" s="1"/>
  <c r="G1573" i="7" s="1"/>
  <c r="G1572" i="7" s="1"/>
  <c r="G1571" i="7" s="1"/>
  <c r="G1570" i="7" s="1"/>
  <c r="G1569" i="7" s="1"/>
  <c r="G1568" i="7" s="1"/>
  <c r="G1567" i="7" s="1"/>
  <c r="G1566" i="7" s="1"/>
  <c r="G1565" i="7" s="1"/>
  <c r="G1564" i="7" s="1"/>
  <c r="G1563" i="7" s="1"/>
  <c r="G1562" i="7" s="1"/>
  <c r="G1561" i="7" s="1"/>
  <c r="G1560" i="7" s="1"/>
  <c r="G1559" i="7" s="1"/>
  <c r="G1558" i="7" s="1"/>
  <c r="G1557" i="7" s="1"/>
  <c r="G1556" i="7" s="1"/>
  <c r="G1555" i="7" s="1"/>
  <c r="G1554" i="7" s="1"/>
  <c r="G1553" i="7" s="1"/>
  <c r="G1552" i="7" s="1"/>
  <c r="G1551" i="7" s="1"/>
  <c r="G1550" i="7" s="1"/>
  <c r="G1549" i="7" s="1"/>
  <c r="G1548" i="7" s="1"/>
  <c r="G1547" i="7" s="1"/>
  <c r="G1546" i="7" s="1"/>
  <c r="G1545" i="7" s="1"/>
  <c r="G1544" i="7" s="1"/>
  <c r="G1543" i="7" s="1"/>
  <c r="G1542" i="7" s="1"/>
  <c r="G1541" i="7" s="1"/>
  <c r="G1540" i="7" s="1"/>
  <c r="G1539" i="7" s="1"/>
  <c r="G1538" i="7" s="1"/>
  <c r="G1537" i="7" s="1"/>
  <c r="G1536" i="7" s="1"/>
  <c r="G1535" i="7" s="1"/>
  <c r="G1534" i="7" s="1"/>
  <c r="G1533" i="7" s="1"/>
  <c r="G1532" i="7" s="1"/>
  <c r="G1531" i="7" s="1"/>
  <c r="G1530" i="7" s="1"/>
  <c r="G1529" i="7" s="1"/>
  <c r="G1528" i="7" s="1"/>
  <c r="G1527" i="7" s="1"/>
  <c r="G1526" i="7" s="1"/>
  <c r="G1525" i="7" s="1"/>
  <c r="G1524" i="7" s="1"/>
  <c r="G1523" i="7" s="1"/>
  <c r="G1522" i="7" s="1"/>
  <c r="G1521" i="7" s="1"/>
  <c r="G1520" i="7" s="1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78" i="11" l="1"/>
  <c r="J5" i="6"/>
  <c r="E5" i="6"/>
  <c r="A11" i="1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836" i="7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H34" i="5" s="1"/>
  <c r="K34" i="5"/>
  <c r="M34" i="5" s="1"/>
  <c r="P16" i="5"/>
  <c r="F16" i="5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808" i="7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G34" i="5" l="1"/>
  <c r="K16" i="5"/>
  <c r="M16" i="5" s="1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796" i="7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762" i="7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605" i="7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555" i="7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484" i="7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425" i="7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389" i="7"/>
  <c r="G388" i="7" s="1"/>
  <c r="G387" i="7" s="1"/>
  <c r="G386" i="7" s="1"/>
  <c r="G385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R16" i="5"/>
  <c r="O18" i="11"/>
  <c r="P18" i="11"/>
  <c r="F17" i="11"/>
  <c r="G18" i="11" s="1"/>
  <c r="G384" i="7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308" i="7" l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G245" i="7"/>
  <c r="O20" i="11"/>
  <c r="F19" i="11"/>
  <c r="G20" i="11" s="1"/>
  <c r="P20" i="11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244" i="7" l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203" i="7" l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151" i="7" l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G85" i="7" l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G45" i="7" l="1"/>
  <c r="G44" i="7" s="1"/>
  <c r="G43" i="7" s="1"/>
  <c r="O25" i="1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G42" i="7" l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O27" i="1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G6" i="7" l="1"/>
  <c r="G5" i="7" s="1"/>
  <c r="O28" i="1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G1" i="7"/>
  <c r="B5" i="2" l="1"/>
  <c r="B7" i="2" s="1"/>
  <c r="F25" i="2" s="1"/>
  <c r="F28" i="1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F16" i="2" l="1"/>
  <c r="P30" i="1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<sst xmlns="http://schemas.openxmlformats.org/spreadsheetml/2006/main" count="4487" uniqueCount="1063">
  <si>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</si>
  <si>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</si>
  <si>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</si>
  <si>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</si>
  <si>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</si>
  <si>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</si>
  <si>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</si>
  <si>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</si>
  <si>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</si>
  <si>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</si>
  <si>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</si>
  <si>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</si>
  <si>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</si>
  <si>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</si>
  <si>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</si>
  <si>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</si>
  <si>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</si>
  <si>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</si>
  <si>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</si>
  <si>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</si>
  <si>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</si>
  <si>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</si>
  <si>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</si>
  <si>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</si>
  <si>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</si>
  <si>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</si>
  <si>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</si>
  <si>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</si>
  <si>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</si>
  <si>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</si>
  <si>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</si>
  <si>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</si>
  <si>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</si>
  <si>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</si>
  <si>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</si>
  <si>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</si>
  <si>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</si>
  <si>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</si>
  <si>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</si>
  <si>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</si>
  <si>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</si>
  <si>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</si>
  <si>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</si>
  <si>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</si>
  <si>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</si>
  <si>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</si>
  <si>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</si>
  <si>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</si>
  <si>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</si>
  <si>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</si>
  <si>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</si>
  <si>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</si>
  <si>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</si>
  <si>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</si>
  <si>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</si>
  <si>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</si>
  <si>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</si>
  <si>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</si>
  <si>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</si>
  <si>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</si>
  <si>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</si>
  <si>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</si>
  <si>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</si>
  <si>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</si>
  <si>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</si>
  <si>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</si>
  <si>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</si>
  <si>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</si>
  <si>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</si>
  <si>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</si>
  <si>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</si>
  <si>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</si>
  <si>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</si>
  <si>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</si>
  <si>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</si>
  <si>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</si>
  <si>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</si>
  <si>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</si>
  <si>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</si>
  <si>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</si>
  <si>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</si>
  <si>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</si>
  <si>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</si>
  <si>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</si>
  <si>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</si>
  <si>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</si>
  <si>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</si>
  <si>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</si>
  <si>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</si>
  <si>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</si>
  <si>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</si>
  <si>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</si>
  <si>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</si>
  <si>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</si>
  <si>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</si>
  <si>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</si>
  <si>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</si>
  <si>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</si>
  <si>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</si>
  <si>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</si>
  <si>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</si>
  <si>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</si>
  <si>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</si>
  <si>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</si>
  <si>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</si>
  <si>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</si>
  <si>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</si>
  <si>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</si>
  <si>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</si>
  <si>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</si>
  <si>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</si>
  <si>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</si>
  <si>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</si>
  <si>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</si>
  <si>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</si>
  <si>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</si>
  <si>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</si>
  <si>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</si>
  <si>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</si>
  <si>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</si>
  <si>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</si>
  <si>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</si>
  <si>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</si>
  <si>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</si>
  <si>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</si>
  <si>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</si>
  <si>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</si>
  <si>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</si>
  <si>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</si>
  <si>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</si>
  <si>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</si>
  <si>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</si>
  <si>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</si>
  <si>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</si>
  <si>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</si>
  <si>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</si>
  <si>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</si>
  <si>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</si>
  <si>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</si>
  <si>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</si>
  <si>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</si>
  <si>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</si>
  <si>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</si>
  <si>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</si>
  <si>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</si>
  <si>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</si>
  <si>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</si>
  <si>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</si>
  <si>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</si>
  <si>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</si>
  <si>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</si>
  <si>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</si>
  <si>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</si>
  <si>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</si>
  <si>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</si>
  <si>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</si>
  <si>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</si>
  <si>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</si>
  <si>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</si>
  <si>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</si>
  <si>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</si>
  <si>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</si>
  <si>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</si>
  <si>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</si>
  <si>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</si>
  <si>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</si>
  <si>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</si>
  <si>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</si>
  <si>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</si>
  <si>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</si>
  <si>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</si>
  <si>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</si>
  <si>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</si>
  <si>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</si>
  <si>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</si>
  <si>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</si>
  <si>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</si>
  <si>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</si>
  <si>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</si>
  <si>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</si>
  <si>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</si>
  <si>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</si>
  <si>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</si>
  <si>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</si>
  <si>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</si>
  <si>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</si>
  <si>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</si>
  <si>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</si>
  <si>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</si>
  <si>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</si>
  <si>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</si>
  <si>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</si>
  <si>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</si>
  <si>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</si>
  <si>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</si>
  <si>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</si>
  <si>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</si>
  <si>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</si>
  <si>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</si>
  <si>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</si>
  <si>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</si>
  <si>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</si>
  <si>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</si>
  <si>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</si>
  <si>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</si>
  <si>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</si>
  <si>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</si>
  <si>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</si>
  <si>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</si>
  <si>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</si>
  <si>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</si>
  <si>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</si>
  <si>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</si>
  <si>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</si>
  <si>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</si>
  <si>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</si>
  <si>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</si>
  <si>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</si>
  <si>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</si>
  <si>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</si>
  <si>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</si>
  <si>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</si>
  <si>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</si>
  <si>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</si>
  <si>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</si>
  <si>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</si>
  <si>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</si>
  <si>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</si>
  <si>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</si>
  <si>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</si>
  <si>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</si>
  <si>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</si>
  <si>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</si>
  <si>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</si>
  <si>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</si>
  <si>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</si>
  <si>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</si>
  <si>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</si>
  <si>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</si>
  <si>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</si>
  <si>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</si>
  <si>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</si>
  <si>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</si>
  <si>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</si>
  <si>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</si>
  <si>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</si>
  <si>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</si>
  <si>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</si>
  <si>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</si>
  <si>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</si>
  <si>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</si>
  <si>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</si>
  <si>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</si>
  <si>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</si>
  <si>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</si>
  <si>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</si>
  <si>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</si>
  <si>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</si>
  <si>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</si>
  <si>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</si>
  <si>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</si>
  <si>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</si>
  <si>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</si>
  <si>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</si>
  <si>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</si>
  <si>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</si>
  <si>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</si>
  <si>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</si>
  <si>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</si>
  <si>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</si>
  <si>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</si>
  <si>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</si>
  <si>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</si>
  <si>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</si>
  <si>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</si>
  <si>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</si>
  <si>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</si>
  <si>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</si>
  <si>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</si>
  <si>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</si>
  <si>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</si>
  <si>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</si>
  <si>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</si>
  <si>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</si>
  <si>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</si>
  <si>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</si>
  <si>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</si>
  <si>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</si>
  <si>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</si>
  <si>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</si>
  <si>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</si>
  <si>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</si>
  <si>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</si>
  <si>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</si>
  <si>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</si>
  <si>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</si>
  <si>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</si>
  <si>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</si>
  <si>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</si>
  <si>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</si>
  <si>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</si>
  <si>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</si>
  <si>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</si>
  <si>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</si>
  <si>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</si>
  <si>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</si>
  <si>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</si>
  <si>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</si>
  <si>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</si>
  <si>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</si>
  <si>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</si>
  <si>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</si>
  <si>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</si>
  <si>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</si>
  <si>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</si>
  <si>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</si>
  <si>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</si>
  <si>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</si>
  <si>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</si>
  <si>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</si>
  <si>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</si>
  <si>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</si>
  <si>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</si>
  <si>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</si>
  <si>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</si>
  <si>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</si>
  <si>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</si>
  <si>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</si>
  <si>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</si>
  <si>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</si>
  <si>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</si>
  <si>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</si>
  <si>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</si>
  <si>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</si>
  <si>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</si>
  <si>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</si>
  <si>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</si>
  <si>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</si>
  <si>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</si>
  <si>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</si>
  <si>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</si>
  <si>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</si>
  <si>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</si>
  <si>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</si>
  <si>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</si>
  <si>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</si>
  <si>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</si>
  <si>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</si>
  <si>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</si>
  <si>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</si>
  <si>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</si>
  <si>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</si>
  <si>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</si>
  <si>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</si>
  <si>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</si>
  <si>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</si>
  <si>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</si>
  <si>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</si>
  <si>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</si>
  <si>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</si>
  <si>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</si>
  <si>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</si>
  <si>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</si>
  <si>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</si>
  <si>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</si>
  <si>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</si>
  <si>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</si>
  <si>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</si>
  <si>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</si>
  <si>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</si>
  <si>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</si>
  <si>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</si>
  <si>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</si>
  <si>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</si>
  <si>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</si>
  <si>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</si>
  <si>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</si>
  <si>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</si>
  <si>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</si>
  <si>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</si>
  <si>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</si>
  <si>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</si>
  <si>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</si>
  <si>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</si>
  <si>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</si>
  <si>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</si>
  <si>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</si>
  <si>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</si>
  <si>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</si>
  <si>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</si>
  <si>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</si>
  <si>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</si>
  <si>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</si>
  <si>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</si>
  <si>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</si>
  <si>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</si>
  <si>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</si>
  <si>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</si>
  <si>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</si>
  <si>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</si>
  <si>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</si>
  <si>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</si>
  <si>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</si>
  <si>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</si>
  <si>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</si>
  <si>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</si>
  <si>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</si>
  <si>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</si>
  <si>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</si>
  <si>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</si>
  <si>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</si>
  <si>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</si>
  <si>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</si>
  <si>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</si>
  <si>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</si>
  <si>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</si>
  <si>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</si>
  <si>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</si>
  <si>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</si>
  <si>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</si>
  <si>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</si>
  <si>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</si>
  <si>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</si>
  <si>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</si>
  <si>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</si>
  <si>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</si>
  <si>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</si>
  <si>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</si>
  <si>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</si>
  <si>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</si>
  <si>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</si>
  <si>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</si>
  <si>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</si>
  <si>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</si>
  <si>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</si>
  <si>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</si>
  <si>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</si>
  <si>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</si>
  <si>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</si>
  <si>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</si>
  <si>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</si>
  <si>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</si>
  <si>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</si>
  <si>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</si>
  <si>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</si>
  <si>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</si>
  <si>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</si>
  <si>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</si>
  <si>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</si>
  <si>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</si>
  <si>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</si>
  <si>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</si>
  <si>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</si>
  <si>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</si>
  <si>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</si>
  <si>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</si>
  <si>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</si>
  <si>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</si>
  <si>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</si>
  <si>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</si>
  <si>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</si>
  <si>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</si>
  <si>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</si>
  <si>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</si>
  <si>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</si>
  <si>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</si>
  <si>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</si>
  <si>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</si>
  <si>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</si>
  <si>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</si>
  <si>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</si>
  <si>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</si>
  <si>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</si>
  <si>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</si>
  <si>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</si>
  <si>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</si>
  <si>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</si>
  <si>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</si>
  <si>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</si>
  <si>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</si>
  <si>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</si>
  <si>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</si>
  <si>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</si>
  <si>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</si>
  <si>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</si>
  <si>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</si>
  <si>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</si>
  <si>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</si>
  <si>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</si>
  <si>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</si>
  <si>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</si>
  <si>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</si>
  <si>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</si>
  <si>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</si>
  <si>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</si>
  <si>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</si>
  <si>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</si>
  <si>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</si>
  <si>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</si>
  <si>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</si>
  <si>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</si>
  <si>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</si>
  <si>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</si>
  <si>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</si>
  <si>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</si>
  <si>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</si>
  <si>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</si>
  <si>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</si>
  <si>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</si>
  <si>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</si>
  <si>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</si>
  <si>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</si>
  <si>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</si>
  <si>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</si>
  <si>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</si>
  <si>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</si>
  <si>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</si>
  <si>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</si>
  <si>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</si>
  <si>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</si>
  <si>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</si>
  <si>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</si>
  <si>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</si>
  <si>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</si>
  <si>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</si>
  <si>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</si>
  <si>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</si>
  <si>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</si>
  <si>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</si>
  <si>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</si>
  <si>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</si>
  <si>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</si>
  <si>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</si>
  <si>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</si>
  <si>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</si>
  <si>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</si>
  <si>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</si>
  <si>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</si>
  <si>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</si>
  <si>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</si>
  <si>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</si>
  <si>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</si>
  <si>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</si>
  <si>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</si>
  <si>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</si>
  <si>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</si>
  <si>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</si>
  <si>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</si>
  <si>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</si>
  <si>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</si>
  <si>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</si>
  <si>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</si>
  <si>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</si>
  <si>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</si>
  <si>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</si>
  <si>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</si>
  <si>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</si>
  <si>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</si>
  <si>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</si>
  <si>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</si>
  <si>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</si>
  <si>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</si>
  <si>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</si>
  <si>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</si>
  <si>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</si>
  <si>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</si>
  <si>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</si>
  <si>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</si>
  <si>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</si>
  <si>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</si>
  <si>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</si>
  <si>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</si>
  <si>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</si>
  <si>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</si>
  <si>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</si>
  <si>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</si>
  <si>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</si>
  <si>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</si>
  <si>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</si>
  <si>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</si>
  <si>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</si>
  <si>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</si>
  <si>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</si>
  <si>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</si>
  <si>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</si>
  <si>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</si>
  <si>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</si>
  <si>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</si>
  <si>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</si>
  <si>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</si>
  <si>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</si>
  <si>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</si>
  <si>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</si>
  <si>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</si>
  <si>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</si>
  <si>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</si>
  <si>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</si>
  <si>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</si>
  <si>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</si>
  <si>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</si>
  <si>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</si>
  <si>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</si>
  <si>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</si>
  <si>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</si>
  <si>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</si>
  <si>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</si>
  <si>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</si>
  <si>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</si>
  <si>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</si>
  <si>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</si>
  <si>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</si>
  <si>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</si>
  <si>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</si>
  <si>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</si>
  <si>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</si>
  <si>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</si>
  <si>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</si>
  <si>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</si>
  <si>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</si>
  <si>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</si>
  <si>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</si>
  <si>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</si>
  <si>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</si>
  <si>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</si>
  <si>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</si>
  <si>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</si>
  <si>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</si>
  <si>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</si>
  <si>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</si>
  <si>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</si>
  <si>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</si>
  <si>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</si>
  <si>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</si>
  <si>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</si>
  <si>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</si>
  <si>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</si>
  <si>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</si>
  <si>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</si>
  <si>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</si>
  <si>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</si>
  <si>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</si>
  <si>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</si>
  <si>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</si>
  <si>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</si>
  <si>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</si>
  <si>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</si>
  <si>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</si>
  <si>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</si>
  <si>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</si>
  <si>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</si>
  <si>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</si>
  <si>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</si>
  <si>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</si>
  <si>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</si>
  <si>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</si>
  <si>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</si>
  <si>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</si>
  <si>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</si>
  <si>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</si>
  <si>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</si>
  <si>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</si>
  <si>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</si>
  <si>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</si>
  <si>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</si>
  <si>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</si>
  <si>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</si>
  <si>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</si>
  <si>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</si>
  <si>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</si>
  <si>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</si>
  <si>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</si>
  <si>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</si>
  <si>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</si>
  <si>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</si>
  <si>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</si>
  <si>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</si>
  <si>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</si>
  <si>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</si>
  <si>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</si>
  <si>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</si>
  <si>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</si>
  <si>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</si>
  <si>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</si>
  <si>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</si>
  <si>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</si>
  <si>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</si>
  <si>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</si>
  <si>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</si>
  <si>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</si>
  <si>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</si>
  <si>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</si>
  <si>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</si>
  <si>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</si>
  <si>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</si>
  <si>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</si>
  <si>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</si>
  <si>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</si>
  <si>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</si>
  <si>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</si>
  <si>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</si>
  <si>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</si>
  <si>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</si>
  <si>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</si>
  <si>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</si>
  <si>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</si>
  <si>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</si>
  <si>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</si>
  <si>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</si>
  <si>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</si>
  <si>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</si>
  <si>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</si>
  <si>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</si>
  <si>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</si>
  <si>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</si>
  <si>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</si>
  <si>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</si>
  <si>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</si>
  <si>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</si>
  <si>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</si>
  <si>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</si>
  <si>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</si>
  <si>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</si>
  <si>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</si>
  <si>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</si>
  <si>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</si>
  <si>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</si>
  <si>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</si>
  <si>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</si>
  <si>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</si>
  <si>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</si>
  <si>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</si>
  <si>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</si>
  <si>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</si>
  <si>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</si>
  <si>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</si>
  <si>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</si>
  <si>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</si>
  <si>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</si>
  <si>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</si>
  <si>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</si>
  <si>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</si>
  <si>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</si>
  <si>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</si>
  <si>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</si>
  <si>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</si>
  <si>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</si>
  <si>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</si>
  <si>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</si>
  <si>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</si>
  <si>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</si>
  <si>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</si>
  <si>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</si>
  <si>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</si>
  <si>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</si>
  <si>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</si>
  <si>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</si>
  <si>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</si>
  <si>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</si>
  <si>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</si>
  <si>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</si>
  <si>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</si>
  <si>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</si>
  <si>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</si>
  <si>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</si>
  <si>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</si>
  <si>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</si>
  <si>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</si>
  <si>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</si>
  <si>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</si>
  <si>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</si>
  <si>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</si>
  <si>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</si>
  <si>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</si>
  <si>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</si>
  <si>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</si>
  <si>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</si>
  <si>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</si>
  <si>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</si>
  <si>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</si>
  <si>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</si>
  <si>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</si>
  <si>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</si>
  <si>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</si>
  <si>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</si>
  <si>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</si>
  <si>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</si>
  <si>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</si>
  <si>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</si>
  <si>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</si>
  <si>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</si>
  <si>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</si>
  <si>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</si>
  <si>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</si>
  <si>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</si>
  <si>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</si>
  <si>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</si>
  <si>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</si>
  <si>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</si>
  <si>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</si>
  <si>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</si>
  <si>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</si>
  <si>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</si>
  <si>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</si>
  <si>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</si>
  <si>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</si>
  <si>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</si>
  <si>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</si>
  <si>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</si>
  <si>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</si>
  <si>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</si>
  <si>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</si>
  <si>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</si>
  <si>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</si>
  <si>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</si>
  <si>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</si>
  <si>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</si>
  <si>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</si>
  <si>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</si>
  <si>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</si>
  <si>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</si>
  <si>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</si>
  <si>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</si>
  <si>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</si>
  <si>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</si>
  <si>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</si>
  <si>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</si>
  <si>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</si>
  <si>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</si>
  <si>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</si>
  <si>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</si>
  <si>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</si>
  <si>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</si>
  <si>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</si>
  <si>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</si>
  <si>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</si>
  <si>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</si>
  <si>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</si>
  <si>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</si>
  <si>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</si>
  <si>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</si>
  <si>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</si>
  <si>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</si>
  <si>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</si>
  <si>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</si>
  <si>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</si>
  <si>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</si>
  <si>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</si>
  <si>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</si>
  <si>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</si>
  <si>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</si>
  <si>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</si>
  <si>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</si>
  <si>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</si>
  <si>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</si>
  <si>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</si>
  <si>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</si>
  <si>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</si>
  <si>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</si>
  <si>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</si>
  <si>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</si>
  <si>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</si>
  <si>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</si>
  <si>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</si>
  <si>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</si>
  <si>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</si>
  <si>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</si>
  <si>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</si>
  <si>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</si>
  <si>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</si>
  <si>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</si>
  <si>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</si>
  <si>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</si>
  <si>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</si>
  <si>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</si>
  <si>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</si>
  <si>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</si>
  <si>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</si>
  <si>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</si>
  <si>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</si>
  <si>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</si>
  <si>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</si>
  <si>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</si>
  <si>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</si>
  <si>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</si>
  <si>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</si>
  <si>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</si>
  <si>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</si>
  <si>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</si>
  <si>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</si>
  <si>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</si>
  <si>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</si>
  <si>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</si>
  <si>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</si>
  <si>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</si>
  <si>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</si>
  <si>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</si>
  <si>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</si>
  <si>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</si>
  <si>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</si>
  <si>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</si>
  <si>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</si>
  <si>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</si>
  <si>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</si>
  <si>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</si>
  <si>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</si>
  <si>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</si>
  <si>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</si>
  <si>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</si>
  <si>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</si>
  <si>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</si>
  <si>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</si>
  <si>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</si>
  <si>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</si>
  <si>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</si>
  <si>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</si>
  <si>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</si>
  <si>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</si>
  <si>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</si>
  <si>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</si>
  <si>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</si>
  <si>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</si>
  <si>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</si>
  <si>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</si>
  <si>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</si>
  <si>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</si>
  <si>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</si>
  <si>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</si>
  <si>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</si>
  <si>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</si>
  <si>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</si>
  <si>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</si>
  <si>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</si>
  <si>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</si>
  <si>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</si>
  <si>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</si>
  <si>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</si>
  <si>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</si>
  <si>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</si>
  <si>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</si>
  <si>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</si>
  <si>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</si>
  <si>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</si>
  <si>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</si>
  <si>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</si>
  <si>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</si>
  <si>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</si>
  <si>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</si>
  <si>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</si>
  <si>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</si>
  <si>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</si>
  <si>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</si>
  <si>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</si>
  <si>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</si>
  <si>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</si>
  <si>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</si>
  <si>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</si>
  <si>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</si>
  <si>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</si>
  <si>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</si>
  <si>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</si>
  <si>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</si>
  <si>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</si>
  <si>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</si>
  <si>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</si>
  <si>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</si>
  <si>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</si>
  <si>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</si>
  <si>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</si>
  <si>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</si>
  <si>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</si>
  <si>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</si>
  <si>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</si>
  <si>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</si>
  <si>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</si>
  <si>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</si>
  <si>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</si>
  <si>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</si>
  <si>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</si>
  <si>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</si>
  <si>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</si>
  <si>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</si>
  <si>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</si>
  <si>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</si>
  <si>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</si>
  <si>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</si>
  <si>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</si>
  <si>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</si>
  <si>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</si>
  <si>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</si>
  <si>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</si>
  <si>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</si>
  <si>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</si>
  <si>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</si>
  <si>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</si>
  <si>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</si>
  <si>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</si>
  <si>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</si>
  <si>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</si>
  <si>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</si>
  <si>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</si>
  <si>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</si>
  <si>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</si>
  <si>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</si>
  <si>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</si>
  <si>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</si>
  <si>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</si>
  <si>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</si>
  <si>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</si>
  <si>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</si>
  <si>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</si>
  <si>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</si>
  <si>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</si>
  <si>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</si>
  <si>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</si>
  <si>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</si>
  <si>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</si>
  <si>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</si>
  <si>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</si>
  <si>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</si>
  <si>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</si>
  <si>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</si>
  <si>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</si>
  <si>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</si>
  <si>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</si>
  <si>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</si>
  <si>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</si>
  <si>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</si>
  <si>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</si>
  <si>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</si>
  <si>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</si>
  <si>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</si>
  <si>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</si>
  <si>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</si>
  <si>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</si>
  <si>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</si>
  <si>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</si>
  <si>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</si>
  <si>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</si>
  <si>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</si>
  <si>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</si>
  <si>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</si>
  <si>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</si>
  <si>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</si>
  <si>
    <t>Youtube - Sunday Ticket</t>
  </si>
  <si>
    <t>Paper Moon Winery</t>
  </si>
  <si>
    <t>The Aviator Pub &amp; Resturant</t>
  </si>
  <si>
    <t>Ross Store</t>
  </si>
  <si>
    <t>Rainbow Market</t>
  </si>
  <si>
    <t>ATM Withdrawal - Florida</t>
  </si>
  <si>
    <t>Transfer for Regan Transportation</t>
  </si>
  <si>
    <t>USBC Membership</t>
  </si>
  <si>
    <t>Rebman Recreation</t>
  </si>
  <si>
    <t>Fanatics</t>
  </si>
  <si>
    <t>Seafood Shake</t>
  </si>
  <si>
    <t>Milan Melon Festival</t>
  </si>
  <si>
    <t>Transfer to Venmo - Dana Hibsman</t>
  </si>
  <si>
    <t>Transfer to Venmo - Jay Coonce; Golf</t>
  </si>
  <si>
    <t>Pool Gas Line</t>
  </si>
  <si>
    <t>Race Trac</t>
  </si>
  <si>
    <t>Regal Golf Coast</t>
  </si>
  <si>
    <t>ABC Fine Wine</t>
  </si>
  <si>
    <t>Amazon Digital Services - Kindle Book</t>
  </si>
  <si>
    <t>Mugs N Jugs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</si>
</sst>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F26" sqref="F26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1989.6464329999999</v>
      </c>
    </row>
    <row r="3" spans="1:3" x14ac:dyDescent="0.3">
      <c r="A3" t="s">
        <v>106</v>
      </c>
      <c r="B3" t="s">
        <v>808</v>
      </c>
      <c r="C3" s="524">
        <v>958.29486799999995</v>
      </c>
    </row>
    <row r="4" spans="1:3" x14ac:dyDescent="0.3">
      <c r="A4" t="s">
        <v>106</v>
      </c>
      <c r="B4" t="s">
        <v>809</v>
      </c>
      <c r="C4" s="524">
        <v>1363.0500070000001</v>
      </c>
    </row>
    <row r="5" spans="1:3" x14ac:dyDescent="0.3">
      <c r="A5" t="s">
        <v>810</v>
      </c>
      <c r="B5" t="s">
        <v>807</v>
      </c>
      <c r="C5" s="524">
        <v>463.99606299999999</v>
      </c>
    </row>
    <row r="6" spans="1:3" x14ac:dyDescent="0.3">
      <c r="A6" t="s">
        <v>810</v>
      </c>
      <c r="B6" t="s">
        <v>808</v>
      </c>
      <c r="C6" s="524">
        <v>737.48422400000004</v>
      </c>
    </row>
    <row r="7" spans="1:3" x14ac:dyDescent="0.3">
      <c r="A7" t="s">
        <v>812</v>
      </c>
      <c r="B7" t="s">
        <v>811</v>
      </c>
      <c r="C7" s="524">
        <v>207.03100000000001</v>
      </c>
    </row>
    <row r="8" spans="1:3" x14ac:dyDescent="0.3">
      <c r="A8" t="s">
        <v>812</v>
      </c>
      <c r="B8" t="s">
        <v>813</v>
      </c>
      <c r="C8" s="524">
        <v>1239.9570000000001</v>
      </c>
    </row>
    <row r="9" spans="1:3" x14ac:dyDescent="0.3">
      <c r="A9" t="s">
        <v>812</v>
      </c>
      <c r="B9" t="s">
        <v>814</v>
      </c>
      <c r="C9" s="524">
        <v>140.89699999999999</v>
      </c>
    </row>
    <row r="10" spans="1:3" x14ac:dyDescent="0.3">
      <c r="A10" t="s">
        <v>815</v>
      </c>
      <c r="B10" t="s">
        <v>813</v>
      </c>
      <c r="C10" s="524">
        <v>696.61800000000005</v>
      </c>
    </row>
    <row r="11" spans="1:3" x14ac:dyDescent="0.3">
      <c r="A11" t="s">
        <v>54</v>
      </c>
      <c r="B11" t="s">
        <v>816</v>
      </c>
      <c r="C11" s="524">
        <v>51.696950000000001</v>
      </c>
    </row>
    <row r="12" spans="1:3" x14ac:dyDescent="0.3">
      <c r="A12" t="s">
        <v>54</v>
      </c>
      <c r="B12" t="s">
        <v>817</v>
      </c>
      <c r="C12" s="524">
        <v>33.098590000000002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219.96960000000001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1.73665</v>
      </c>
    </row>
    <row r="18" spans="1:3" x14ac:dyDescent="0.3">
      <c r="A18" t="s">
        <v>59</v>
      </c>
      <c r="B18" t="s">
        <v>823</v>
      </c>
      <c r="C18" s="524">
        <v>24.72662</v>
      </c>
    </row>
    <row r="19" spans="1:3" x14ac:dyDescent="0.3">
      <c r="A19" t="s">
        <v>59</v>
      </c>
      <c r="B19" t="s">
        <v>824</v>
      </c>
      <c r="C19" s="524">
        <v>6.1695570000000002</v>
      </c>
    </row>
    <row r="20" spans="1:3" x14ac:dyDescent="0.3">
      <c r="A20" t="s">
        <v>59</v>
      </c>
      <c r="B20" t="s">
        <v>825</v>
      </c>
      <c r="C20" s="524">
        <v>19.97944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8.8516300000000001</v>
      </c>
    </row>
    <row r="24" spans="1:3" x14ac:dyDescent="0.3">
      <c r="A24" s="521" t="s">
        <v>828</v>
      </c>
      <c r="B24" s="521" t="s">
        <v>818</v>
      </c>
      <c r="C24" s="524">
        <v>26.652819999999998</v>
      </c>
    </row>
    <row r="25" spans="1:3" x14ac:dyDescent="0.3">
      <c r="A25" s="521" t="s">
        <v>828</v>
      </c>
      <c r="B25" s="521" t="s">
        <v>829</v>
      </c>
      <c r="C25" s="524">
        <v>30.55735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E40" sqref="E40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1800273.07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80</v>
      </c>
      <c r="C2" s="15">
        <f t="shared" ref="C2:C6" ca="1" si="0">TODAY()</f>
        <v>46280</v>
      </c>
      <c r="E2" s="13" t="s">
        <v>40</v>
      </c>
      <c r="F2" s="16">
        <f>F14</f>
        <v>172695.25</v>
      </c>
      <c r="H2" s="17"/>
      <c r="J2" s="18" t="s">
        <v>41</v>
      </c>
      <c r="K2" s="19">
        <v>0.75</v>
      </c>
      <c r="L2" s="20">
        <f>K5/(K5+K6)</f>
        <v>0.81128697404617023</v>
      </c>
      <c r="N2" s="21" t="s">
        <v>42</v>
      </c>
      <c r="O2" s="22">
        <f>B12-O1</f>
        <v>-5680</v>
      </c>
      <c r="P2" s="11"/>
      <c r="Q2" s="23" t="s">
        <v>43</v>
      </c>
      <c r="R2" s="23">
        <f ca="1">E20*(1+$Q$1)</f>
        <v>1871714.493</v>
      </c>
    </row>
    <row r="3" spans="1:18" ht="14.4" x14ac:dyDescent="0.3">
      <c r="A3" s="13" t="s">
        <v>44</v>
      </c>
      <c r="B3" s="14">
        <v>0</v>
      </c>
      <c r="C3" s="15">
        <f t="shared" ca="1" si="0"/>
        <v>46280</v>
      </c>
      <c r="E3" s="21" t="s">
        <v>45</v>
      </c>
      <c r="F3" s="22">
        <f ca="1">F1-F2</f>
        <v>1627577.82</v>
      </c>
      <c r="H3" s="17"/>
      <c r="J3" s="18" t="s">
        <v>46</v>
      </c>
      <c r="K3" s="19">
        <v>0.25</v>
      </c>
      <c r="L3" s="20">
        <f>K6/(K5+K6)</f>
        <v>0.1887130259538298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2152471.66695</v>
      </c>
    </row>
    <row r="4" spans="1:18" ht="14.4" x14ac:dyDescent="0.3">
      <c r="A4" s="13" t="s">
        <v>49</v>
      </c>
      <c r="B4" s="14">
        <v>0</v>
      </c>
      <c r="C4" s="15">
        <f t="shared" ca="1" si="0"/>
        <v>46280</v>
      </c>
      <c r="F4" s="7"/>
      <c r="H4" s="17"/>
      <c r="J4" s="24"/>
      <c r="K4" s="25"/>
      <c r="L4" s="26"/>
      <c r="N4" s="27" t="s">
        <v>50</v>
      </c>
      <c r="O4" s="28">
        <f>B10-O3</f>
        <v>30234.270000000004</v>
      </c>
      <c r="P4" s="11"/>
      <c r="Q4" s="23" t="s">
        <v>51</v>
      </c>
      <c r="R4" s="23">
        <f t="shared" ca="1" si="1"/>
        <v>2475342.4169925</v>
      </c>
    </row>
    <row r="5" spans="1:18" ht="14.4" x14ac:dyDescent="0.3">
      <c r="A5" s="13" t="s">
        <v>52</v>
      </c>
      <c r="B5" s="14">
        <f ca="1">'Checking Transaction Log'!G1</f>
        <v>4884.7399999999889</v>
      </c>
      <c r="C5" s="15">
        <f t="shared" ca="1" si="0"/>
        <v>46280</v>
      </c>
      <c r="E5" s="554" t="s">
        <v>53</v>
      </c>
      <c r="F5" s="552"/>
      <c r="G5" s="553"/>
      <c r="H5" s="17"/>
      <c r="J5" s="29" t="s">
        <v>54</v>
      </c>
      <c r="K5" s="30">
        <f>B10</f>
        <v>98104.35</v>
      </c>
      <c r="L5" s="20">
        <f ca="1">K5/F3</f>
        <v>6.0276288355907925E-2</v>
      </c>
      <c r="N5" s="5" t="s">
        <v>55</v>
      </c>
      <c r="O5" s="6"/>
      <c r="P5" s="11"/>
      <c r="Q5" s="23" t="s">
        <v>56</v>
      </c>
      <c r="R5" s="23">
        <f t="shared" ca="1" si="1"/>
        <v>2846643.7795413746</v>
      </c>
    </row>
    <row r="6" spans="1:18" ht="14.4" x14ac:dyDescent="0.3">
      <c r="A6" s="13" t="s">
        <v>57</v>
      </c>
      <c r="B6" s="14">
        <f>'Savings Transaction Log'!A3</f>
        <v>17585.190000000002</v>
      </c>
      <c r="C6" s="15">
        <f t="shared" ca="1" si="0"/>
        <v>46280</v>
      </c>
      <c r="E6" s="31" t="s">
        <v>58</v>
      </c>
      <c r="F6" s="14">
        <v>134933.92000000001</v>
      </c>
      <c r="G6" s="32">
        <v>46277</v>
      </c>
      <c r="H6" s="17"/>
      <c r="J6" s="18" t="s">
        <v>59</v>
      </c>
      <c r="K6" s="30">
        <f>B12</f>
        <v>22820</v>
      </c>
      <c r="L6" s="20">
        <f ca="1">K6/F3</f>
        <v>1.4020834960751677E-2</v>
      </c>
      <c r="N6" s="21" t="s">
        <v>60</v>
      </c>
      <c r="O6" s="22"/>
      <c r="P6" s="11"/>
      <c r="Q6" s="23" t="s">
        <v>61</v>
      </c>
      <c r="R6" s="23">
        <f t="shared" ca="1" si="1"/>
        <v>3273640.3464725805</v>
      </c>
    </row>
    <row r="7" spans="1:18" ht="14.4" x14ac:dyDescent="0.3">
      <c r="A7" s="21" t="s">
        <v>62</v>
      </c>
      <c r="B7" s="33">
        <f ca="1">SUM(B2:B6)</f>
        <v>22549.929999999993</v>
      </c>
      <c r="C7" s="34">
        <f ca="1">B7/F3</f>
        <v>1.3854901266717921E-2</v>
      </c>
      <c r="E7" s="529" t="s">
        <v>836</v>
      </c>
      <c r="F7" s="14">
        <v>17236</v>
      </c>
      <c r="G7" s="32">
        <v>46265</v>
      </c>
      <c r="H7" s="7"/>
      <c r="J7" s="18" t="s">
        <v>64</v>
      </c>
      <c r="K7" s="30">
        <f>IF((B3+B4+B6)&gt;10000,(B3+B4+B6-10000),0)</f>
        <v>7585.1900000000023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3764686.3984434674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46277</v>
      </c>
      <c r="H8" s="7"/>
      <c r="I8" s="7"/>
      <c r="J8" s="18" t="s">
        <v>68</v>
      </c>
      <c r="K8" s="30">
        <f>SUM(K5:K7)</f>
        <v>128509.54000000001</v>
      </c>
      <c r="L8" s="20">
        <f ca="1">K8/F3</f>
        <v>7.8957539492643128E-2</v>
      </c>
      <c r="N8" s="21" t="s">
        <v>69</v>
      </c>
      <c r="O8" s="22">
        <f t="shared" si="2"/>
        <v>24554.270000000004</v>
      </c>
      <c r="P8" s="11"/>
      <c r="Q8" s="23" t="s">
        <v>70</v>
      </c>
      <c r="R8" s="23">
        <f t="shared" ca="1" si="1"/>
        <v>4329389.3582099872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9040</v>
      </c>
      <c r="G9" s="527">
        <v>46277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4978797.7619414851</v>
      </c>
    </row>
    <row r="10" spans="1:18" ht="14.4" x14ac:dyDescent="0.3">
      <c r="A10" s="31" t="s">
        <v>74</v>
      </c>
      <c r="B10" s="14">
        <v>98104.35</v>
      </c>
      <c r="C10" s="15">
        <v>46277</v>
      </c>
      <c r="D10" s="17"/>
      <c r="E10" s="528" t="s">
        <v>837</v>
      </c>
      <c r="F10" s="526">
        <v>9565.33</v>
      </c>
      <c r="G10" s="527">
        <v>46277</v>
      </c>
      <c r="H10" s="17"/>
      <c r="I10" s="7"/>
      <c r="J10" s="18" t="s">
        <v>54</v>
      </c>
      <c r="K10" s="30">
        <f>(K8*K2)-K5</f>
        <v>-1722.195000000007</v>
      </c>
      <c r="L10" s="40">
        <f t="shared" ref="L10:L11" si="3">K10+K5</f>
        <v>96382.154999999999</v>
      </c>
      <c r="P10" s="11"/>
      <c r="Q10" s="23" t="s">
        <v>75</v>
      </c>
      <c r="R10" s="23">
        <f t="shared" ca="1" si="1"/>
        <v>5725617.4262327077</v>
      </c>
    </row>
    <row r="11" spans="1:18" ht="14.4" x14ac:dyDescent="0.3">
      <c r="A11" s="31" t="s">
        <v>76</v>
      </c>
      <c r="B11" s="14">
        <v>13452.43</v>
      </c>
      <c r="C11" s="15">
        <v>46277</v>
      </c>
      <c r="D11" s="17"/>
      <c r="E11" s="528" t="s">
        <v>838</v>
      </c>
      <c r="F11" s="526">
        <v>0</v>
      </c>
      <c r="G11" s="527">
        <v>46277</v>
      </c>
      <c r="H11" s="17"/>
      <c r="I11" s="7"/>
      <c r="J11" s="43" t="s">
        <v>78</v>
      </c>
      <c r="K11" s="44">
        <f>(K8*K3)-K6</f>
        <v>9307.385000000002</v>
      </c>
      <c r="L11" s="45">
        <f t="shared" si="3"/>
        <v>32127.385000000002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6584460.040167613</v>
      </c>
    </row>
    <row r="12" spans="1:18" ht="14.4" x14ac:dyDescent="0.3">
      <c r="A12" s="47" t="s">
        <v>81</v>
      </c>
      <c r="B12" s="48">
        <v>22820</v>
      </c>
      <c r="C12" s="15">
        <v>46277</v>
      </c>
      <c r="D12" s="17"/>
      <c r="E12" s="525" t="s">
        <v>839</v>
      </c>
      <c r="F12" s="526">
        <v>1104.96</v>
      </c>
      <c r="G12" s="527">
        <v>46277</v>
      </c>
      <c r="I12" s="7"/>
      <c r="J12" s="49"/>
      <c r="K12" s="25"/>
      <c r="L12" s="50">
        <f ca="1">L11/F3</f>
        <v>1.9739384873160782E-2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46277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172695.25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111556.78</v>
      </c>
      <c r="L15" s="59">
        <f ca="1">K15/F3</f>
        <v>6.8541595141668854E-2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143474.28</v>
      </c>
      <c r="I16" s="7"/>
      <c r="J16" s="18" t="s">
        <v>46</v>
      </c>
      <c r="K16" s="63">
        <f>B12</f>
        <v>22820</v>
      </c>
      <c r="L16" s="20">
        <f ca="1">K16/F3</f>
        <v>1.4020834960751677E-2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1556289.2200000002</v>
      </c>
      <c r="P18" s="11"/>
    </row>
    <row r="19" spans="1:17" ht="14.4" x14ac:dyDescent="0.3">
      <c r="A19" s="68" t="s">
        <v>92</v>
      </c>
      <c r="B19" s="33">
        <f>SUM(B10:B18)</f>
        <v>134376.78</v>
      </c>
      <c r="C19" s="34">
        <f ca="1">B19/F3</f>
        <v>8.2562430102420536E-2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296822.02500000002</v>
      </c>
      <c r="P19" s="73">
        <f t="shared" ref="P19:P32" si="4">O19/$O$18</f>
        <v>0.19072420549183011</v>
      </c>
      <c r="Q19" s="74" t="s">
        <v>97</v>
      </c>
    </row>
    <row r="20" spans="1:17" ht="14.4" x14ac:dyDescent="0.3">
      <c r="B20" s="7"/>
      <c r="C20" s="37"/>
      <c r="E20" s="56">
        <f ca="1">F3</f>
        <v>1627577.82</v>
      </c>
      <c r="F20" s="44">
        <f ca="1">E20-E22</f>
        <v>212575.39000000013</v>
      </c>
      <c r="G20" s="34">
        <f ca="1">(E20-E22)/E22</f>
        <v>0.15022969960553365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276101.15500000003</v>
      </c>
      <c r="P20" s="78">
        <f t="shared" si="4"/>
        <v>0.17740992577202327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0.18621108999999991</v>
      </c>
      <c r="L21" s="11"/>
      <c r="N21" s="27" t="s">
        <v>104</v>
      </c>
      <c r="O21" s="51">
        <f>($B$10+$B$11)*0.25</f>
        <v>27889.195</v>
      </c>
      <c r="P21" s="82">
        <f t="shared" si="4"/>
        <v>1.7920316250728766E-2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449686.68</v>
      </c>
      <c r="C22" s="15">
        <v>46249</v>
      </c>
      <c r="E22" s="56">
        <v>1415002.43</v>
      </c>
      <c r="F22" s="45">
        <f ca="1">((F20/(C2-E21))*365)+E22</f>
        <v>1716909.11229572</v>
      </c>
      <c r="G22" s="34">
        <f ca="1">(F22-E22)/E22</f>
        <v>0.21336124652147778</v>
      </c>
      <c r="I22" s="7"/>
      <c r="J22" s="81">
        <v>3000000</v>
      </c>
      <c r="K22" s="50">
        <f ca="1">1-($E$20/J22)</f>
        <v>0.45747406000000002</v>
      </c>
      <c r="L22" s="11"/>
      <c r="N22" s="5" t="s">
        <v>108</v>
      </c>
      <c r="O22" s="72">
        <f>($B$22+$B$23)*0.3</f>
        <v>178093.215</v>
      </c>
      <c r="P22" s="73">
        <f t="shared" si="4"/>
        <v>0.11443452329509805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143957.37</v>
      </c>
      <c r="C23" s="15">
        <f>C22</f>
        <v>46249</v>
      </c>
      <c r="E23" s="7"/>
      <c r="G23" s="65"/>
      <c r="I23" s="7"/>
      <c r="J23" s="81">
        <v>4000000</v>
      </c>
      <c r="K23" s="50">
        <f ca="1">1-($E$20/J23)</f>
        <v>0.59310554500000001</v>
      </c>
      <c r="L23" s="11"/>
      <c r="N23" s="13" t="s">
        <v>111</v>
      </c>
      <c r="O23" s="14">
        <f>($B$24+$B$25)*0.3</f>
        <v>165660.693</v>
      </c>
      <c r="P23" s="78">
        <f t="shared" si="4"/>
        <v>0.10644595546321395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421865.07999999996</v>
      </c>
      <c r="C24" s="15">
        <f>C22</f>
        <v>46249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0.67448443599999997</v>
      </c>
      <c r="L24" s="11"/>
      <c r="N24" s="13" t="s">
        <v>113</v>
      </c>
      <c r="O24" s="14">
        <f t="shared" ref="O24:O25" si="5">($B$10+$B$11)*0.25</f>
        <v>27889.195</v>
      </c>
      <c r="P24" s="78">
        <f t="shared" si="4"/>
        <v>1.7920316250728766E-2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130337.23000000007</v>
      </c>
      <c r="C25" s="15">
        <f>C22</f>
        <v>46249</v>
      </c>
      <c r="E25" s="75" t="s">
        <v>34</v>
      </c>
      <c r="F25" s="76">
        <f ca="1">B7</f>
        <v>22549.929999999993</v>
      </c>
      <c r="G25" s="77">
        <f t="shared" ref="G25:G31" ca="1" si="6">F25/SUM($F$25:$F$31)</f>
        <v>1.3682353558999018E-2</v>
      </c>
      <c r="I25" s="7"/>
      <c r="J25" s="84"/>
      <c r="K25" s="25"/>
      <c r="L25" s="11"/>
      <c r="N25" s="27" t="s">
        <v>116</v>
      </c>
      <c r="O25" s="51">
        <f t="shared" si="5"/>
        <v>27889.195</v>
      </c>
      <c r="P25" s="82">
        <f t="shared" si="4"/>
        <v>1.7920316250728766E-2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1145846.3600000001</v>
      </c>
      <c r="C26" s="34">
        <f ca="1">B26/F3</f>
        <v>0.70401939982200057</v>
      </c>
      <c r="E26" s="80" t="s">
        <v>103</v>
      </c>
      <c r="F26" s="30">
        <f>(B11)</f>
        <v>13452.43</v>
      </c>
      <c r="G26" s="20">
        <f t="shared" ca="1" si="6"/>
        <v>8.1623713904072099E-3</v>
      </c>
      <c r="I26" s="7"/>
      <c r="J26" s="49"/>
      <c r="K26" s="25"/>
      <c r="L26" s="11"/>
      <c r="N26" s="5" t="s">
        <v>119</v>
      </c>
      <c r="O26" s="72">
        <f>($B$22+$B$23)*0.2</f>
        <v>118728.81000000001</v>
      </c>
      <c r="P26" s="73">
        <f t="shared" si="4"/>
        <v>7.6289682196732045E-2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98104.35</v>
      </c>
      <c r="G27" s="20">
        <f t="shared" ca="1" si="6"/>
        <v>5.952561282344495E-2</v>
      </c>
      <c r="I27" s="7"/>
      <c r="J27" s="49"/>
      <c r="K27" s="25"/>
      <c r="L27" s="11"/>
      <c r="N27" s="13" t="s">
        <v>120</v>
      </c>
      <c r="O27" s="14">
        <f>($B$24+$B$25)*0.2</f>
        <v>110440.46200000001</v>
      </c>
      <c r="P27" s="78">
        <f t="shared" si="4"/>
        <v>7.0963970308809313E-2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22820</v>
      </c>
      <c r="G28" s="20">
        <f t="shared" ca="1" si="6"/>
        <v>1.3846220729570233E-2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11155.678</v>
      </c>
      <c r="P28" s="78">
        <f t="shared" si="4"/>
        <v>7.1681265002915065E-3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1145846.3600000001</v>
      </c>
      <c r="G29" s="20">
        <f t="shared" ca="1" si="6"/>
        <v>0.69525160485252402</v>
      </c>
      <c r="H29" s="86"/>
      <c r="I29" s="7"/>
      <c r="J29" s="49"/>
      <c r="K29" s="25"/>
      <c r="L29" s="11"/>
      <c r="N29" s="27" t="s">
        <v>123</v>
      </c>
      <c r="O29" s="51">
        <f t="shared" si="7"/>
        <v>11155.678</v>
      </c>
      <c r="P29" s="82">
        <f t="shared" si="4"/>
        <v>7.1681265002915065E-3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276066.07999999996</v>
      </c>
      <c r="G30" s="20">
        <f t="shared" ca="1" si="6"/>
        <v>0.16750534091267283</v>
      </c>
      <c r="H30" s="86"/>
      <c r="I30" s="7"/>
      <c r="J30" s="49"/>
      <c r="K30" s="25"/>
      <c r="L30" s="11"/>
      <c r="N30" s="5" t="s">
        <v>115</v>
      </c>
      <c r="O30" s="72">
        <f>B31-F6</f>
        <v>276066.07999999996</v>
      </c>
      <c r="P30" s="73">
        <f t="shared" si="4"/>
        <v>0.17738738818739613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0.16961774522093201</v>
      </c>
      <c r="E31" s="85" t="s">
        <v>118</v>
      </c>
      <c r="F31" s="44">
        <f>B40-F8-F7</f>
        <v>69264</v>
      </c>
      <c r="G31" s="34">
        <f t="shared" ca="1" si="6"/>
        <v>4.2026495732381798E-2</v>
      </c>
      <c r="I31" s="7"/>
      <c r="J31" s="49"/>
      <c r="K31" s="25"/>
      <c r="L31" s="11"/>
      <c r="N31" s="27" t="s">
        <v>127</v>
      </c>
      <c r="O31" s="51">
        <f>($B$10+$B$11)*0.05</f>
        <v>5577.8389999999999</v>
      </c>
      <c r="P31" s="82">
        <f t="shared" si="4"/>
        <v>3.5840632501457532E-3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22820</v>
      </c>
      <c r="P32" s="88">
        <f t="shared" si="4"/>
        <v>1.4663084281981981E-2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600812.375</v>
      </c>
      <c r="P35" s="59">
        <f t="shared" ref="P35:P39" si="8">O35/$O$18</f>
        <v>0.38605444751458212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399532.29800000001</v>
      </c>
      <c r="P36" s="20">
        <f t="shared" si="8"/>
        <v>0.25672111125976954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251480.62800000003</v>
      </c>
      <c r="P37" s="20">
        <f t="shared" si="8"/>
        <v>0.16158990550612437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281643.91899999994</v>
      </c>
      <c r="P38" s="20">
        <f t="shared" si="8"/>
        <v>0.18097145143754187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22820</v>
      </c>
      <c r="P39" s="91">
        <f t="shared" si="8"/>
        <v>1.4663084281981981E-2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4.2556490478593521E-2</v>
      </c>
      <c r="E40" s="25"/>
      <c r="F40" s="25"/>
      <c r="G40" s="25"/>
      <c r="N40" s="93" t="s">
        <v>137</v>
      </c>
      <c r="O40" s="94">
        <f t="shared" ref="O40:P40" si="9">SUM(O35:O39)</f>
        <v>1556289.22</v>
      </c>
      <c r="P40" s="95">
        <f t="shared" si="9"/>
        <v>0.99999999999999989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U12" sqref="U12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145864.14000000001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65434.36</v>
      </c>
      <c r="K2" s="102">
        <f>J2/D2</f>
        <v>0.44859798988291427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56679.94</v>
      </c>
      <c r="Q2" s="102">
        <f>P2/D2</f>
        <v>0.38858035977862687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23749.840000000026</v>
      </c>
      <c r="W2" s="102">
        <f>V2/D2</f>
        <v>0.16282165033845894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77632.350000000006</v>
      </c>
      <c r="E4" s="20">
        <f t="shared" ref="E4:E7" si="1">D4/$D$2</f>
        <v>0.53222368431336176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9486.7799999999988</v>
      </c>
      <c r="K4" s="545">
        <f>J4/$D$2</f>
        <v>6.5038466616949162E-2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9259.130000000001</v>
      </c>
      <c r="Q4" s="545">
        <f t="shared" ref="Q4:Q12" si="3">P4/$D$2</f>
        <v>6.3477767736470389E-2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40124.120000000003</v>
      </c>
      <c r="W4" s="102">
        <f t="shared" ref="W4:W7" si="5">V4/$D$2</f>
        <v>0.27507871365779141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50328.53</v>
      </c>
      <c r="E5" s="20">
        <f t="shared" si="1"/>
        <v>0.34503703240563438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491.98999999999995</v>
      </c>
      <c r="K5" s="545">
        <f t="shared" ref="K5:K30" si="6">J5/$D$2</f>
        <v>3.3729331966033593E-3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491.98999999999995</v>
      </c>
      <c r="Q5" s="545">
        <f>P5/$D$2</f>
        <v>3.3729331966033593E-3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2.7422778484142846E-3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11503.260000000002</v>
      </c>
      <c r="E6" s="20">
        <f t="shared" si="1"/>
        <v>7.8862837706375269E-2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5331.8899999999994</v>
      </c>
      <c r="K6" s="545">
        <f>J6/$D$2</f>
        <v>3.6553809592954095E-2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5951.07</v>
      </c>
      <c r="Q6" s="545">
        <f t="shared" si="3"/>
        <v>4.0798718588406988E-2</v>
      </c>
      <c r="S6" s="98" t="s">
        <v>148</v>
      </c>
      <c r="T6" s="103"/>
      <c r="U6" s="100"/>
      <c r="V6" s="104">
        <f>'Budget Breakdown'!T16</f>
        <v>2364.410000000018</v>
      </c>
      <c r="W6" s="102">
        <f t="shared" si="5"/>
        <v>1.6209672918923168E-2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6400</v>
      </c>
      <c r="E7" s="34">
        <f t="shared" si="1"/>
        <v>4.3876445574628553E-2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11284.520000000002</v>
      </c>
      <c r="K7" s="545">
        <f t="shared" si="6"/>
        <v>7.7363223064969913E-2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6791.95</v>
      </c>
      <c r="Q7" s="545">
        <f>P7/$D$2</f>
        <v>4.6563535081343498E-2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-19138.689999999995</v>
      </c>
      <c r="W7" s="116">
        <f t="shared" si="5"/>
        <v>-0.13120901408666991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143.20000000000002</v>
      </c>
      <c r="K8" s="545">
        <f t="shared" ref="K8:K16" si="9">J8/$D$2</f>
        <v>9.8173546973231388E-4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2769.84</v>
      </c>
      <c r="Q8" s="545">
        <f>P8/$D$2</f>
        <v>1.8989177189129555E-2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2333.6</v>
      </c>
      <c r="K9" s="545">
        <f t="shared" si="9"/>
        <v>1.5998448967648935E-2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6514.43</v>
      </c>
      <c r="Q9" s="545">
        <f t="shared" si="3"/>
        <v>4.4660942710113671E-2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833.47500000000002</v>
      </c>
      <c r="K10" s="545">
        <f t="shared" si="9"/>
        <v>5.7140500742677396E-3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833.47500000000002</v>
      </c>
      <c r="Q10" s="545">
        <f>P10/$D$2</f>
        <v>5.7140500742677396E-3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1705.69</v>
      </c>
      <c r="K11" s="545">
        <f t="shared" si="9"/>
        <v>1.1693689758154402E-2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1454.78</v>
      </c>
      <c r="Q11" s="545">
        <f>P11/$D$2</f>
        <v>9.9735274207903308E-3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1227.7500000000002</v>
      </c>
      <c r="K12" s="545">
        <f t="shared" si="9"/>
        <v>8.4170790709765953E-3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6.8556946210357114E-3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1007.6800000000001</v>
      </c>
      <c r="K13" s="545">
        <f t="shared" si="9"/>
        <v>6.9083463557252662E-3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1800</v>
      </c>
      <c r="Q13" s="545">
        <f t="shared" ref="Q13:Q18" si="11">P13/$D$2</f>
        <v>1.2340250317864281E-2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6.1520946820788156E-3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1200</v>
      </c>
      <c r="Q14" s="545">
        <f t="shared" si="11"/>
        <v>8.2268335452428537E-3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6.8556946210357114E-3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772.73000000000013</v>
      </c>
      <c r="Q15" s="545">
        <f t="shared" si="11"/>
        <v>5.2976009045129259E-3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1200</v>
      </c>
      <c r="K16" s="545">
        <f t="shared" si="9"/>
        <v>8.2268335452428537E-3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936.55000000000007</v>
      </c>
      <c r="Q16" s="545">
        <f t="shared" si="11"/>
        <v>6.420700797330996E-3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8089.9400000000005</v>
      </c>
      <c r="K17" s="545">
        <f t="shared" si="6"/>
        <v>5.5462158142501647E-2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4.4759733269602794E-2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838.91000000000008</v>
      </c>
      <c r="K18" s="545">
        <f t="shared" ref="K18:K25" si="13">J18/$D$2</f>
        <v>5.7513107745330687E-3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10375.154999999999</v>
      </c>
      <c r="Q18" s="545">
        <f t="shared" si="11"/>
        <v>7.1128894325911754E-2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778.62</v>
      </c>
      <c r="K19" s="545">
        <f t="shared" si="13"/>
        <v>5.3379809458308251E-3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548.25</v>
      </c>
      <c r="K20" s="545">
        <f t="shared" si="13"/>
        <v>3.7586345759828286E-3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1.1083190152151175E-2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1.4801444686816101E-2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1.3267825800090411E-3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1.3267825800090411E-3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2.5659493827612455E-3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10375.154999999999</v>
      </c>
      <c r="K26" s="545">
        <f t="shared" si="6"/>
        <v>7.1128894325911754E-2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3.4312751578283733E-3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1.6781232179478793E-2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2.5659493827612455E-3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Z7" sqref="Z7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143499.72999999998</v>
      </c>
      <c r="F3" s="268">
        <f t="shared" si="0"/>
        <v>-928.87529205335613</v>
      </c>
      <c r="G3" s="269">
        <f>1-((E3/SUM(E3:F3)))</f>
        <v>-6.5151835833217042E-3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5128.72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1122.9099128404669</v>
      </c>
      <c r="E5" s="289">
        <f>I5+K5+M5+O5+Q5+S5+U5+W5+Y5+AA5+AC5+AE5</f>
        <v>9486.7799999999988</v>
      </c>
      <c r="F5" s="289">
        <f t="shared" ref="F5:F12" si="2">J5+L5+N5+P5+R5+T5+V5+X5</f>
        <v>318.52999999999929</v>
      </c>
      <c r="G5" s="269">
        <f t="shared" ref="G5:G12" si="3">1-((E5/SUM(E5:F5)))</f>
        <v>3.2485459409238304E-2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205.31</v>
      </c>
      <c r="Z5" s="276">
        <f t="shared" ref="Z5:Z12" si="12">H5-Y5</f>
        <v>994.69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1095.9639478599224</v>
      </c>
      <c r="E6" s="289">
        <f t="shared" ref="E6:E12" si="16">Q6+S6+U6+W6+Y6+AA6+AC6+AE6+I6+K6+M6+O6</f>
        <v>9259.130000000001</v>
      </c>
      <c r="F6" s="289">
        <f t="shared" si="2"/>
        <v>873.81000000000097</v>
      </c>
      <c r="G6" s="269">
        <f t="shared" si="3"/>
        <v>8.6234597263972868E-2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532.94000000000005</v>
      </c>
      <c r="Z6" s="276">
        <f t="shared" si="12"/>
        <v>667.06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116.46953929961089</v>
      </c>
      <c r="E7" s="289">
        <f t="shared" si="16"/>
        <v>983.9799999999999</v>
      </c>
      <c r="F7" s="289">
        <f t="shared" si="2"/>
        <v>262.85000000000002</v>
      </c>
      <c r="G7" s="269">
        <f t="shared" si="3"/>
        <v>0.21081462589126032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46.83</v>
      </c>
      <c r="Z7" s="276">
        <f t="shared" si="12"/>
        <v>103.17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631.1132054474707</v>
      </c>
      <c r="E8" s="289">
        <f t="shared" si="16"/>
        <v>5331.8899999999994</v>
      </c>
      <c r="F8" s="289">
        <f t="shared" si="2"/>
        <v>-173.59000000000015</v>
      </c>
      <c r="G8" s="269">
        <f t="shared" si="3"/>
        <v>-3.3652559951922179E-2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358.3</v>
      </c>
      <c r="Z8" s="276">
        <f t="shared" si="12"/>
        <v>241.7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704.40291595330746</v>
      </c>
      <c r="E9" s="289">
        <f t="shared" si="16"/>
        <v>5951.07</v>
      </c>
      <c r="F9" s="289">
        <f t="shared" si="2"/>
        <v>457.22999999999996</v>
      </c>
      <c r="G9" s="269">
        <f t="shared" si="3"/>
        <v>7.1349655914985211E-2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808.3</v>
      </c>
      <c r="Z9" s="276">
        <f t="shared" si="12"/>
        <v>-108.29999999999995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803.93431517509725</v>
      </c>
      <c r="E10" s="289">
        <f t="shared" si="16"/>
        <v>6791.95</v>
      </c>
      <c r="F10" s="289">
        <f t="shared" si="2"/>
        <v>908.64999999999964</v>
      </c>
      <c r="G10" s="269">
        <f t="shared" si="3"/>
        <v>0.11799729891177302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500.6</v>
      </c>
      <c r="Z10" s="276">
        <f t="shared" si="12"/>
        <v>399.4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327.854213229572</v>
      </c>
      <c r="E11" s="289">
        <f t="shared" si="16"/>
        <v>2769.84</v>
      </c>
      <c r="F11" s="289">
        <f t="shared" si="2"/>
        <v>261.49000000000012</v>
      </c>
      <c r="G11" s="269">
        <f t="shared" si="3"/>
        <v>8.6262465650391196E-2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231.32999999999998</v>
      </c>
      <c r="Z11" s="276">
        <f t="shared" si="12"/>
        <v>118.67000000000002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771.08544980544752</v>
      </c>
      <c r="E12" s="289">
        <f t="shared" si="16"/>
        <v>6514.43</v>
      </c>
      <c r="F12" s="289">
        <f t="shared" si="2"/>
        <v>-670.36</v>
      </c>
      <c r="G12" s="269">
        <f t="shared" si="3"/>
        <v>-0.1147077293735359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244.07</v>
      </c>
      <c r="Z12" s="276">
        <f t="shared" si="12"/>
        <v>455.93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1335.7007719844362</v>
      </c>
      <c r="E14" s="289">
        <f t="shared" ref="E14:E31" si="18">Q14+S14+U14+W14+Y14+AA14+AC14+AE14+I14+K14+M14+O14</f>
        <v>11284.520000000002</v>
      </c>
      <c r="F14" s="289">
        <f t="shared" ref="F14:F31" si="19">J14+L14+N14+P14+R14+T14+V14+X14</f>
        <v>227.15999999999985</v>
      </c>
      <c r="G14" s="269">
        <f t="shared" ref="G14:G31" si="20">1-((E14/SUM(E14:F14)))</f>
        <v>1.9733001612275536E-2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1231.68</v>
      </c>
      <c r="Z14" s="276">
        <f t="shared" ref="Z14:Z31" si="29">H14-Y14</f>
        <v>53.319999999999936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16.949976653696499</v>
      </c>
      <c r="E15" s="289">
        <f t="shared" si="18"/>
        <v>143.20000000000002</v>
      </c>
      <c r="F15" s="289">
        <f t="shared" si="19"/>
        <v>16.800000000000011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276.21833463035023</v>
      </c>
      <c r="E16" s="289">
        <f t="shared" si="18"/>
        <v>2333.6</v>
      </c>
      <c r="F16" s="289">
        <f t="shared" si="19"/>
        <v>-173.60000000000002</v>
      </c>
      <c r="G16" s="269">
        <f t="shared" si="20"/>
        <v>-8.0370370370370425E-2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197.30980155642024</v>
      </c>
      <c r="E17" s="289">
        <f t="shared" si="18"/>
        <v>1666.95</v>
      </c>
      <c r="F17" s="289">
        <f t="shared" si="19"/>
        <v>-26.949999999999989</v>
      </c>
      <c r="G17" s="269">
        <f t="shared" si="20"/>
        <v>-1.6432926829268224E-2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201.89529105058367</v>
      </c>
      <c r="E18" s="289">
        <f t="shared" si="18"/>
        <v>1705.69</v>
      </c>
      <c r="F18" s="289">
        <f t="shared" si="19"/>
        <v>78.539999999999992</v>
      </c>
      <c r="G18" s="269">
        <f t="shared" si="20"/>
        <v>4.4018988583310437E-2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344.23</v>
      </c>
      <c r="Z18" s="276">
        <f t="shared" si="29"/>
        <v>-164.23000000000002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145.32356031128407</v>
      </c>
      <c r="E19" s="289">
        <f t="shared" si="18"/>
        <v>1227.7500000000002</v>
      </c>
      <c r="F19" s="289">
        <f t="shared" si="19"/>
        <v>29.169999999999931</v>
      </c>
      <c r="G19" s="269">
        <f t="shared" si="20"/>
        <v>2.3207523151831388E-2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136.92000000000002</v>
      </c>
      <c r="Z19" s="276">
        <f t="shared" si="29"/>
        <v>3.0799999999999841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119.27480778210119</v>
      </c>
      <c r="E20" s="289">
        <f t="shared" si="18"/>
        <v>1007.6800000000001</v>
      </c>
      <c r="F20" s="289">
        <f t="shared" si="19"/>
        <v>-143.98999999999998</v>
      </c>
      <c r="G20" s="269">
        <f t="shared" si="20"/>
        <v>-0.16671490928458121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63.69</v>
      </c>
      <c r="Z20" s="276">
        <f t="shared" si="29"/>
        <v>36.31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106.21788093385213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172.19613852140077</v>
      </c>
      <c r="E22" s="289">
        <f t="shared" si="18"/>
        <v>1454.78</v>
      </c>
      <c r="F22" s="289">
        <f t="shared" si="19"/>
        <v>-195.78000000000003</v>
      </c>
      <c r="G22" s="269">
        <f t="shared" si="20"/>
        <v>-0.15550436854646543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99</v>
      </c>
      <c r="Z22" s="276">
        <f t="shared" si="29"/>
        <v>46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236.73151750972764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213.05836575875489</v>
      </c>
      <c r="E24" s="289">
        <f t="shared" si="18"/>
        <v>1800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200</v>
      </c>
      <c r="Z24" s="276">
        <f t="shared" si="29"/>
        <v>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284.07782101167317</v>
      </c>
      <c r="E25" s="289">
        <f t="shared" si="18"/>
        <v>2400</v>
      </c>
      <c r="F25" s="289">
        <f t="shared" si="19"/>
        <v>2400</v>
      </c>
      <c r="G25" s="269">
        <f t="shared" si="20"/>
        <v>0.5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91.464772762645936</v>
      </c>
      <c r="E26" s="289">
        <f t="shared" si="18"/>
        <v>772.73000000000013</v>
      </c>
      <c r="F26" s="289">
        <f t="shared" si="19"/>
        <v>-92.73</v>
      </c>
      <c r="G26" s="269">
        <f t="shared" si="20"/>
        <v>-0.13636764705882354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110.85545136186772</v>
      </c>
      <c r="E27" s="289">
        <f t="shared" si="18"/>
        <v>936.55000000000007</v>
      </c>
      <c r="F27" s="289">
        <f t="shared" si="19"/>
        <v>-61.03</v>
      </c>
      <c r="G27" s="269">
        <f t="shared" si="20"/>
        <v>-6.9707145467836185E-2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75.52000000000001</v>
      </c>
      <c r="Z27" s="276">
        <f t="shared" si="29"/>
        <v>24.47999999999999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957.57188638132311</v>
      </c>
      <c r="E28" s="289">
        <f t="shared" si="18"/>
        <v>8089.9400000000005</v>
      </c>
      <c r="F28" s="289">
        <f t="shared" si="19"/>
        <v>1510.059999999999</v>
      </c>
      <c r="G28" s="269">
        <f t="shared" si="20"/>
        <v>0.15729791666666659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99.298218677042811</v>
      </c>
      <c r="E29" s="289">
        <f t="shared" si="18"/>
        <v>838.91000000000008</v>
      </c>
      <c r="F29" s="289">
        <f t="shared" si="19"/>
        <v>121.09</v>
      </c>
      <c r="G29" s="269">
        <f t="shared" si="20"/>
        <v>0.12613541666666672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92.161947081712071</v>
      </c>
      <c r="E30" s="289">
        <f t="shared" si="18"/>
        <v>778.62</v>
      </c>
      <c r="F30" s="289">
        <f t="shared" si="19"/>
        <v>-178.61999999999998</v>
      </c>
      <c r="G30" s="269">
        <f t="shared" si="20"/>
        <v>-0.29770000000000008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64.894027237354095</v>
      </c>
      <c r="E31" s="289">
        <f t="shared" si="18"/>
        <v>548.25</v>
      </c>
      <c r="F31" s="289">
        <f t="shared" si="19"/>
        <v>51.749999999999986</v>
      </c>
      <c r="G31" s="269">
        <f t="shared" si="20"/>
        <v>8.6250000000000049E-2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331.42412451361872</v>
      </c>
      <c r="E33" s="289">
        <f t="shared" ref="E33:E43" si="34">Q33+S33+U33+W33+Y33+AA33+AC33+AE33+I33+K33+M33+O33</f>
        <v>2800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303.01634241245137</v>
      </c>
      <c r="E34" s="289">
        <f t="shared" si="34"/>
        <v>2560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23.673151750972764</v>
      </c>
      <c r="E35" s="289">
        <f t="shared" si="34"/>
        <v>200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23.673151750972764</v>
      </c>
      <c r="E36" s="289">
        <f t="shared" si="34"/>
        <v>200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42.611673151750971</v>
      </c>
      <c r="E37" s="289">
        <f t="shared" si="34"/>
        <v>360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378.77042801556422</v>
      </c>
      <c r="E38" s="289">
        <f t="shared" si="34"/>
        <v>3200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355.09727626459141</v>
      </c>
      <c r="E39" s="289">
        <f t="shared" si="34"/>
        <v>3000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94.692607003891055</v>
      </c>
      <c r="E40" s="289">
        <f t="shared" si="34"/>
        <v>800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80.488715953307391</v>
      </c>
      <c r="E41" s="289">
        <f t="shared" si="34"/>
        <v>680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217.79299610894944</v>
      </c>
      <c r="E42" s="289">
        <f t="shared" si="34"/>
        <v>1840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42.611673151750971</v>
      </c>
      <c r="E43" s="289">
        <f t="shared" si="34"/>
        <v>360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47.346303501945528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4749.3219081712068</v>
      </c>
      <c r="E46" s="289">
        <f t="shared" si="50"/>
        <v>40124.120000000003</v>
      </c>
      <c r="F46" s="289">
        <f>J46+L46+N46+P46+R46+T46+V46+X46</f>
        <v>-7081.9852920533558</v>
      </c>
      <c r="G46" s="269">
        <f t="shared" si="51"/>
        <v>-0.21433195387191883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9189.0120116731523</v>
      </c>
      <c r="E49" s="268">
        <f t="shared" ref="E49:E52" si="65">Q49+S49+U49+W49+Y49+AA49+AC49+AE49+I49+K49+M49+O49</f>
        <v>77632.350000000006</v>
      </c>
      <c r="F49" s="268">
        <f>E49-('Proposed Budget'!J68*14)</f>
        <v>13262.781956380015</v>
      </c>
      <c r="G49" s="246">
        <f t="shared" ref="G49:G50" si="66">(E49/(E49-F49))-1</f>
        <v>0.20604118311610398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4729.34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5957.1746404669266</v>
      </c>
      <c r="E50" s="268">
        <f t="shared" si="65"/>
        <v>50328.53</v>
      </c>
      <c r="F50" s="268">
        <f>E50-('Proposed Budget'!J44*14)</f>
        <v>11635.560930000007</v>
      </c>
      <c r="G50" s="246">
        <f t="shared" si="66"/>
        <v>0.30071512240246934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2763.79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1361.5920980544749</v>
      </c>
      <c r="E51" s="268">
        <f t="shared" si="65"/>
        <v>11503.260000000002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757.54085603112844</v>
      </c>
      <c r="E52" s="268">
        <f t="shared" si="65"/>
        <v>6400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145864.14000000001</v>
      </c>
      <c r="F54" s="297">
        <f>F49+F50+E52</f>
        <v>31298.342886380022</v>
      </c>
      <c r="G54" s="246">
        <f>(E54/(E54-F54))-1</f>
        <v>0.27319098435059175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7493.13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tabSelected="1" workbookViewId="0">
      <selection activeCell="U9" sqref="U9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7493.13</v>
      </c>
      <c r="G10" s="207">
        <f t="shared" si="0"/>
        <v>-11990.289759326664</v>
      </c>
      <c r="H10" s="208">
        <f t="shared" si="1"/>
        <v>-0.61540991814781087</v>
      </c>
      <c r="I10" s="198"/>
      <c r="J10" s="209">
        <f t="shared" ref="J10:K10" si="15">SUM(O28,E28,J28)</f>
        <v>13000</v>
      </c>
      <c r="K10" s="210">
        <f t="shared" si="15"/>
        <v>5078.7200000000012</v>
      </c>
      <c r="L10" s="211">
        <f t="shared" si="3"/>
        <v>7921.2799999999988</v>
      </c>
      <c r="M10" s="212">
        <f t="shared" si="4"/>
        <v>-0.60932923076923073</v>
      </c>
      <c r="N10" s="198"/>
      <c r="O10" s="213">
        <f t="shared" si="5"/>
        <v>6483.4197593266654</v>
      </c>
      <c r="P10" s="214">
        <f>SUM('Monthly Breakdown'!Y45:Y46)</f>
        <v>50</v>
      </c>
      <c r="Q10" s="215">
        <f t="shared" si="6"/>
        <v>-6433.4197593266654</v>
      </c>
      <c r="R10" s="198"/>
      <c r="S10" s="198"/>
      <c r="T10" s="198">
        <f t="shared" si="7"/>
        <v>2364.4099999999989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SUM(E2:E10)</f>
        <v>156004.29329894003</v>
      </c>
      <c r="F16" s="205">
        <f>SUM(F2:F10)</f>
        <v>145864.14000000001</v>
      </c>
      <c r="G16" s="205">
        <f>SUM(G2:G10)</f>
        <v>-10140.153298939989</v>
      </c>
      <c r="H16" s="208">
        <f>((SUM(F16))-SUM(E16))/SUM(E16)</f>
        <v>-6.4999193833141206E-2</v>
      </c>
      <c r="I16" s="198"/>
      <c r="J16" s="209">
        <f>SUM(J2:J10)</f>
        <v>117000</v>
      </c>
      <c r="K16" s="209">
        <f>SUM(K2:K10)</f>
        <v>102975.61</v>
      </c>
      <c r="L16" s="209">
        <f>SUM(L2:L10)</f>
        <v>14024.389999999998</v>
      </c>
      <c r="M16" s="212">
        <f>((K16-SUM(J16))/SUM(J16))</f>
        <v>-0.1198665811965812</v>
      </c>
      <c r="N16" s="198"/>
      <c r="O16" s="213">
        <f>SUM(O2:O10)</f>
        <v>39004.293298939992</v>
      </c>
      <c r="P16" s="213">
        <f>SUM(P2:P10)</f>
        <v>40524.119999999995</v>
      </c>
      <c r="Q16" s="213">
        <f>SUM(Q2:Q10)</f>
        <v>1519.8267010600075</v>
      </c>
      <c r="R16" s="218">
        <f>((P16-SUM(O16))/SUM(O16))</f>
        <v>3.8965625896913936E-2</v>
      </c>
      <c r="S16" s="198"/>
      <c r="T16" s="198">
        <f>F16-K16-P16</f>
        <v>2364.410000000018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2151.0400000000004</v>
      </c>
      <c r="G28" s="232">
        <f t="shared" si="19"/>
        <v>3048.9599999999996</v>
      </c>
      <c r="H28" s="233">
        <f t="shared" si="20"/>
        <v>-0.58633846153846148</v>
      </c>
      <c r="I28" s="198"/>
      <c r="J28" s="234">
        <f>SUM('Proposed Budget'!$D$5:$D$12)</f>
        <v>5800</v>
      </c>
      <c r="K28" s="235">
        <f>SUM('Monthly Breakdown'!Y5:Y12)</f>
        <v>2927.6800000000003</v>
      </c>
      <c r="L28" s="236">
        <f t="shared" si="21"/>
        <v>2872.3199999999997</v>
      </c>
      <c r="M28" s="237">
        <f t="shared" si="22"/>
        <v>-0.4952275862068965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SUM(E20:E28)</f>
        <v>46800</v>
      </c>
      <c r="F34" s="230">
        <f>SUM(F20:F28)</f>
        <v>39886.54</v>
      </c>
      <c r="G34" s="230">
        <f>SUM(G20:G28)</f>
        <v>6913.4599999999973</v>
      </c>
      <c r="H34" s="233">
        <f>((F34-SUM(E34)))/SUM(E34)</f>
        <v>-0.14772350427350425</v>
      </c>
      <c r="I34" s="198"/>
      <c r="J34" s="234">
        <f>SUM(J20:J28)</f>
        <v>52200</v>
      </c>
      <c r="K34" s="234">
        <f>SUM(K20:K28)</f>
        <v>47089.07</v>
      </c>
      <c r="L34" s="234">
        <f>SUM(L20:L28)</f>
        <v>5110.9299999999994</v>
      </c>
      <c r="M34" s="237">
        <f>((K34-SUM(J34))/SUM(J34))</f>
        <v>-9.7910536398467432E-2</v>
      </c>
      <c r="N34" s="198"/>
      <c r="O34" s="238">
        <f t="shared" ref="O34:Q34" si="24">SUM(O20:O31)</f>
        <v>24000</v>
      </c>
      <c r="P34" s="238">
        <f t="shared" si="24"/>
        <v>16000</v>
      </c>
      <c r="Q34" s="238">
        <f t="shared" si="24"/>
        <v>8000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390"/>
  <sheetViews>
    <sheetView workbookViewId="0">
      <pane ySplit="4" topLeftCell="A5" activePane="bottomLeft" state="frozen"/>
      <selection pane="bottomLeft" activeCell="F38" sqref="F38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(SUM(INDIRECT("g5:g5")))+J2+L2+N2+P2-R2+T2-G1593</f>
        <v>4884.7399999999889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80</v>
      </c>
      <c r="H2" s="301"/>
      <c r="I2" s="314" t="s">
        <v>275</v>
      </c>
      <c r="J2" s="303">
        <f>SUMIFS(E:E,I:I,"1")</f>
        <v>0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80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291</v>
      </c>
      <c r="B5" s="330">
        <v>38</v>
      </c>
      <c r="C5" s="298">
        <v>46280</v>
      </c>
      <c r="D5" s="299" t="s">
        <v>293</v>
      </c>
      <c r="E5" s="522"/>
      <c r="F5" s="522">
        <v>4729.34</v>
      </c>
      <c r="G5" s="333">
        <f t="shared" ref="G5:G32" si="0">G6-E5+F5</f>
        <v>4964.7399999999889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294</v>
      </c>
      <c r="B6" s="330">
        <v>19</v>
      </c>
      <c r="C6" s="298">
        <v>46279</v>
      </c>
      <c r="D6" s="299" t="s">
        <v>191</v>
      </c>
      <c r="E6" s="522">
        <v>200</v>
      </c>
      <c r="F6" s="522"/>
      <c r="G6" s="333">
        <f t="shared" si="0"/>
        <v>235.39999999998884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294</v>
      </c>
      <c r="B7" s="330">
        <v>22</v>
      </c>
      <c r="C7" s="298">
        <v>46278</v>
      </c>
      <c r="D7" s="299" t="s">
        <v>1061</v>
      </c>
      <c r="E7" s="522">
        <v>19.14</v>
      </c>
      <c r="F7" s="522"/>
      <c r="G7" s="333">
        <f t="shared" si="0"/>
        <v>435.39999999998884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2</v>
      </c>
      <c r="C8" s="298">
        <v>46278</v>
      </c>
      <c r="D8" s="299" t="s">
        <v>1062</v>
      </c>
      <c r="E8" s="522">
        <v>142.21</v>
      </c>
      <c r="F8" s="522"/>
      <c r="G8" s="333">
        <f t="shared" si="0"/>
        <v>454.53999999998882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3</v>
      </c>
      <c r="C9" s="298">
        <v>46277</v>
      </c>
      <c r="D9" s="299" t="s">
        <v>1058</v>
      </c>
      <c r="E9" s="522">
        <v>10.44</v>
      </c>
      <c r="F9" s="522"/>
      <c r="G9" s="333">
        <f t="shared" si="0"/>
        <v>596.74999999998886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8</v>
      </c>
      <c r="C10" s="298">
        <v>46277</v>
      </c>
      <c r="D10" s="299" t="s">
        <v>1059</v>
      </c>
      <c r="E10" s="522">
        <v>23.4</v>
      </c>
      <c r="F10" s="522"/>
      <c r="G10" s="333">
        <f t="shared" si="0"/>
        <v>607.18999999998891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3</v>
      </c>
      <c r="C11" s="298">
        <v>46277</v>
      </c>
      <c r="D11" s="299" t="s">
        <v>983</v>
      </c>
      <c r="E11" s="522">
        <v>3.82</v>
      </c>
      <c r="F11" s="522"/>
      <c r="G11" s="333">
        <f t="shared" si="0"/>
        <v>630.58999999998889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5</v>
      </c>
      <c r="C12" s="298">
        <v>46276</v>
      </c>
      <c r="D12" s="299" t="s">
        <v>484</v>
      </c>
      <c r="E12" s="522">
        <v>59.07</v>
      </c>
      <c r="F12" s="522"/>
      <c r="G12" s="333">
        <f t="shared" si="0"/>
        <v>634.40999999998894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8</v>
      </c>
      <c r="C13" s="298">
        <v>46276</v>
      </c>
      <c r="D13" s="299" t="s">
        <v>1060</v>
      </c>
      <c r="E13" s="522">
        <v>63.86</v>
      </c>
      <c r="F13" s="522"/>
      <c r="G13" s="333">
        <f t="shared" si="0"/>
        <v>693.47999999998899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2</v>
      </c>
      <c r="C14" s="298">
        <v>46276</v>
      </c>
      <c r="D14" s="299" t="s">
        <v>461</v>
      </c>
      <c r="E14" s="522">
        <v>19.98</v>
      </c>
      <c r="F14" s="522"/>
      <c r="G14" s="333">
        <f t="shared" si="0"/>
        <v>757.339999999989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294</v>
      </c>
      <c r="B15" s="330">
        <v>22</v>
      </c>
      <c r="C15" s="298">
        <v>46276</v>
      </c>
      <c r="D15" s="299" t="s">
        <v>352</v>
      </c>
      <c r="E15" s="522">
        <v>21.29</v>
      </c>
      <c r="F15" s="522"/>
      <c r="G15" s="333">
        <f t="shared" si="0"/>
        <v>777.31999999998902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2</v>
      </c>
      <c r="C16" s="298">
        <v>46276</v>
      </c>
      <c r="D16" s="299" t="s">
        <v>358</v>
      </c>
      <c r="E16" s="522">
        <v>16.98</v>
      </c>
      <c r="F16" s="522"/>
      <c r="G16" s="333">
        <f t="shared" si="0"/>
        <v>798.60999999998899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1</v>
      </c>
      <c r="C17" s="298">
        <v>46276</v>
      </c>
      <c r="D17" s="299" t="s">
        <v>306</v>
      </c>
      <c r="E17" s="522">
        <v>14.99</v>
      </c>
      <c r="F17" s="522"/>
      <c r="G17" s="333">
        <f t="shared" si="0"/>
        <v>815.589999999989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1</v>
      </c>
      <c r="C18" s="298">
        <v>46276</v>
      </c>
      <c r="D18" s="299" t="s">
        <v>306</v>
      </c>
      <c r="E18" s="522">
        <v>140.31</v>
      </c>
      <c r="F18" s="522"/>
      <c r="G18" s="333">
        <f t="shared" si="0"/>
        <v>830.57999999998901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6</v>
      </c>
      <c r="C19" s="298">
        <v>46276</v>
      </c>
      <c r="D19" s="299" t="s">
        <v>412</v>
      </c>
      <c r="E19" s="522">
        <v>-3.4</v>
      </c>
      <c r="F19" s="522"/>
      <c r="G19" s="333">
        <f t="shared" si="0"/>
        <v>970.88999999998896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6</v>
      </c>
      <c r="C20" s="298">
        <v>46276</v>
      </c>
      <c r="D20" s="299" t="s">
        <v>907</v>
      </c>
      <c r="E20" s="522">
        <v>-0.06</v>
      </c>
      <c r="F20" s="522"/>
      <c r="G20" s="333">
        <f t="shared" si="0"/>
        <v>967.48999999998898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2</v>
      </c>
      <c r="C21" s="298">
        <v>46276</v>
      </c>
      <c r="D21" s="299" t="s">
        <v>1030</v>
      </c>
      <c r="E21" s="522">
        <v>25</v>
      </c>
      <c r="F21" s="522"/>
      <c r="G21" s="333">
        <f t="shared" si="0"/>
        <v>967.42999999998904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335</v>
      </c>
      <c r="B22" s="330" t="s">
        <v>335</v>
      </c>
      <c r="C22" s="298">
        <v>46276</v>
      </c>
      <c r="D22" s="299" t="s">
        <v>336</v>
      </c>
      <c r="E22" s="522">
        <v>62.37</v>
      </c>
      <c r="F22" s="522"/>
      <c r="G22" s="333">
        <f t="shared" si="0"/>
        <v>992.42999999998904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294</v>
      </c>
      <c r="B23" s="330">
        <v>15</v>
      </c>
      <c r="C23" s="298">
        <v>46276</v>
      </c>
      <c r="D23" s="299" t="s">
        <v>185</v>
      </c>
      <c r="E23" s="522">
        <v>63.69</v>
      </c>
      <c r="F23" s="522"/>
      <c r="G23" s="333">
        <f t="shared" si="0"/>
        <v>1054.799999999989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2</v>
      </c>
      <c r="C24" s="298">
        <v>46275</v>
      </c>
      <c r="D24" s="299" t="s">
        <v>358</v>
      </c>
      <c r="E24" s="522">
        <v>6.28</v>
      </c>
      <c r="F24" s="522"/>
      <c r="G24" s="333">
        <f t="shared" si="0"/>
        <v>1118.4899999999891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2</v>
      </c>
      <c r="C25" s="298">
        <v>46275</v>
      </c>
      <c r="D25" s="299" t="s">
        <v>386</v>
      </c>
      <c r="E25" s="522">
        <v>15.75</v>
      </c>
      <c r="F25" s="522"/>
      <c r="G25" s="333">
        <f t="shared" si="0"/>
        <v>1124.7699999999891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2</v>
      </c>
      <c r="C26" s="298">
        <v>46275</v>
      </c>
      <c r="D26" s="299" t="s">
        <v>318</v>
      </c>
      <c r="E26" s="522">
        <v>20.440000000000001</v>
      </c>
      <c r="F26" s="522"/>
      <c r="G26" s="333">
        <f t="shared" si="0"/>
        <v>1140.5199999999891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4</v>
      </c>
      <c r="C27" s="298">
        <v>46275</v>
      </c>
      <c r="D27" s="299" t="s">
        <v>329</v>
      </c>
      <c r="E27" s="522">
        <v>28.67</v>
      </c>
      <c r="F27" s="522"/>
      <c r="G27" s="333">
        <f t="shared" si="0"/>
        <v>1160.9599999999891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5</v>
      </c>
      <c r="C28" s="298">
        <v>46275</v>
      </c>
      <c r="D28" s="299" t="s">
        <v>1048</v>
      </c>
      <c r="E28" s="522">
        <v>100</v>
      </c>
      <c r="F28" s="522"/>
      <c r="G28" s="333">
        <f t="shared" si="0"/>
        <v>1189.6299999999892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6</v>
      </c>
      <c r="C29" s="298">
        <v>46275</v>
      </c>
      <c r="D29" s="299" t="s">
        <v>1048</v>
      </c>
      <c r="E29" s="522">
        <v>100</v>
      </c>
      <c r="F29" s="522"/>
      <c r="G29" s="333">
        <f t="shared" si="0"/>
        <v>1289.6299999999892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6</v>
      </c>
      <c r="C30" s="298">
        <v>46275</v>
      </c>
      <c r="D30" s="299" t="s">
        <v>429</v>
      </c>
      <c r="E30" s="522">
        <v>103.4</v>
      </c>
      <c r="F30" s="522"/>
      <c r="G30" s="333">
        <f t="shared" si="0"/>
        <v>1389.6299999999892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6</v>
      </c>
      <c r="C31" s="298">
        <v>46274</v>
      </c>
      <c r="D31" s="299" t="s">
        <v>1049</v>
      </c>
      <c r="E31" s="522">
        <v>50</v>
      </c>
      <c r="F31" s="522"/>
      <c r="G31" s="333">
        <f t="shared" si="0"/>
        <v>1493.0299999999893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5</v>
      </c>
      <c r="C32" s="298">
        <v>46274</v>
      </c>
      <c r="D32" s="299" t="s">
        <v>854</v>
      </c>
      <c r="E32" s="522">
        <v>10.68</v>
      </c>
      <c r="F32" s="522"/>
      <c r="G32" s="333">
        <f t="shared" si="0"/>
        <v>1543.0299999999893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5</v>
      </c>
      <c r="C33" s="298">
        <v>46274</v>
      </c>
      <c r="D33" s="299" t="s">
        <v>1050</v>
      </c>
      <c r="E33" s="522">
        <v>31.5</v>
      </c>
      <c r="F33" s="522"/>
      <c r="G33" s="333">
        <f t="shared" ref="G33:G35" si="1">G34-E33+F33</f>
        <v>1553.7099999999893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294</v>
      </c>
      <c r="B34" s="330">
        <v>22</v>
      </c>
      <c r="C34" s="298">
        <v>46274</v>
      </c>
      <c r="D34" s="299" t="s">
        <v>979</v>
      </c>
      <c r="E34" s="522">
        <v>5.31</v>
      </c>
      <c r="F34" s="522"/>
      <c r="G34" s="333">
        <f t="shared" si="1"/>
        <v>1585.2099999999893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6</v>
      </c>
      <c r="C35" s="298">
        <v>46273</v>
      </c>
      <c r="D35" s="299" t="s">
        <v>1055</v>
      </c>
      <c r="E35" s="522">
        <v>10</v>
      </c>
      <c r="F35" s="522"/>
      <c r="G35" s="333">
        <f t="shared" si="1"/>
        <v>1590.5199999999893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335</v>
      </c>
      <c r="B36" s="330" t="s">
        <v>335</v>
      </c>
      <c r="C36" s="298">
        <v>46273</v>
      </c>
      <c r="D36" s="299" t="s">
        <v>182</v>
      </c>
      <c r="E36" s="522">
        <v>77.400000000000006</v>
      </c>
      <c r="F36" s="522"/>
      <c r="G36" s="333">
        <f t="shared" ref="G36:G57" si="2">G37-E36+F36</f>
        <v>1600.5199999999893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294</v>
      </c>
      <c r="B37" s="330">
        <v>9</v>
      </c>
      <c r="C37" s="298">
        <v>46273</v>
      </c>
      <c r="D37" s="299" t="s">
        <v>58</v>
      </c>
      <c r="E37" s="522">
        <v>1231.68</v>
      </c>
      <c r="F37" s="522"/>
      <c r="G37" s="333">
        <f t="shared" si="2"/>
        <v>1677.9199999999894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8</v>
      </c>
      <c r="C38" s="298">
        <v>46273</v>
      </c>
      <c r="D38" s="299" t="s">
        <v>319</v>
      </c>
      <c r="E38" s="522">
        <v>9.5</v>
      </c>
      <c r="F38" s="522"/>
      <c r="G38" s="333">
        <f t="shared" si="2"/>
        <v>2909.5999999999894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2</v>
      </c>
      <c r="C39" s="298">
        <v>46273</v>
      </c>
      <c r="D39" s="299" t="s">
        <v>1051</v>
      </c>
      <c r="E39" s="522">
        <v>19.16</v>
      </c>
      <c r="F39" s="522"/>
      <c r="G39" s="333">
        <f t="shared" si="2"/>
        <v>2919.0999999999894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8</v>
      </c>
      <c r="C40" s="298">
        <v>46273</v>
      </c>
      <c r="D40" s="299" t="s">
        <v>1051</v>
      </c>
      <c r="E40" s="522">
        <v>10</v>
      </c>
      <c r="F40" s="522"/>
      <c r="G40" s="333">
        <f t="shared" si="2"/>
        <v>2938.2599999999893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6</v>
      </c>
      <c r="C41" s="298">
        <v>46273</v>
      </c>
      <c r="D41" s="299" t="s">
        <v>300</v>
      </c>
      <c r="E41" s="522">
        <v>31.94</v>
      </c>
      <c r="F41" s="522"/>
      <c r="G41" s="333">
        <f t="shared" si="2"/>
        <v>2948.2599999999893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6</v>
      </c>
      <c r="C42" s="298">
        <v>46273</v>
      </c>
      <c r="D42" s="299" t="s">
        <v>1003</v>
      </c>
      <c r="E42" s="522">
        <v>50</v>
      </c>
      <c r="F42" s="522"/>
      <c r="G42" s="333">
        <f t="shared" si="2"/>
        <v>2980.1999999999894</v>
      </c>
      <c r="H42" s="334" t="s">
        <v>298</v>
      </c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5</v>
      </c>
      <c r="C43" s="298">
        <v>46273</v>
      </c>
      <c r="D43" s="299" t="s">
        <v>1039</v>
      </c>
      <c r="E43" s="522">
        <v>110</v>
      </c>
      <c r="F43" s="522"/>
      <c r="G43" s="333">
        <f t="shared" si="2"/>
        <v>3030.1999999999894</v>
      </c>
      <c r="H43" s="334" t="s">
        <v>298</v>
      </c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287</v>
      </c>
      <c r="B44" s="330" t="s">
        <v>287</v>
      </c>
      <c r="C44" s="298">
        <v>46272</v>
      </c>
      <c r="D44" s="299" t="s">
        <v>529</v>
      </c>
      <c r="E44" s="522"/>
      <c r="F44" s="522">
        <v>600</v>
      </c>
      <c r="G44" s="333">
        <f t="shared" si="2"/>
        <v>3140.1999999999894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287</v>
      </c>
      <c r="B45" s="330" t="s">
        <v>287</v>
      </c>
      <c r="C45" s="298">
        <v>46272</v>
      </c>
      <c r="D45" s="299" t="s">
        <v>529</v>
      </c>
      <c r="E45" s="522">
        <v>600</v>
      </c>
      <c r="F45" s="522"/>
      <c r="G45" s="333">
        <f t="shared" si="2"/>
        <v>2540.1999999999894</v>
      </c>
      <c r="H45" s="334" t="s">
        <v>298</v>
      </c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2</v>
      </c>
      <c r="C46" s="298">
        <v>46272</v>
      </c>
      <c r="D46" s="299" t="s">
        <v>1053</v>
      </c>
      <c r="E46" s="522">
        <v>109.55</v>
      </c>
      <c r="F46" s="522"/>
      <c r="G46" s="333">
        <f t="shared" si="2"/>
        <v>3140.1999999999894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5</v>
      </c>
      <c r="C47" s="298">
        <v>46272</v>
      </c>
      <c r="D47" s="299" t="s">
        <v>1054</v>
      </c>
      <c r="E47" s="522">
        <v>22.36</v>
      </c>
      <c r="F47" s="522"/>
      <c r="G47" s="333">
        <f t="shared" si="2"/>
        <v>3249.7499999999895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6</v>
      </c>
      <c r="C48" s="298">
        <v>46272</v>
      </c>
      <c r="D48" s="299" t="s">
        <v>1052</v>
      </c>
      <c r="E48" s="522">
        <v>143.72</v>
      </c>
      <c r="F48" s="522"/>
      <c r="G48" s="333">
        <f t="shared" si="2"/>
        <v>3272.1099999999897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4</v>
      </c>
      <c r="C49" s="298">
        <v>46272</v>
      </c>
      <c r="D49" s="299" t="s">
        <v>295</v>
      </c>
      <c r="E49" s="522">
        <v>291.70999999999998</v>
      </c>
      <c r="F49" s="522"/>
      <c r="G49" s="333">
        <f t="shared" si="2"/>
        <v>3415.8299999999895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8</v>
      </c>
      <c r="C50" s="298">
        <v>46272</v>
      </c>
      <c r="D50" s="299" t="s">
        <v>295</v>
      </c>
      <c r="E50" s="522">
        <v>6.36</v>
      </c>
      <c r="F50" s="522"/>
      <c r="G50" s="333">
        <f t="shared" si="2"/>
        <v>3707.5399999999895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1</v>
      </c>
      <c r="C51" s="298">
        <v>46272</v>
      </c>
      <c r="D51" s="299" t="s">
        <v>368</v>
      </c>
      <c r="E51" s="522">
        <v>25.54</v>
      </c>
      <c r="F51" s="522"/>
      <c r="G51" s="333">
        <f t="shared" si="2"/>
        <v>3713.8999999999896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294</v>
      </c>
      <c r="B52" s="330">
        <v>14</v>
      </c>
      <c r="C52" s="298">
        <v>46271</v>
      </c>
      <c r="D52" s="299" t="s">
        <v>958</v>
      </c>
      <c r="E52" s="522">
        <v>66.67</v>
      </c>
      <c r="F52" s="522"/>
      <c r="G52" s="333">
        <f t="shared" si="2"/>
        <v>3739.4399999999896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294</v>
      </c>
      <c r="B53" s="330">
        <v>22</v>
      </c>
      <c r="C53" s="298">
        <v>46271</v>
      </c>
      <c r="D53" s="299" t="s">
        <v>998</v>
      </c>
      <c r="E53" s="522">
        <v>10.64</v>
      </c>
      <c r="F53" s="522"/>
      <c r="G53" s="333">
        <f t="shared" si="2"/>
        <v>3806.1099999999897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7</v>
      </c>
      <c r="C54" s="298">
        <v>46271</v>
      </c>
      <c r="D54" s="299" t="s">
        <v>482</v>
      </c>
      <c r="E54" s="522">
        <v>160.91999999999999</v>
      </c>
      <c r="F54" s="522"/>
      <c r="G54" s="333">
        <f t="shared" si="2"/>
        <v>3816.7499999999895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5</v>
      </c>
      <c r="C55" s="298">
        <v>46270</v>
      </c>
      <c r="D55" s="299" t="s">
        <v>1043</v>
      </c>
      <c r="E55" s="522">
        <v>210.86</v>
      </c>
      <c r="F55" s="522"/>
      <c r="G55" s="333">
        <f t="shared" si="2"/>
        <v>3977.6699999999896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8</v>
      </c>
      <c r="C56" s="298">
        <v>46270</v>
      </c>
      <c r="D56" s="299" t="s">
        <v>319</v>
      </c>
      <c r="E56" s="522">
        <v>23.41</v>
      </c>
      <c r="F56" s="522"/>
      <c r="G56" s="333">
        <f t="shared" si="2"/>
        <v>4188.5299999999897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1</v>
      </c>
      <c r="C57" s="298">
        <v>46270</v>
      </c>
      <c r="D57" s="299" t="s">
        <v>880</v>
      </c>
      <c r="E57" s="522">
        <v>24.47</v>
      </c>
      <c r="F57" s="522"/>
      <c r="G57" s="333">
        <f t="shared" si="2"/>
        <v>4211.9399999999896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3</v>
      </c>
      <c r="C58" s="298">
        <v>46270</v>
      </c>
      <c r="D58" s="299" t="s">
        <v>983</v>
      </c>
      <c r="E58" s="522">
        <v>25</v>
      </c>
      <c r="F58" s="522"/>
      <c r="G58" s="333">
        <f t="shared" ref="G58:G81" si="3">G59-E58+F58</f>
        <v>4236.4099999999899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294</v>
      </c>
      <c r="B59" s="330">
        <v>17</v>
      </c>
      <c r="C59" s="298">
        <v>46269</v>
      </c>
      <c r="D59" s="299" t="s">
        <v>370</v>
      </c>
      <c r="E59" s="522">
        <v>99</v>
      </c>
      <c r="F59" s="522"/>
      <c r="G59" s="333">
        <f t="shared" si="3"/>
        <v>4261.4099999999899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2</v>
      </c>
      <c r="C60" s="298">
        <v>46269</v>
      </c>
      <c r="D60" s="299" t="s">
        <v>1044</v>
      </c>
      <c r="E60" s="522">
        <v>28.18</v>
      </c>
      <c r="F60" s="522"/>
      <c r="G60" s="333">
        <f t="shared" si="3"/>
        <v>4360.4099999999899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2</v>
      </c>
      <c r="C61" s="298">
        <v>46269</v>
      </c>
      <c r="D61" s="299" t="s">
        <v>358</v>
      </c>
      <c r="E61" s="522">
        <v>10.95</v>
      </c>
      <c r="F61" s="522"/>
      <c r="G61" s="333">
        <f t="shared" si="3"/>
        <v>4388.5899999999901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294</v>
      </c>
      <c r="B62" s="330">
        <v>14</v>
      </c>
      <c r="C62" s="298">
        <v>46269</v>
      </c>
      <c r="D62" s="299" t="s">
        <v>367</v>
      </c>
      <c r="E62" s="522">
        <v>70.25</v>
      </c>
      <c r="F62" s="522"/>
      <c r="G62" s="333">
        <f t="shared" si="3"/>
        <v>4399.53999999999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5</v>
      </c>
      <c r="C63" s="298">
        <v>46269</v>
      </c>
      <c r="D63" s="299" t="s">
        <v>1056</v>
      </c>
      <c r="E63" s="522">
        <v>150</v>
      </c>
      <c r="F63" s="522"/>
      <c r="G63" s="333">
        <f t="shared" si="3"/>
        <v>4469.78999999999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294</v>
      </c>
      <c r="B64" s="330">
        <v>13</v>
      </c>
      <c r="C64" s="298">
        <v>46269</v>
      </c>
      <c r="D64" s="299" t="s">
        <v>182</v>
      </c>
      <c r="E64" s="522">
        <v>344.23</v>
      </c>
      <c r="F64" s="522"/>
      <c r="G64" s="333">
        <f t="shared" si="3"/>
        <v>4619.78999999999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2</v>
      </c>
      <c r="C65" s="298">
        <v>46268</v>
      </c>
      <c r="D65" s="299" t="s">
        <v>1045</v>
      </c>
      <c r="E65" s="522">
        <v>52.63</v>
      </c>
      <c r="F65" s="522"/>
      <c r="G65" s="333">
        <f t="shared" si="3"/>
        <v>4964.0199999999895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8</v>
      </c>
      <c r="C66" s="298">
        <v>46268</v>
      </c>
      <c r="D66" s="299" t="s">
        <v>1045</v>
      </c>
      <c r="E66" s="522">
        <v>16.88</v>
      </c>
      <c r="F66" s="522"/>
      <c r="G66" s="333">
        <f t="shared" si="3"/>
        <v>5016.6499999999896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7</v>
      </c>
      <c r="C67" s="298">
        <v>46268</v>
      </c>
      <c r="D67" s="299" t="s">
        <v>1046</v>
      </c>
      <c r="E67" s="522">
        <v>70.41</v>
      </c>
      <c r="F67" s="522"/>
      <c r="G67" s="333">
        <f t="shared" si="3"/>
        <v>5033.5299999999897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2</v>
      </c>
      <c r="C68" s="298">
        <v>46268</v>
      </c>
      <c r="D68" s="299" t="s">
        <v>1047</v>
      </c>
      <c r="E68" s="522">
        <v>5</v>
      </c>
      <c r="F68" s="522"/>
      <c r="G68" s="333">
        <f t="shared" si="3"/>
        <v>5103.9399999999896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4</v>
      </c>
      <c r="C69" s="298">
        <v>46268</v>
      </c>
      <c r="D69" s="299" t="s">
        <v>310</v>
      </c>
      <c r="E69" s="522">
        <v>37.92</v>
      </c>
      <c r="F69" s="522"/>
      <c r="G69" s="333">
        <f t="shared" si="3"/>
        <v>5108.9399999999896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3</v>
      </c>
      <c r="C70" s="298">
        <v>46268</v>
      </c>
      <c r="D70" s="299" t="s">
        <v>310</v>
      </c>
      <c r="E70" s="522">
        <v>7.57</v>
      </c>
      <c r="F70" s="522"/>
      <c r="G70" s="333">
        <f t="shared" si="3"/>
        <v>5146.8599999999897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2</v>
      </c>
      <c r="C71" s="298">
        <v>46268</v>
      </c>
      <c r="D71" s="299" t="s">
        <v>404</v>
      </c>
      <c r="E71" s="522">
        <v>24.85</v>
      </c>
      <c r="F71" s="522"/>
      <c r="G71" s="333">
        <f t="shared" si="3"/>
        <v>5154.4299999999894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5</v>
      </c>
      <c r="C72" s="298">
        <v>46268</v>
      </c>
      <c r="D72" s="299" t="s">
        <v>340</v>
      </c>
      <c r="E72" s="522">
        <v>97.55</v>
      </c>
      <c r="F72" s="522"/>
      <c r="G72" s="333">
        <f t="shared" si="3"/>
        <v>5179.2799999999897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294</v>
      </c>
      <c r="B73" s="330">
        <v>22</v>
      </c>
      <c r="C73" s="298">
        <v>46268</v>
      </c>
      <c r="D73" s="299" t="s">
        <v>953</v>
      </c>
      <c r="E73" s="522">
        <v>12.77</v>
      </c>
      <c r="F73" s="522"/>
      <c r="G73" s="333">
        <f t="shared" si="3"/>
        <v>5276.8299999999899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8</v>
      </c>
      <c r="C74" s="298">
        <v>46267</v>
      </c>
      <c r="D74" s="299" t="s">
        <v>319</v>
      </c>
      <c r="E74" s="522">
        <v>8.86</v>
      </c>
      <c r="F74" s="522"/>
      <c r="G74" s="333">
        <f t="shared" si="3"/>
        <v>5289.5999999999904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2</v>
      </c>
      <c r="C75" s="298">
        <v>46267</v>
      </c>
      <c r="D75" s="299" t="s">
        <v>332</v>
      </c>
      <c r="E75" s="522">
        <v>20.98</v>
      </c>
      <c r="F75" s="522"/>
      <c r="G75" s="333">
        <f t="shared" si="3"/>
        <v>5298.45999999999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5</v>
      </c>
      <c r="C76" s="298">
        <v>46267</v>
      </c>
      <c r="D76" s="299" t="s">
        <v>1042</v>
      </c>
      <c r="E76" s="522">
        <v>-300</v>
      </c>
      <c r="F76" s="522"/>
      <c r="G76" s="333">
        <f t="shared" si="3"/>
        <v>5319.4399999999896</v>
      </c>
      <c r="H76" s="334" t="s">
        <v>298</v>
      </c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5</v>
      </c>
      <c r="C77" s="298">
        <v>46267</v>
      </c>
      <c r="D77" s="299" t="s">
        <v>1038</v>
      </c>
      <c r="E77" s="522">
        <v>50</v>
      </c>
      <c r="F77" s="522"/>
      <c r="G77" s="333">
        <f t="shared" si="3"/>
        <v>5019.4399999999896</v>
      </c>
      <c r="H77" s="334" t="s">
        <v>298</v>
      </c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8</v>
      </c>
      <c r="C78" s="298">
        <v>46267</v>
      </c>
      <c r="D78" s="299" t="s">
        <v>1041</v>
      </c>
      <c r="E78" s="522">
        <v>25</v>
      </c>
      <c r="F78" s="522"/>
      <c r="G78" s="333">
        <f t="shared" si="3"/>
        <v>5069.4399999999896</v>
      </c>
      <c r="H78" s="334" t="s">
        <v>298</v>
      </c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5</v>
      </c>
      <c r="C79" s="298">
        <v>46267</v>
      </c>
      <c r="D79" s="299" t="s">
        <v>1039</v>
      </c>
      <c r="E79" s="522">
        <v>30</v>
      </c>
      <c r="F79" s="522"/>
      <c r="G79" s="333">
        <f t="shared" si="3"/>
        <v>5094.4399999999896</v>
      </c>
      <c r="H79" s="334" t="s">
        <v>298</v>
      </c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2</v>
      </c>
      <c r="C80" s="298">
        <v>46267</v>
      </c>
      <c r="D80" s="299" t="s">
        <v>386</v>
      </c>
      <c r="E80" s="522">
        <v>15</v>
      </c>
      <c r="F80" s="522"/>
      <c r="G80" s="333">
        <f t="shared" si="3"/>
        <v>5124.4399999999896</v>
      </c>
      <c r="H80" s="334" t="s">
        <v>298</v>
      </c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6</v>
      </c>
      <c r="C81" s="298">
        <v>46267</v>
      </c>
      <c r="D81" s="299" t="s">
        <v>1040</v>
      </c>
      <c r="E81" s="522">
        <v>15</v>
      </c>
      <c r="F81" s="522"/>
      <c r="G81" s="333">
        <f t="shared" si="3"/>
        <v>5139.4399999999896</v>
      </c>
      <c r="H81" s="334" t="s">
        <v>298</v>
      </c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291</v>
      </c>
      <c r="B82" s="330">
        <v>39</v>
      </c>
      <c r="C82" s="298">
        <v>46267</v>
      </c>
      <c r="D82" s="299" t="s">
        <v>292</v>
      </c>
      <c r="E82" s="522"/>
      <c r="F82" s="522">
        <v>2763.79</v>
      </c>
      <c r="G82" s="333">
        <f t="shared" ref="G82:G123" si="4">G83-E82+F82</f>
        <v>5154.4399999999896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284</v>
      </c>
      <c r="B83" s="330">
        <v>36</v>
      </c>
      <c r="C83" s="298">
        <v>46267</v>
      </c>
      <c r="D83" s="299" t="s">
        <v>374</v>
      </c>
      <c r="E83" s="522">
        <v>50</v>
      </c>
      <c r="F83" s="522"/>
      <c r="G83" s="333">
        <f t="shared" si="4"/>
        <v>2390.6499999999901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294</v>
      </c>
      <c r="B84" s="330">
        <v>22</v>
      </c>
      <c r="C84" s="298">
        <v>46267</v>
      </c>
      <c r="D84" s="299" t="s">
        <v>375</v>
      </c>
      <c r="E84" s="522">
        <v>6.37</v>
      </c>
      <c r="F84" s="522"/>
      <c r="G84" s="333">
        <f t="shared" si="4"/>
        <v>2440.6499999999901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8</v>
      </c>
      <c r="C85" s="298">
        <v>46266</v>
      </c>
      <c r="D85" s="299" t="s">
        <v>304</v>
      </c>
      <c r="E85" s="522">
        <v>56.8</v>
      </c>
      <c r="F85" s="522"/>
      <c r="G85" s="333">
        <f t="shared" si="4"/>
        <v>2447.01999999999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5</v>
      </c>
      <c r="C86" s="298">
        <v>46266</v>
      </c>
      <c r="D86" s="299" t="s">
        <v>1035</v>
      </c>
      <c r="E86" s="522">
        <v>236.28</v>
      </c>
      <c r="F86" s="522"/>
      <c r="G86" s="333">
        <f t="shared" si="4"/>
        <v>2503.8199999999902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284</v>
      </c>
      <c r="B87" s="330">
        <v>37</v>
      </c>
      <c r="C87" s="298">
        <v>46265</v>
      </c>
      <c r="D87" s="299" t="s">
        <v>1037</v>
      </c>
      <c r="E87" s="522">
        <v>6794.38</v>
      </c>
      <c r="F87" s="522"/>
      <c r="G87" s="333">
        <f t="shared" si="4"/>
        <v>2740.0999999999904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286</v>
      </c>
      <c r="B88" s="330">
        <v>25</v>
      </c>
      <c r="C88" s="298">
        <v>46265</v>
      </c>
      <c r="D88" s="298" t="s">
        <v>204</v>
      </c>
      <c r="E88" s="331">
        <v>350</v>
      </c>
      <c r="F88" s="522"/>
      <c r="G88" s="333">
        <f t="shared" si="4"/>
        <v>9534.4799999999905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286</v>
      </c>
      <c r="B89" s="330">
        <v>26</v>
      </c>
      <c r="C89" s="298">
        <v>46265</v>
      </c>
      <c r="D89" s="298" t="s">
        <v>205</v>
      </c>
      <c r="E89" s="331">
        <v>320</v>
      </c>
      <c r="F89" s="522"/>
      <c r="G89" s="333">
        <f t="shared" si="4"/>
        <v>9884.4799999999905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286</v>
      </c>
      <c r="B90" s="330">
        <v>27</v>
      </c>
      <c r="C90" s="298">
        <v>46265</v>
      </c>
      <c r="D90" s="298" t="s">
        <v>206</v>
      </c>
      <c r="E90" s="331">
        <v>25</v>
      </c>
      <c r="F90" s="522"/>
      <c r="G90" s="333">
        <f t="shared" si="4"/>
        <v>10204.47999999999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286</v>
      </c>
      <c r="B91" s="330">
        <v>28</v>
      </c>
      <c r="C91" s="298">
        <v>46265</v>
      </c>
      <c r="D91" s="298" t="s">
        <v>207</v>
      </c>
      <c r="E91" s="331">
        <v>25</v>
      </c>
      <c r="F91" s="522"/>
      <c r="G91" s="333">
        <f t="shared" si="4"/>
        <v>10229.47999999999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286</v>
      </c>
      <c r="B92" s="330">
        <v>29</v>
      </c>
      <c r="C92" s="298">
        <v>46265</v>
      </c>
      <c r="D92" s="298" t="s">
        <v>208</v>
      </c>
      <c r="E92" s="331">
        <v>45</v>
      </c>
      <c r="F92" s="522"/>
      <c r="G92" s="333">
        <f t="shared" si="4"/>
        <v>10254.47999999999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286</v>
      </c>
      <c r="B93" s="330">
        <v>30</v>
      </c>
      <c r="C93" s="298">
        <v>46265</v>
      </c>
      <c r="D93" s="298" t="s">
        <v>209</v>
      </c>
      <c r="E93" s="331">
        <v>400</v>
      </c>
      <c r="F93" s="522"/>
      <c r="G93" s="333">
        <f t="shared" si="4"/>
        <v>10299.47999999999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286</v>
      </c>
      <c r="B94" s="330">
        <v>31</v>
      </c>
      <c r="C94" s="298">
        <v>46265</v>
      </c>
      <c r="D94" s="298" t="s">
        <v>210</v>
      </c>
      <c r="E94" s="331">
        <v>375</v>
      </c>
      <c r="F94" s="522"/>
      <c r="G94" s="333">
        <f t="shared" si="4"/>
        <v>10699.47999999999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286</v>
      </c>
      <c r="B95" s="330">
        <v>32</v>
      </c>
      <c r="C95" s="298">
        <v>46265</v>
      </c>
      <c r="D95" s="298" t="s">
        <v>211</v>
      </c>
      <c r="E95" s="331">
        <v>100</v>
      </c>
      <c r="F95" s="522"/>
      <c r="G95" s="333">
        <f t="shared" si="4"/>
        <v>11074.47999999999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286</v>
      </c>
      <c r="B96" s="330">
        <v>33</v>
      </c>
      <c r="C96" s="298">
        <v>46265</v>
      </c>
      <c r="D96" s="298" t="s">
        <v>212</v>
      </c>
      <c r="E96" s="331">
        <v>85</v>
      </c>
      <c r="F96" s="522"/>
      <c r="G96" s="333">
        <f t="shared" si="4"/>
        <v>11174.47999999999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286</v>
      </c>
      <c r="B97" s="330">
        <v>34</v>
      </c>
      <c r="C97" s="298">
        <v>46265</v>
      </c>
      <c r="D97" s="298" t="s">
        <v>213</v>
      </c>
      <c r="E97" s="331">
        <v>230</v>
      </c>
      <c r="F97" s="522"/>
      <c r="G97" s="333">
        <f t="shared" si="4"/>
        <v>11259.47999999999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286</v>
      </c>
      <c r="B98" s="330">
        <v>35</v>
      </c>
      <c r="C98" s="298">
        <v>46265</v>
      </c>
      <c r="D98" s="298" t="s">
        <v>214</v>
      </c>
      <c r="E98" s="331">
        <v>45</v>
      </c>
      <c r="F98" s="522"/>
      <c r="G98" s="333">
        <f t="shared" si="4"/>
        <v>11489.47999999999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294</v>
      </c>
      <c r="B99" s="330">
        <v>20</v>
      </c>
      <c r="C99" s="298">
        <v>46265</v>
      </c>
      <c r="D99" s="299" t="s">
        <v>193</v>
      </c>
      <c r="E99" s="522">
        <v>600</v>
      </c>
      <c r="F99" s="522"/>
      <c r="G99" s="333">
        <f t="shared" si="4"/>
        <v>11534.47999999999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6</v>
      </c>
      <c r="C100" s="298">
        <v>46265</v>
      </c>
      <c r="D100" s="299" t="s">
        <v>1036</v>
      </c>
      <c r="E100" s="522">
        <v>-133.51</v>
      </c>
      <c r="F100" s="522"/>
      <c r="G100" s="333">
        <f t="shared" si="4"/>
        <v>12134.47999999999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294</v>
      </c>
      <c r="B101" s="330">
        <v>10</v>
      </c>
      <c r="C101" s="298">
        <v>46265</v>
      </c>
      <c r="D101" s="299" t="s">
        <v>176</v>
      </c>
      <c r="E101" s="522">
        <v>17.899999999999999</v>
      </c>
      <c r="F101" s="522"/>
      <c r="G101" s="333">
        <f t="shared" si="4"/>
        <v>12000.96999999999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2</v>
      </c>
      <c r="C102" s="298">
        <v>46265</v>
      </c>
      <c r="D102" s="299" t="s">
        <v>356</v>
      </c>
      <c r="E102" s="522">
        <v>46.56</v>
      </c>
      <c r="F102" s="522"/>
      <c r="G102" s="333">
        <f t="shared" si="4"/>
        <v>12018.86999999999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294</v>
      </c>
      <c r="B103" s="330">
        <v>24</v>
      </c>
      <c r="C103" s="298">
        <v>46265</v>
      </c>
      <c r="D103" s="299" t="s">
        <v>860</v>
      </c>
      <c r="E103" s="522">
        <v>83.5</v>
      </c>
      <c r="F103" s="522"/>
      <c r="G103" s="333">
        <f t="shared" si="4"/>
        <v>12065.429999999989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287</v>
      </c>
      <c r="B104" s="330" t="s">
        <v>287</v>
      </c>
      <c r="C104" s="298">
        <v>46265</v>
      </c>
      <c r="D104" s="299" t="s">
        <v>423</v>
      </c>
      <c r="E104" s="522">
        <v>191.64</v>
      </c>
      <c r="F104" s="522">
        <v>191.64</v>
      </c>
      <c r="G104" s="333">
        <f t="shared" si="4"/>
        <v>12148.929999999989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6</v>
      </c>
      <c r="C105" s="298">
        <v>46264</v>
      </c>
      <c r="D105" s="299" t="s">
        <v>1021</v>
      </c>
      <c r="E105" s="522">
        <v>58.54</v>
      </c>
      <c r="F105" s="522"/>
      <c r="G105" s="333">
        <f t="shared" si="4"/>
        <v>12148.929999999989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6</v>
      </c>
      <c r="C106" s="298">
        <v>46264</v>
      </c>
      <c r="D106" s="299" t="s">
        <v>1021</v>
      </c>
      <c r="E106" s="522">
        <v>51.97</v>
      </c>
      <c r="F106" s="522"/>
      <c r="G106" s="333">
        <f t="shared" si="4"/>
        <v>12207.46999999999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4</v>
      </c>
      <c r="C107" s="298">
        <v>46264</v>
      </c>
      <c r="D107" s="299" t="s">
        <v>431</v>
      </c>
      <c r="E107" s="522">
        <v>39.86</v>
      </c>
      <c r="F107" s="522"/>
      <c r="G107" s="333">
        <f t="shared" si="4"/>
        <v>12259.43999999999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8</v>
      </c>
      <c r="C108" s="298">
        <v>46264</v>
      </c>
      <c r="D108" s="299" t="s">
        <v>831</v>
      </c>
      <c r="E108" s="522">
        <v>11.7</v>
      </c>
      <c r="F108" s="522"/>
      <c r="G108" s="333">
        <f t="shared" si="4"/>
        <v>12299.29999999999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2</v>
      </c>
      <c r="C109" s="298">
        <v>46264</v>
      </c>
      <c r="D109" s="299" t="s">
        <v>478</v>
      </c>
      <c r="E109" s="522">
        <v>48.97</v>
      </c>
      <c r="F109" s="522"/>
      <c r="G109" s="333">
        <f t="shared" si="4"/>
        <v>12310.999999999991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2</v>
      </c>
      <c r="C110" s="298">
        <v>46263</v>
      </c>
      <c r="D110" s="299" t="s">
        <v>353</v>
      </c>
      <c r="E110" s="522">
        <v>19.98</v>
      </c>
      <c r="F110" s="522"/>
      <c r="G110" s="333">
        <f t="shared" si="4"/>
        <v>12359.96999999999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6</v>
      </c>
      <c r="C111" s="298">
        <v>46263</v>
      </c>
      <c r="D111" s="299" t="s">
        <v>312</v>
      </c>
      <c r="E111" s="522">
        <v>66.95</v>
      </c>
      <c r="F111" s="522"/>
      <c r="G111" s="333">
        <f t="shared" si="4"/>
        <v>12379.94999999999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8</v>
      </c>
      <c r="C112" s="298">
        <v>46263</v>
      </c>
      <c r="D112" s="299" t="s">
        <v>295</v>
      </c>
      <c r="E112" s="522">
        <v>9.15</v>
      </c>
      <c r="F112" s="522"/>
      <c r="G112" s="333">
        <f t="shared" si="4"/>
        <v>12446.899999999991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2</v>
      </c>
      <c r="C113" s="298">
        <v>46263</v>
      </c>
      <c r="D113" s="299" t="s">
        <v>358</v>
      </c>
      <c r="E113" s="522">
        <v>10.85</v>
      </c>
      <c r="F113" s="522"/>
      <c r="G113" s="333">
        <f t="shared" si="4"/>
        <v>12456.04999999999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291</v>
      </c>
      <c r="B114" s="330">
        <v>38</v>
      </c>
      <c r="C114" s="298">
        <v>46263</v>
      </c>
      <c r="D114" s="299" t="s">
        <v>293</v>
      </c>
      <c r="E114" s="522"/>
      <c r="F114" s="522">
        <v>4729.34</v>
      </c>
      <c r="G114" s="333">
        <f t="shared" si="4"/>
        <v>12466.899999999991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2</v>
      </c>
      <c r="C115" s="298">
        <v>46262</v>
      </c>
      <c r="D115" s="299" t="s">
        <v>334</v>
      </c>
      <c r="E115" s="522">
        <v>26.1</v>
      </c>
      <c r="F115" s="522"/>
      <c r="G115" s="333">
        <f t="shared" si="4"/>
        <v>7737.5599999999913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2</v>
      </c>
      <c r="C116" s="298">
        <v>46262</v>
      </c>
      <c r="D116" s="299" t="s">
        <v>473</v>
      </c>
      <c r="E116" s="522">
        <v>109.42</v>
      </c>
      <c r="F116" s="522"/>
      <c r="G116" s="333">
        <f t="shared" si="4"/>
        <v>7763.6599999999917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1</v>
      </c>
      <c r="C117" s="298">
        <v>46261</v>
      </c>
      <c r="D117" s="299" t="s">
        <v>311</v>
      </c>
      <c r="E117" s="522">
        <v>150.69999999999999</v>
      </c>
      <c r="F117" s="522"/>
      <c r="G117" s="333">
        <f t="shared" si="4"/>
        <v>7873.0799999999917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1</v>
      </c>
      <c r="C118" s="298">
        <v>46261</v>
      </c>
      <c r="D118" s="299" t="s">
        <v>428</v>
      </c>
      <c r="E118" s="522">
        <v>36.18</v>
      </c>
      <c r="F118" s="522"/>
      <c r="G118" s="333">
        <f t="shared" si="4"/>
        <v>8023.7799999999916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3</v>
      </c>
      <c r="C119" s="298">
        <v>46261</v>
      </c>
      <c r="D119" s="299" t="s">
        <v>983</v>
      </c>
      <c r="E119" s="522">
        <v>9.23</v>
      </c>
      <c r="F119" s="522"/>
      <c r="G119" s="333">
        <f t="shared" si="4"/>
        <v>8059.9599999999919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4</v>
      </c>
      <c r="C120" s="298">
        <v>46261</v>
      </c>
      <c r="D120" s="299" t="s">
        <v>310</v>
      </c>
      <c r="E120" s="522">
        <v>47.99</v>
      </c>
      <c r="F120" s="522"/>
      <c r="G120" s="333">
        <f t="shared" si="4"/>
        <v>8069.1899999999914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6</v>
      </c>
      <c r="C121" s="298">
        <v>46261</v>
      </c>
      <c r="D121" s="299" t="s">
        <v>300</v>
      </c>
      <c r="E121" s="522">
        <v>53.12</v>
      </c>
      <c r="F121" s="522"/>
      <c r="G121" s="333">
        <f t="shared" si="4"/>
        <v>8117.1799999999912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2</v>
      </c>
      <c r="C122" s="298">
        <v>46261</v>
      </c>
      <c r="D122" s="299" t="s">
        <v>1030</v>
      </c>
      <c r="E122" s="522">
        <v>20</v>
      </c>
      <c r="F122" s="522"/>
      <c r="G122" s="333">
        <f t="shared" si="4"/>
        <v>8170.2999999999911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2</v>
      </c>
      <c r="C123" s="298">
        <v>46260</v>
      </c>
      <c r="D123" s="299" t="s">
        <v>1031</v>
      </c>
      <c r="E123" s="522">
        <v>11.38</v>
      </c>
      <c r="F123" s="522"/>
      <c r="G123" s="333">
        <f t="shared" si="4"/>
        <v>8190.2999999999911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2</v>
      </c>
      <c r="C124" s="298">
        <v>46260</v>
      </c>
      <c r="D124" s="299" t="s">
        <v>1032</v>
      </c>
      <c r="E124" s="522">
        <v>74.91</v>
      </c>
      <c r="F124" s="522"/>
      <c r="G124" s="333">
        <f t="shared" ref="G124:G141" si="5">G125-E124+F124</f>
        <v>8201.6799999999912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294</v>
      </c>
      <c r="B125" s="330">
        <v>42</v>
      </c>
      <c r="C125" s="298">
        <v>46260</v>
      </c>
      <c r="D125" s="299" t="s">
        <v>200</v>
      </c>
      <c r="E125" s="522">
        <v>59</v>
      </c>
      <c r="F125" s="522"/>
      <c r="G125" s="333">
        <f t="shared" si="5"/>
        <v>8276.5899999999911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294</v>
      </c>
      <c r="B126" s="330">
        <v>43</v>
      </c>
      <c r="C126" s="298">
        <v>46260</v>
      </c>
      <c r="D126" s="299" t="s">
        <v>201</v>
      </c>
      <c r="E126" s="522">
        <v>42.84</v>
      </c>
      <c r="F126" s="522"/>
      <c r="G126" s="333">
        <f t="shared" si="5"/>
        <v>8335.5899999999911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291</v>
      </c>
      <c r="B127" s="330">
        <v>40</v>
      </c>
      <c r="C127" s="298">
        <v>46260</v>
      </c>
      <c r="D127" s="299" t="s">
        <v>316</v>
      </c>
      <c r="E127" s="522"/>
      <c r="F127" s="522">
        <v>59.74</v>
      </c>
      <c r="G127" s="333">
        <f t="shared" si="5"/>
        <v>8378.4299999999912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4</v>
      </c>
      <c r="C128" s="298">
        <v>46260</v>
      </c>
      <c r="D128" s="299" t="s">
        <v>296</v>
      </c>
      <c r="E128" s="522">
        <v>78.510000000000005</v>
      </c>
      <c r="F128" s="522"/>
      <c r="G128" s="333">
        <f t="shared" si="5"/>
        <v>8318.6899999999914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6</v>
      </c>
      <c r="C129" s="298">
        <v>46259</v>
      </c>
      <c r="D129" s="299" t="s">
        <v>312</v>
      </c>
      <c r="E129" s="522">
        <v>54.95</v>
      </c>
      <c r="F129" s="522"/>
      <c r="G129" s="333">
        <f t="shared" si="5"/>
        <v>8397.1999999999916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2</v>
      </c>
      <c r="C130" s="298">
        <v>46259</v>
      </c>
      <c r="D130" s="299" t="s">
        <v>358</v>
      </c>
      <c r="E130" s="522">
        <v>5.28</v>
      </c>
      <c r="F130" s="522"/>
      <c r="G130" s="333">
        <f t="shared" si="5"/>
        <v>8452.1499999999924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8</v>
      </c>
      <c r="C131" s="298">
        <v>46259</v>
      </c>
      <c r="D131" s="299" t="s">
        <v>308</v>
      </c>
      <c r="E131" s="522">
        <v>71.75</v>
      </c>
      <c r="F131" s="522"/>
      <c r="G131" s="333">
        <f t="shared" si="5"/>
        <v>8457.429999999993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5</v>
      </c>
      <c r="C132" s="298">
        <v>46259</v>
      </c>
      <c r="D132" s="299" t="s">
        <v>1029</v>
      </c>
      <c r="E132" s="522">
        <v>30</v>
      </c>
      <c r="F132" s="522"/>
      <c r="G132" s="333">
        <f t="shared" si="5"/>
        <v>8529.179999999993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2</v>
      </c>
      <c r="C133" s="298">
        <v>46259</v>
      </c>
      <c r="D133" s="299" t="s">
        <v>334</v>
      </c>
      <c r="E133" s="522">
        <v>18.18</v>
      </c>
      <c r="F133" s="522"/>
      <c r="G133" s="333">
        <f t="shared" si="5"/>
        <v>8559.179999999993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294</v>
      </c>
      <c r="B134" s="330">
        <v>12</v>
      </c>
      <c r="C134" s="298">
        <v>46259</v>
      </c>
      <c r="D134" s="299" t="s">
        <v>314</v>
      </c>
      <c r="E134" s="522">
        <v>225</v>
      </c>
      <c r="F134" s="522"/>
      <c r="G134" s="333">
        <f t="shared" si="5"/>
        <v>8577.3599999999933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5</v>
      </c>
      <c r="C135" s="298">
        <v>46259</v>
      </c>
      <c r="D135" s="299" t="s">
        <v>1027</v>
      </c>
      <c r="E135" s="522">
        <v>-125</v>
      </c>
      <c r="F135" s="522"/>
      <c r="G135" s="333">
        <f t="shared" si="5"/>
        <v>8802.3599999999933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5</v>
      </c>
      <c r="C136" s="298">
        <v>46259</v>
      </c>
      <c r="D136" s="299" t="s">
        <v>1026</v>
      </c>
      <c r="E136" s="522">
        <v>-125</v>
      </c>
      <c r="F136" s="522"/>
      <c r="G136" s="333">
        <f t="shared" si="5"/>
        <v>8677.3599999999933</v>
      </c>
      <c r="H136" s="334" t="s">
        <v>298</v>
      </c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287</v>
      </c>
      <c r="B137" s="330" t="s">
        <v>287</v>
      </c>
      <c r="C137" s="298">
        <v>46259</v>
      </c>
      <c r="D137" s="299" t="s">
        <v>1028</v>
      </c>
      <c r="E137" s="522"/>
      <c r="F137" s="522">
        <v>430</v>
      </c>
      <c r="G137" s="333">
        <f t="shared" si="5"/>
        <v>8552.3599999999933</v>
      </c>
      <c r="H137" s="334" t="s">
        <v>298</v>
      </c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287</v>
      </c>
      <c r="B138" s="330" t="s">
        <v>287</v>
      </c>
      <c r="C138" s="298">
        <v>46259</v>
      </c>
      <c r="D138" s="299" t="s">
        <v>1028</v>
      </c>
      <c r="E138" s="522">
        <v>430</v>
      </c>
      <c r="F138" s="522"/>
      <c r="G138" s="333">
        <f t="shared" si="5"/>
        <v>8122.3599999999933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2</v>
      </c>
      <c r="C139" s="298">
        <v>46259</v>
      </c>
      <c r="D139" s="299" t="s">
        <v>358</v>
      </c>
      <c r="E139" s="522">
        <v>37.71</v>
      </c>
      <c r="F139" s="522"/>
      <c r="G139" s="333">
        <f t="shared" si="5"/>
        <v>8552.3599999999933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291</v>
      </c>
      <c r="B140" s="330">
        <v>41</v>
      </c>
      <c r="C140" s="298">
        <v>46258</v>
      </c>
      <c r="D140" s="299" t="s">
        <v>1023</v>
      </c>
      <c r="E140" s="522"/>
      <c r="F140" s="522">
        <v>800</v>
      </c>
      <c r="G140" s="333">
        <f t="shared" si="5"/>
        <v>8590.0699999999924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6</v>
      </c>
      <c r="C141" s="298">
        <v>46258</v>
      </c>
      <c r="D141" s="299" t="s">
        <v>300</v>
      </c>
      <c r="E141" s="522">
        <v>63.98</v>
      </c>
      <c r="F141" s="522"/>
      <c r="G141" s="333">
        <f t="shared" si="5"/>
        <v>7790.0699999999924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8</v>
      </c>
      <c r="C142" s="298">
        <v>46258</v>
      </c>
      <c r="D142" s="299" t="s">
        <v>296</v>
      </c>
      <c r="E142" s="522">
        <v>15.3</v>
      </c>
      <c r="F142" s="522"/>
      <c r="G142" s="333">
        <f t="shared" ref="G142:G155" si="6">G143-E142+F142</f>
        <v>7854.049999999992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4</v>
      </c>
      <c r="C143" s="298">
        <v>46258</v>
      </c>
      <c r="D143" s="299" t="s">
        <v>296</v>
      </c>
      <c r="E143" s="522">
        <v>41.09</v>
      </c>
      <c r="F143" s="522"/>
      <c r="G143" s="333">
        <f t="shared" si="6"/>
        <v>7869.3499999999922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6</v>
      </c>
      <c r="C144" s="298">
        <v>46258</v>
      </c>
      <c r="D144" s="299" t="s">
        <v>300</v>
      </c>
      <c r="E144" s="522">
        <v>51.08</v>
      </c>
      <c r="F144" s="522"/>
      <c r="G144" s="333">
        <f t="shared" si="6"/>
        <v>7910.4399999999923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6</v>
      </c>
      <c r="C145" s="298">
        <v>46258</v>
      </c>
      <c r="D145" s="299" t="s">
        <v>300</v>
      </c>
      <c r="E145" s="522">
        <v>66.010000000000005</v>
      </c>
      <c r="F145" s="522"/>
      <c r="G145" s="333">
        <f t="shared" si="6"/>
        <v>7961.5199999999923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5</v>
      </c>
      <c r="C146" s="298">
        <v>46256</v>
      </c>
      <c r="D146" s="299" t="s">
        <v>1024</v>
      </c>
      <c r="E146" s="522">
        <v>134.19</v>
      </c>
      <c r="F146" s="522"/>
      <c r="G146" s="333">
        <f t="shared" si="6"/>
        <v>8027.5299999999925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5</v>
      </c>
      <c r="C147" s="298">
        <v>46256</v>
      </c>
      <c r="D147" s="299" t="s">
        <v>1019</v>
      </c>
      <c r="E147" s="522">
        <v>50</v>
      </c>
      <c r="F147" s="522"/>
      <c r="G147" s="333">
        <f t="shared" si="6"/>
        <v>8161.7199999999921</v>
      </c>
      <c r="H147" s="334" t="s">
        <v>298</v>
      </c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8</v>
      </c>
      <c r="C148" s="298">
        <v>46255</v>
      </c>
      <c r="D148" s="299" t="s">
        <v>319</v>
      </c>
      <c r="E148" s="522">
        <v>39.270000000000003</v>
      </c>
      <c r="F148" s="522"/>
      <c r="G148" s="333">
        <f t="shared" si="6"/>
        <v>8211.7199999999921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8</v>
      </c>
      <c r="C149" s="298">
        <v>46255</v>
      </c>
      <c r="D149" s="299" t="s">
        <v>319</v>
      </c>
      <c r="E149" s="522">
        <v>8.48</v>
      </c>
      <c r="F149" s="522"/>
      <c r="G149" s="333">
        <f t="shared" si="6"/>
        <v>8250.9899999999925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6</v>
      </c>
      <c r="C150" s="298">
        <v>46255</v>
      </c>
      <c r="D150" s="299" t="s">
        <v>397</v>
      </c>
      <c r="E150" s="522">
        <v>157.32</v>
      </c>
      <c r="F150" s="522"/>
      <c r="G150" s="333">
        <f t="shared" si="6"/>
        <v>8259.4699999999921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7</v>
      </c>
      <c r="C151" s="298">
        <v>46254</v>
      </c>
      <c r="D151" s="299" t="s">
        <v>1025</v>
      </c>
      <c r="E151" s="522">
        <v>100</v>
      </c>
      <c r="F151" s="522"/>
      <c r="G151" s="333">
        <f t="shared" si="6"/>
        <v>8416.7899999999918</v>
      </c>
      <c r="H151" s="334" t="s">
        <v>298</v>
      </c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8</v>
      </c>
      <c r="C152" s="298">
        <v>46254</v>
      </c>
      <c r="D152" s="299" t="s">
        <v>319</v>
      </c>
      <c r="E152" s="522">
        <v>119.58</v>
      </c>
      <c r="F152" s="522"/>
      <c r="G152" s="333">
        <f t="shared" si="6"/>
        <v>8516.7899999999918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291</v>
      </c>
      <c r="B153" s="330">
        <v>39</v>
      </c>
      <c r="C153" s="298">
        <v>46254</v>
      </c>
      <c r="D153" s="299" t="s">
        <v>292</v>
      </c>
      <c r="E153" s="522"/>
      <c r="F153" s="522">
        <v>2763.78</v>
      </c>
      <c r="G153" s="333">
        <f t="shared" si="6"/>
        <v>8636.3699999999917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287</v>
      </c>
      <c r="B154" s="330" t="s">
        <v>287</v>
      </c>
      <c r="C154" s="298">
        <v>46253</v>
      </c>
      <c r="D154" s="299" t="s">
        <v>891</v>
      </c>
      <c r="E154" s="522">
        <v>219.38</v>
      </c>
      <c r="F154" s="522">
        <v>219.38</v>
      </c>
      <c r="G154" s="333">
        <f t="shared" si="6"/>
        <v>5872.5899999999911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294</v>
      </c>
      <c r="B155" s="330">
        <v>22</v>
      </c>
      <c r="C155" s="298">
        <v>46253</v>
      </c>
      <c r="D155" s="299" t="s">
        <v>923</v>
      </c>
      <c r="E155" s="522">
        <v>7.46</v>
      </c>
      <c r="F155" s="522"/>
      <c r="G155" s="333">
        <f t="shared" si="6"/>
        <v>5872.5899999999911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294</v>
      </c>
      <c r="B156" s="330">
        <v>22</v>
      </c>
      <c r="C156" s="298">
        <v>46253</v>
      </c>
      <c r="D156" s="299" t="s">
        <v>323</v>
      </c>
      <c r="E156" s="522">
        <v>23.42</v>
      </c>
      <c r="F156" s="522"/>
      <c r="G156" s="333">
        <f t="shared" ref="G156:G158" si="7">G157-E156+F156</f>
        <v>5880.0499999999911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8</v>
      </c>
      <c r="C157" s="298">
        <v>46252</v>
      </c>
      <c r="D157" s="299" t="s">
        <v>319</v>
      </c>
      <c r="E157" s="522">
        <v>13</v>
      </c>
      <c r="F157" s="522"/>
      <c r="G157" s="333">
        <f t="shared" si="7"/>
        <v>5903.4699999999912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294</v>
      </c>
      <c r="B158" s="330">
        <v>22</v>
      </c>
      <c r="C158" s="298">
        <v>46252</v>
      </c>
      <c r="D158" s="299" t="s">
        <v>930</v>
      </c>
      <c r="E158" s="522">
        <v>13.84</v>
      </c>
      <c r="F158" s="522"/>
      <c r="G158" s="333">
        <f t="shared" si="7"/>
        <v>5916.4699999999912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287</v>
      </c>
      <c r="B159" s="330" t="s">
        <v>287</v>
      </c>
      <c r="C159" s="298">
        <v>46252</v>
      </c>
      <c r="D159" s="299" t="s">
        <v>1020</v>
      </c>
      <c r="E159" s="522">
        <v>2518.46</v>
      </c>
      <c r="F159" s="522">
        <v>2518.46</v>
      </c>
      <c r="G159" s="333">
        <f t="shared" ref="G159:G221" si="8">G160-E159+F159</f>
        <v>5930.3099999999913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6</v>
      </c>
      <c r="C160" s="298">
        <v>46252</v>
      </c>
      <c r="D160" s="299" t="s">
        <v>322</v>
      </c>
      <c r="E160" s="522">
        <v>25</v>
      </c>
      <c r="F160" s="522"/>
      <c r="G160" s="333">
        <f t="shared" si="8"/>
        <v>5930.3099999999913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294</v>
      </c>
      <c r="B161" s="330">
        <v>21</v>
      </c>
      <c r="C161" s="298">
        <v>46251</v>
      </c>
      <c r="D161" s="299" t="s">
        <v>194</v>
      </c>
      <c r="E161" s="522">
        <v>81</v>
      </c>
      <c r="F161" s="522"/>
      <c r="G161" s="333">
        <f t="shared" si="8"/>
        <v>5955.3099999999913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294</v>
      </c>
      <c r="B162" s="330">
        <v>42</v>
      </c>
      <c r="C162" s="298">
        <v>46251</v>
      </c>
      <c r="D162" s="299" t="s">
        <v>333</v>
      </c>
      <c r="E162" s="522">
        <v>22.35</v>
      </c>
      <c r="F162" s="522"/>
      <c r="G162" s="333">
        <f t="shared" si="8"/>
        <v>6036.3099999999913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294</v>
      </c>
      <c r="B163" s="330">
        <v>43</v>
      </c>
      <c r="C163" s="298">
        <v>46251</v>
      </c>
      <c r="D163" s="299" t="s">
        <v>333</v>
      </c>
      <c r="E163" s="522">
        <v>22.35</v>
      </c>
      <c r="F163" s="522"/>
      <c r="G163" s="333">
        <f t="shared" si="8"/>
        <v>6058.6599999999917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1</v>
      </c>
      <c r="C164" s="298">
        <v>46251</v>
      </c>
      <c r="D164" s="299" t="s">
        <v>329</v>
      </c>
      <c r="E164" s="522">
        <v>120</v>
      </c>
      <c r="F164" s="522"/>
      <c r="G164" s="333">
        <f t="shared" si="8"/>
        <v>6081.009999999992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2</v>
      </c>
      <c r="C165" s="298">
        <v>46251</v>
      </c>
      <c r="D165" s="299" t="s">
        <v>332</v>
      </c>
      <c r="E165" s="522">
        <v>15.5</v>
      </c>
      <c r="F165" s="522"/>
      <c r="G165" s="333">
        <f t="shared" si="8"/>
        <v>6201.009999999992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6</v>
      </c>
      <c r="C166" s="298">
        <v>46251</v>
      </c>
      <c r="D166" s="299" t="s">
        <v>1003</v>
      </c>
      <c r="E166" s="522">
        <v>30</v>
      </c>
      <c r="F166" s="522"/>
      <c r="G166" s="333">
        <f t="shared" si="8"/>
        <v>6216.509999999992</v>
      </c>
      <c r="H166" s="334" t="s">
        <v>298</v>
      </c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294</v>
      </c>
      <c r="B167" s="330">
        <v>17</v>
      </c>
      <c r="C167" s="298">
        <v>46251</v>
      </c>
      <c r="D167" s="299" t="s">
        <v>188</v>
      </c>
      <c r="E167" s="522">
        <v>42.65</v>
      </c>
      <c r="F167" s="522"/>
      <c r="G167" s="333">
        <f t="shared" si="8"/>
        <v>6246.509999999992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294</v>
      </c>
      <c r="B168" s="330">
        <v>11</v>
      </c>
      <c r="C168" s="298">
        <v>46251</v>
      </c>
      <c r="D168" s="299" t="s">
        <v>178</v>
      </c>
      <c r="E168" s="522">
        <v>256.83999999999997</v>
      </c>
      <c r="F168" s="522"/>
      <c r="G168" s="333">
        <f t="shared" si="8"/>
        <v>6289.1599999999917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294</v>
      </c>
      <c r="B169" s="330">
        <v>23</v>
      </c>
      <c r="C169" s="298">
        <v>46251</v>
      </c>
      <c r="D169" s="299" t="s">
        <v>63</v>
      </c>
      <c r="E169" s="522">
        <v>529.46</v>
      </c>
      <c r="F169" s="522"/>
      <c r="G169" s="333">
        <f t="shared" si="8"/>
        <v>6545.9999999999918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1</v>
      </c>
      <c r="C170" s="298">
        <v>46250</v>
      </c>
      <c r="D170" s="299" t="s">
        <v>1021</v>
      </c>
      <c r="E170" s="522">
        <v>25.5</v>
      </c>
      <c r="F170" s="522"/>
      <c r="G170" s="333">
        <f t="shared" si="8"/>
        <v>7075.4599999999919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5</v>
      </c>
      <c r="C171" s="298">
        <v>46250</v>
      </c>
      <c r="D171" s="299" t="s">
        <v>340</v>
      </c>
      <c r="E171" s="522">
        <v>21.3</v>
      </c>
      <c r="F171" s="522"/>
      <c r="G171" s="333">
        <f t="shared" si="8"/>
        <v>7100.9599999999919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1</v>
      </c>
      <c r="C172" s="298">
        <v>46250</v>
      </c>
      <c r="D172" s="299" t="s">
        <v>1021</v>
      </c>
      <c r="E172" s="522">
        <v>28.1</v>
      </c>
      <c r="F172" s="522"/>
      <c r="G172" s="333">
        <f t="shared" si="8"/>
        <v>7122.259999999992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8</v>
      </c>
      <c r="C173" s="298">
        <v>46250</v>
      </c>
      <c r="D173" s="299" t="s">
        <v>319</v>
      </c>
      <c r="E173" s="522">
        <v>13.58</v>
      </c>
      <c r="F173" s="522"/>
      <c r="G173" s="333">
        <f t="shared" si="8"/>
        <v>7150.3599999999924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7</v>
      </c>
      <c r="C174" s="298">
        <v>46250</v>
      </c>
      <c r="D174" s="299" t="s">
        <v>300</v>
      </c>
      <c r="E174" s="522">
        <v>85.15</v>
      </c>
      <c r="F174" s="522"/>
      <c r="G174" s="333">
        <f t="shared" si="8"/>
        <v>7163.9399999999923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6</v>
      </c>
      <c r="C175" s="298">
        <v>46250</v>
      </c>
      <c r="D175" s="299" t="s">
        <v>300</v>
      </c>
      <c r="E175" s="522">
        <v>33</v>
      </c>
      <c r="F175" s="522"/>
      <c r="G175" s="333">
        <f t="shared" si="8"/>
        <v>7249.089999999992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1</v>
      </c>
      <c r="C176" s="298">
        <v>46249</v>
      </c>
      <c r="D176" s="299" t="s">
        <v>831</v>
      </c>
      <c r="E176" s="522">
        <v>72.239999999999995</v>
      </c>
      <c r="F176" s="522"/>
      <c r="G176" s="333">
        <f t="shared" si="8"/>
        <v>7282.089999999992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1</v>
      </c>
      <c r="C177" s="298">
        <v>46249</v>
      </c>
      <c r="D177" s="299" t="s">
        <v>428</v>
      </c>
      <c r="E177" s="522">
        <v>46</v>
      </c>
      <c r="F177" s="522"/>
      <c r="G177" s="333">
        <f t="shared" si="8"/>
        <v>7354.3299999999917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4</v>
      </c>
      <c r="C178" s="298">
        <v>46249</v>
      </c>
      <c r="D178" s="299" t="s">
        <v>329</v>
      </c>
      <c r="E178" s="522">
        <v>32.06</v>
      </c>
      <c r="F178" s="522"/>
      <c r="G178" s="333">
        <f t="shared" si="8"/>
        <v>7400.3299999999917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6</v>
      </c>
      <c r="C179" s="298">
        <v>46249</v>
      </c>
      <c r="D179" s="299" t="s">
        <v>300</v>
      </c>
      <c r="E179" s="522">
        <v>18.079999999999998</v>
      </c>
      <c r="F179" s="522"/>
      <c r="G179" s="333">
        <f t="shared" si="8"/>
        <v>7432.3899999999921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7</v>
      </c>
      <c r="C180" s="298">
        <v>46248</v>
      </c>
      <c r="D180" s="299" t="s">
        <v>1022</v>
      </c>
      <c r="E180" s="522">
        <v>37.26</v>
      </c>
      <c r="F180" s="522"/>
      <c r="G180" s="333">
        <f t="shared" si="8"/>
        <v>7450.4699999999921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7</v>
      </c>
      <c r="C181" s="298">
        <v>46248</v>
      </c>
      <c r="D181" s="299" t="s">
        <v>444</v>
      </c>
      <c r="E181" s="522">
        <v>151.94</v>
      </c>
      <c r="F181" s="522"/>
      <c r="G181" s="333">
        <f t="shared" si="8"/>
        <v>7487.7299999999923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291</v>
      </c>
      <c r="B182" s="330">
        <v>38</v>
      </c>
      <c r="C182" s="298">
        <v>46248</v>
      </c>
      <c r="D182" s="299" t="s">
        <v>293</v>
      </c>
      <c r="E182" s="522"/>
      <c r="F182" s="522">
        <v>4729.33</v>
      </c>
      <c r="G182" s="333">
        <f t="shared" si="8"/>
        <v>7639.6699999999919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8</v>
      </c>
      <c r="C183" s="298">
        <v>46247</v>
      </c>
      <c r="D183" s="299" t="s">
        <v>319</v>
      </c>
      <c r="E183" s="522">
        <v>237.21</v>
      </c>
      <c r="F183" s="522"/>
      <c r="G183" s="333">
        <f t="shared" si="8"/>
        <v>2910.339999999992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6</v>
      </c>
      <c r="C184" s="298">
        <v>46246</v>
      </c>
      <c r="D184" s="299" t="s">
        <v>412</v>
      </c>
      <c r="E184" s="522">
        <v>-3.54</v>
      </c>
      <c r="F184" s="522"/>
      <c r="G184" s="333">
        <f t="shared" si="8"/>
        <v>3147.549999999992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294</v>
      </c>
      <c r="B185" s="330">
        <v>19</v>
      </c>
      <c r="C185" s="298">
        <v>46246</v>
      </c>
      <c r="D185" s="299" t="s">
        <v>191</v>
      </c>
      <c r="E185" s="522">
        <v>200</v>
      </c>
      <c r="F185" s="522"/>
      <c r="G185" s="333">
        <f t="shared" si="8"/>
        <v>3144.009999999992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335</v>
      </c>
      <c r="B186" s="330" t="s">
        <v>335</v>
      </c>
      <c r="C186" s="298">
        <v>46246</v>
      </c>
      <c r="D186" s="299" t="s">
        <v>336</v>
      </c>
      <c r="E186" s="522">
        <v>63.55</v>
      </c>
      <c r="F186" s="522"/>
      <c r="G186" s="333">
        <f t="shared" si="8"/>
        <v>3344.009999999992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294</v>
      </c>
      <c r="B187" s="330">
        <v>15</v>
      </c>
      <c r="C187" s="298">
        <v>46246</v>
      </c>
      <c r="D187" s="299" t="s">
        <v>185</v>
      </c>
      <c r="E187" s="522">
        <v>64.28</v>
      </c>
      <c r="F187" s="522"/>
      <c r="G187" s="333">
        <f t="shared" si="8"/>
        <v>3407.5599999999922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294</v>
      </c>
      <c r="B188" s="330">
        <v>22</v>
      </c>
      <c r="C188" s="298">
        <v>46245</v>
      </c>
      <c r="D188" s="299" t="s">
        <v>352</v>
      </c>
      <c r="E188" s="522">
        <v>21.29</v>
      </c>
      <c r="F188" s="522"/>
      <c r="G188" s="333">
        <f t="shared" si="8"/>
        <v>3471.8399999999924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6</v>
      </c>
      <c r="C189" s="298">
        <v>46245</v>
      </c>
      <c r="D189" s="299" t="s">
        <v>427</v>
      </c>
      <c r="E189" s="522">
        <v>-130</v>
      </c>
      <c r="F189" s="522"/>
      <c r="G189" s="333">
        <f t="shared" si="8"/>
        <v>3493.1299999999924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291</v>
      </c>
      <c r="B190" s="330">
        <v>41</v>
      </c>
      <c r="C190" s="298">
        <v>46244</v>
      </c>
      <c r="D190" s="299" t="s">
        <v>1011</v>
      </c>
      <c r="E190" s="522"/>
      <c r="F190" s="522">
        <v>800</v>
      </c>
      <c r="G190" s="333">
        <f t="shared" si="8"/>
        <v>3363.1299999999924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294</v>
      </c>
      <c r="B191" s="330">
        <v>22</v>
      </c>
      <c r="C191" s="298">
        <v>46244</v>
      </c>
      <c r="D191" s="299" t="s">
        <v>979</v>
      </c>
      <c r="E191" s="522">
        <v>5.31</v>
      </c>
      <c r="F191" s="522"/>
      <c r="G191" s="333">
        <f t="shared" si="8"/>
        <v>2563.1299999999924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8</v>
      </c>
      <c r="C192" s="298">
        <v>46244</v>
      </c>
      <c r="D192" s="299" t="s">
        <v>319</v>
      </c>
      <c r="E192" s="522">
        <v>9.5</v>
      </c>
      <c r="F192" s="522"/>
      <c r="G192" s="333">
        <f t="shared" si="8"/>
        <v>2568.4399999999923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2</v>
      </c>
      <c r="C193" s="298">
        <v>46244</v>
      </c>
      <c r="D193" s="299" t="s">
        <v>334</v>
      </c>
      <c r="E193" s="522">
        <v>16.16</v>
      </c>
      <c r="F193" s="522"/>
      <c r="G193" s="333">
        <f t="shared" si="8"/>
        <v>2577.9399999999923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5</v>
      </c>
      <c r="C194" s="298">
        <v>46243</v>
      </c>
      <c r="D194" s="299" t="s">
        <v>854</v>
      </c>
      <c r="E194" s="522">
        <v>10.68</v>
      </c>
      <c r="F194" s="522"/>
      <c r="G194" s="333">
        <f t="shared" si="8"/>
        <v>2594.0999999999922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287</v>
      </c>
      <c r="B195" s="330" t="s">
        <v>287</v>
      </c>
      <c r="C195" s="298">
        <v>46243</v>
      </c>
      <c r="D195" s="299" t="s">
        <v>845</v>
      </c>
      <c r="E195" s="522">
        <v>116.04</v>
      </c>
      <c r="F195" s="522">
        <v>116.04</v>
      </c>
      <c r="G195" s="333">
        <f t="shared" si="8"/>
        <v>2604.779999999992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1</v>
      </c>
      <c r="C196" s="298">
        <v>46243</v>
      </c>
      <c r="D196" s="299" t="s">
        <v>306</v>
      </c>
      <c r="E196" s="522">
        <v>228.43</v>
      </c>
      <c r="F196" s="522"/>
      <c r="G196" s="333">
        <f t="shared" si="8"/>
        <v>2604.779999999992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4</v>
      </c>
      <c r="C197" s="298">
        <v>46242</v>
      </c>
      <c r="D197" s="299" t="s">
        <v>319</v>
      </c>
      <c r="E197" s="522">
        <v>39.92</v>
      </c>
      <c r="F197" s="522"/>
      <c r="G197" s="333">
        <f t="shared" si="8"/>
        <v>2833.2099999999919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4</v>
      </c>
      <c r="C198" s="298">
        <v>46242</v>
      </c>
      <c r="D198" s="299" t="s">
        <v>296</v>
      </c>
      <c r="E198" s="522">
        <v>73.16</v>
      </c>
      <c r="F198" s="522"/>
      <c r="G198" s="333">
        <f t="shared" si="8"/>
        <v>2873.1299999999919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1</v>
      </c>
      <c r="C199" s="298">
        <v>46242</v>
      </c>
      <c r="D199" s="299" t="s">
        <v>300</v>
      </c>
      <c r="E199" s="522">
        <v>28.7</v>
      </c>
      <c r="F199" s="522"/>
      <c r="G199" s="333">
        <f t="shared" si="8"/>
        <v>2946.2899999999918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2</v>
      </c>
      <c r="C200" s="298">
        <v>46242</v>
      </c>
      <c r="D200" s="299" t="s">
        <v>345</v>
      </c>
      <c r="E200" s="522">
        <v>121.55</v>
      </c>
      <c r="F200" s="522"/>
      <c r="G200" s="333">
        <f t="shared" si="8"/>
        <v>2974.9899999999916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8</v>
      </c>
      <c r="C201" s="298">
        <v>46242</v>
      </c>
      <c r="D201" s="299" t="s">
        <v>1016</v>
      </c>
      <c r="E201" s="522">
        <v>25</v>
      </c>
      <c r="F201" s="522"/>
      <c r="G201" s="333">
        <f t="shared" si="8"/>
        <v>3096.5399999999918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2</v>
      </c>
      <c r="C202" s="298">
        <v>46242</v>
      </c>
      <c r="D202" s="299" t="s">
        <v>353</v>
      </c>
      <c r="E202" s="522">
        <v>21.99</v>
      </c>
      <c r="F202" s="522"/>
      <c r="G202" s="333">
        <f t="shared" si="8"/>
        <v>3121.5399999999918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5</v>
      </c>
      <c r="C203" s="298">
        <v>46242</v>
      </c>
      <c r="D203" s="299" t="s">
        <v>1019</v>
      </c>
      <c r="E203" s="522">
        <v>60</v>
      </c>
      <c r="F203" s="522"/>
      <c r="G203" s="333">
        <f t="shared" si="8"/>
        <v>3143.5299999999916</v>
      </c>
      <c r="H203" s="334" t="s">
        <v>298</v>
      </c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8</v>
      </c>
      <c r="C204" s="298">
        <v>46241</v>
      </c>
      <c r="D204" s="299" t="s">
        <v>319</v>
      </c>
      <c r="E204" s="522">
        <v>19.690000000000001</v>
      </c>
      <c r="F204" s="522"/>
      <c r="G204" s="333">
        <f t="shared" si="8"/>
        <v>3203.5299999999916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2</v>
      </c>
      <c r="C205" s="298">
        <v>46241</v>
      </c>
      <c r="D205" s="299" t="s">
        <v>296</v>
      </c>
      <c r="E205" s="522">
        <v>8.93</v>
      </c>
      <c r="F205" s="522"/>
      <c r="G205" s="333">
        <f t="shared" si="8"/>
        <v>3223.2199999999916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6</v>
      </c>
      <c r="C206" s="298">
        <v>46241</v>
      </c>
      <c r="D206" s="299" t="s">
        <v>320</v>
      </c>
      <c r="E206" s="522">
        <v>178.24</v>
      </c>
      <c r="F206" s="522"/>
      <c r="G206" s="333">
        <f t="shared" si="8"/>
        <v>3232.1499999999915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2</v>
      </c>
      <c r="C207" s="298">
        <v>46241</v>
      </c>
      <c r="D207" s="299" t="s">
        <v>404</v>
      </c>
      <c r="E207" s="522">
        <v>107.68</v>
      </c>
      <c r="F207" s="522"/>
      <c r="G207" s="333">
        <f t="shared" si="8"/>
        <v>3410.3899999999917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335</v>
      </c>
      <c r="B208" s="330" t="s">
        <v>335</v>
      </c>
      <c r="C208" s="298">
        <v>46241</v>
      </c>
      <c r="D208" s="299" t="s">
        <v>447</v>
      </c>
      <c r="E208" s="522">
        <v>83.63</v>
      </c>
      <c r="F208" s="522"/>
      <c r="G208" s="333">
        <f t="shared" si="8"/>
        <v>3518.0699999999915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294</v>
      </c>
      <c r="B209" s="330">
        <v>9</v>
      </c>
      <c r="C209" s="298">
        <v>46241</v>
      </c>
      <c r="D209" s="299" t="s">
        <v>58</v>
      </c>
      <c r="E209" s="522">
        <v>1231.68</v>
      </c>
      <c r="F209" s="522"/>
      <c r="G209" s="333">
        <f t="shared" si="8"/>
        <v>3601.6999999999916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2</v>
      </c>
      <c r="C210" s="298">
        <v>46240</v>
      </c>
      <c r="D210" s="299" t="s">
        <v>1017</v>
      </c>
      <c r="E210" s="522">
        <v>33.700000000000003</v>
      </c>
      <c r="F210" s="522"/>
      <c r="G210" s="333">
        <f t="shared" si="8"/>
        <v>4833.3799999999919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8</v>
      </c>
      <c r="C211" s="298">
        <v>46240</v>
      </c>
      <c r="D211" s="299" t="s">
        <v>347</v>
      </c>
      <c r="E211" s="522">
        <v>23.33</v>
      </c>
      <c r="F211" s="522"/>
      <c r="G211" s="333">
        <f t="shared" si="8"/>
        <v>4867.0799999999917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294</v>
      </c>
      <c r="B212" s="330">
        <v>14</v>
      </c>
      <c r="C212" s="298">
        <v>46240</v>
      </c>
      <c r="D212" s="299" t="s">
        <v>958</v>
      </c>
      <c r="E212" s="522">
        <v>66.67</v>
      </c>
      <c r="F212" s="522"/>
      <c r="G212" s="333">
        <f t="shared" si="8"/>
        <v>4890.4099999999917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6</v>
      </c>
      <c r="C213" s="298">
        <v>46240</v>
      </c>
      <c r="D213" s="299" t="s">
        <v>344</v>
      </c>
      <c r="E213" s="522">
        <v>75</v>
      </c>
      <c r="F213" s="522"/>
      <c r="G213" s="333">
        <f t="shared" si="8"/>
        <v>4957.0799999999917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294</v>
      </c>
      <c r="B214" s="330">
        <v>13</v>
      </c>
      <c r="C214" s="298">
        <v>46240</v>
      </c>
      <c r="D214" s="299" t="s">
        <v>182</v>
      </c>
      <c r="E214" s="522">
        <v>331.81</v>
      </c>
      <c r="F214" s="522"/>
      <c r="G214" s="333">
        <f t="shared" si="8"/>
        <v>5032.0799999999917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291</v>
      </c>
      <c r="B215" s="330">
        <v>39</v>
      </c>
      <c r="C215" s="298">
        <v>46240</v>
      </c>
      <c r="D215" s="299" t="s">
        <v>292</v>
      </c>
      <c r="E215" s="522"/>
      <c r="F215" s="522">
        <v>2763.78</v>
      </c>
      <c r="G215" s="333">
        <f t="shared" si="8"/>
        <v>5363.8899999999921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2</v>
      </c>
      <c r="C216" s="298">
        <v>46239</v>
      </c>
      <c r="D216" s="299" t="s">
        <v>353</v>
      </c>
      <c r="E216" s="522">
        <v>36.549999999999997</v>
      </c>
      <c r="F216" s="522"/>
      <c r="G216" s="333">
        <f t="shared" si="8"/>
        <v>2600.1099999999915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4</v>
      </c>
      <c r="C217" s="298">
        <v>46239</v>
      </c>
      <c r="D217" s="299" t="s">
        <v>310</v>
      </c>
      <c r="E217" s="522">
        <v>40.76</v>
      </c>
      <c r="F217" s="522"/>
      <c r="G217" s="333">
        <f t="shared" si="8"/>
        <v>2636.6599999999917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3</v>
      </c>
      <c r="C218" s="298">
        <v>46239</v>
      </c>
      <c r="D218" s="299" t="s">
        <v>310</v>
      </c>
      <c r="E218" s="522">
        <v>5.86</v>
      </c>
      <c r="F218" s="522"/>
      <c r="G218" s="333">
        <f t="shared" si="8"/>
        <v>2677.4199999999919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8</v>
      </c>
      <c r="C219" s="298">
        <v>46239</v>
      </c>
      <c r="D219" s="299" t="s">
        <v>296</v>
      </c>
      <c r="E219" s="522">
        <v>63.22</v>
      </c>
      <c r="F219" s="522"/>
      <c r="G219" s="333">
        <f t="shared" si="8"/>
        <v>2683.279999999992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8</v>
      </c>
      <c r="C220" s="298">
        <v>46239</v>
      </c>
      <c r="D220" s="299" t="s">
        <v>1012</v>
      </c>
      <c r="E220" s="522">
        <v>49.41</v>
      </c>
      <c r="F220" s="522"/>
      <c r="G220" s="333">
        <f t="shared" si="8"/>
        <v>2746.4999999999918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5</v>
      </c>
      <c r="C221" s="298">
        <v>46239</v>
      </c>
      <c r="D221" s="299" t="s">
        <v>1013</v>
      </c>
      <c r="E221" s="522">
        <v>-60</v>
      </c>
      <c r="F221" s="522"/>
      <c r="G221" s="333">
        <f t="shared" si="8"/>
        <v>2795.9099999999917</v>
      </c>
      <c r="H221" s="334" t="s">
        <v>298</v>
      </c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5</v>
      </c>
      <c r="C222" s="298">
        <v>46239</v>
      </c>
      <c r="D222" s="299" t="s">
        <v>1013</v>
      </c>
      <c r="E222" s="522">
        <v>263.89</v>
      </c>
      <c r="F222" s="522"/>
      <c r="G222" s="333">
        <f t="shared" ref="G222:G252" si="9">G223-E222+F222</f>
        <v>2735.9099999999917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5</v>
      </c>
      <c r="C223" s="298">
        <v>46239</v>
      </c>
      <c r="D223" s="299" t="s">
        <v>1014</v>
      </c>
      <c r="E223" s="522">
        <v>25</v>
      </c>
      <c r="F223" s="522"/>
      <c r="G223" s="333">
        <f t="shared" si="9"/>
        <v>2999.7999999999915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8</v>
      </c>
      <c r="C224" s="298">
        <v>46239</v>
      </c>
      <c r="D224" s="299" t="s">
        <v>1015</v>
      </c>
      <c r="E224" s="522">
        <v>36.81</v>
      </c>
      <c r="F224" s="522"/>
      <c r="G224" s="333">
        <f t="shared" si="9"/>
        <v>3024.7999999999915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291</v>
      </c>
      <c r="B225" s="330">
        <v>40</v>
      </c>
      <c r="C225" s="298">
        <v>46239</v>
      </c>
      <c r="D225" s="299" t="s">
        <v>316</v>
      </c>
      <c r="E225" s="522"/>
      <c r="F225" s="522">
        <v>837.18</v>
      </c>
      <c r="G225" s="333">
        <f t="shared" si="9"/>
        <v>3061.6099999999915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6</v>
      </c>
      <c r="C226" s="298">
        <v>46238</v>
      </c>
      <c r="D226" s="299" t="s">
        <v>1010</v>
      </c>
      <c r="E226" s="522">
        <v>10</v>
      </c>
      <c r="F226" s="522"/>
      <c r="G226" s="333">
        <f t="shared" si="9"/>
        <v>2224.4299999999917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294</v>
      </c>
      <c r="B227" s="330">
        <v>17</v>
      </c>
      <c r="C227" s="298">
        <v>46238</v>
      </c>
      <c r="D227" s="299" t="s">
        <v>370</v>
      </c>
      <c r="E227" s="522">
        <v>99</v>
      </c>
      <c r="F227" s="522"/>
      <c r="G227" s="333">
        <f t="shared" si="9"/>
        <v>2234.4299999999917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294</v>
      </c>
      <c r="B228" s="330">
        <v>14</v>
      </c>
      <c r="C228" s="298">
        <v>46238</v>
      </c>
      <c r="D228" s="299" t="s">
        <v>367</v>
      </c>
      <c r="E228" s="522">
        <v>70.25</v>
      </c>
      <c r="F228" s="522"/>
      <c r="G228" s="333">
        <f t="shared" si="9"/>
        <v>2333.4299999999917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284</v>
      </c>
      <c r="B229" s="330">
        <v>37</v>
      </c>
      <c r="C229" s="298">
        <v>46238</v>
      </c>
      <c r="D229" s="299" t="s">
        <v>374</v>
      </c>
      <c r="E229" s="522">
        <v>50</v>
      </c>
      <c r="F229" s="522"/>
      <c r="G229" s="333">
        <f t="shared" si="9"/>
        <v>2403.6799999999917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4</v>
      </c>
      <c r="C230" s="298">
        <v>46237</v>
      </c>
      <c r="D230" s="299" t="s">
        <v>296</v>
      </c>
      <c r="E230" s="522">
        <v>41.93</v>
      </c>
      <c r="F230" s="522"/>
      <c r="G230" s="333">
        <f t="shared" si="9"/>
        <v>2453.6799999999917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2</v>
      </c>
      <c r="C231" s="298">
        <v>46237</v>
      </c>
      <c r="D231" s="299" t="s">
        <v>334</v>
      </c>
      <c r="E231" s="522">
        <v>15.09</v>
      </c>
      <c r="F231" s="522"/>
      <c r="G231" s="333">
        <f t="shared" si="9"/>
        <v>2495.6099999999915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294</v>
      </c>
      <c r="B232" s="330">
        <v>22</v>
      </c>
      <c r="C232" s="298">
        <v>46237</v>
      </c>
      <c r="D232" s="299" t="s">
        <v>953</v>
      </c>
      <c r="E232" s="522">
        <v>12.77</v>
      </c>
      <c r="F232" s="522"/>
      <c r="G232" s="333">
        <f t="shared" si="9"/>
        <v>2510.6999999999916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1</v>
      </c>
      <c r="C233" s="298">
        <v>46236</v>
      </c>
      <c r="D233" s="299" t="s">
        <v>306</v>
      </c>
      <c r="E233" s="522">
        <v>132.79</v>
      </c>
      <c r="F233" s="522"/>
      <c r="G233" s="333">
        <f t="shared" si="9"/>
        <v>2523.4699999999916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2</v>
      </c>
      <c r="C234" s="298">
        <v>46236</v>
      </c>
      <c r="D234" s="299" t="s">
        <v>358</v>
      </c>
      <c r="E234" s="522">
        <v>10.25</v>
      </c>
      <c r="F234" s="522"/>
      <c r="G234" s="333">
        <f t="shared" si="9"/>
        <v>2656.2599999999916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6</v>
      </c>
      <c r="C235" s="298">
        <v>46236</v>
      </c>
      <c r="D235" s="299" t="s">
        <v>300</v>
      </c>
      <c r="E235" s="522">
        <v>24.48</v>
      </c>
      <c r="F235" s="522"/>
      <c r="G235" s="333">
        <f t="shared" si="9"/>
        <v>2666.5099999999916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4</v>
      </c>
      <c r="C236" s="298">
        <v>46236</v>
      </c>
      <c r="D236" s="299" t="s">
        <v>455</v>
      </c>
      <c r="E236" s="522">
        <v>40.21</v>
      </c>
      <c r="F236" s="522"/>
      <c r="G236" s="333">
        <f t="shared" si="9"/>
        <v>2690.9899999999916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8</v>
      </c>
      <c r="C237" s="298">
        <v>46235</v>
      </c>
      <c r="D237" s="299" t="s">
        <v>1008</v>
      </c>
      <c r="E237" s="522">
        <v>22.12</v>
      </c>
      <c r="F237" s="522"/>
      <c r="G237" s="333">
        <f t="shared" si="9"/>
        <v>2731.1999999999916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5</v>
      </c>
      <c r="C238" s="298">
        <v>46235</v>
      </c>
      <c r="D238" s="299" t="s">
        <v>1009</v>
      </c>
      <c r="E238" s="522">
        <v>40</v>
      </c>
      <c r="F238" s="522"/>
      <c r="G238" s="333">
        <f t="shared" si="9"/>
        <v>2753.3199999999915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8</v>
      </c>
      <c r="C239" s="298">
        <v>46235</v>
      </c>
      <c r="D239" s="299" t="s">
        <v>319</v>
      </c>
      <c r="E239" s="522">
        <v>8.86</v>
      </c>
      <c r="F239" s="522"/>
      <c r="G239" s="333">
        <f t="shared" si="9"/>
        <v>2793.3199999999915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5</v>
      </c>
      <c r="C240" s="298">
        <v>46235</v>
      </c>
      <c r="D240" s="299" t="s">
        <v>484</v>
      </c>
      <c r="E240" s="522">
        <v>52.06</v>
      </c>
      <c r="F240" s="522"/>
      <c r="G240" s="333">
        <f t="shared" si="9"/>
        <v>2802.1799999999917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6</v>
      </c>
      <c r="C241" s="298">
        <v>46235</v>
      </c>
      <c r="D241" s="299" t="s">
        <v>484</v>
      </c>
      <c r="E241" s="522">
        <v>52.06</v>
      </c>
      <c r="F241" s="522"/>
      <c r="G241" s="333">
        <f t="shared" si="9"/>
        <v>2854.2399999999916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294</v>
      </c>
      <c r="B242" s="330">
        <v>22</v>
      </c>
      <c r="C242" s="298">
        <v>46235</v>
      </c>
      <c r="D242" s="299" t="s">
        <v>375</v>
      </c>
      <c r="E242" s="522">
        <v>6.37</v>
      </c>
      <c r="F242" s="522"/>
      <c r="G242" s="333">
        <f t="shared" si="9"/>
        <v>2906.2999999999915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287</v>
      </c>
      <c r="B243" s="330" t="s">
        <v>287</v>
      </c>
      <c r="C243" s="298">
        <v>46235</v>
      </c>
      <c r="D243" s="299" t="s">
        <v>1007</v>
      </c>
      <c r="E243" s="522">
        <v>121.4</v>
      </c>
      <c r="F243" s="522">
        <v>121.4</v>
      </c>
      <c r="G243" s="333">
        <f t="shared" si="9"/>
        <v>2912.6699999999914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6</v>
      </c>
      <c r="C244" s="298">
        <v>46235</v>
      </c>
      <c r="D244" s="299" t="s">
        <v>1018</v>
      </c>
      <c r="E244" s="522">
        <v>-25.39</v>
      </c>
      <c r="F244" s="522"/>
      <c r="G244" s="333">
        <f t="shared" si="9"/>
        <v>2912.6699999999914</v>
      </c>
      <c r="H244" s="334" t="s">
        <v>298</v>
      </c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287</v>
      </c>
      <c r="B245" s="330" t="s">
        <v>287</v>
      </c>
      <c r="C245" s="298">
        <v>46235</v>
      </c>
      <c r="D245" s="299" t="s">
        <v>986</v>
      </c>
      <c r="E245" s="522"/>
      <c r="F245" s="522">
        <v>174.61</v>
      </c>
      <c r="G245" s="333">
        <f t="shared" si="9"/>
        <v>2887.2799999999916</v>
      </c>
      <c r="H245" s="334" t="s">
        <v>298</v>
      </c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287</v>
      </c>
      <c r="B246" s="330" t="s">
        <v>287</v>
      </c>
      <c r="C246" s="298">
        <v>46235</v>
      </c>
      <c r="D246" s="299" t="s">
        <v>986</v>
      </c>
      <c r="E246" s="522">
        <v>174.61</v>
      </c>
      <c r="F246" s="522"/>
      <c r="G246" s="333">
        <f t="shared" si="9"/>
        <v>2712.6699999999914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284</v>
      </c>
      <c r="B247" s="330">
        <v>37</v>
      </c>
      <c r="C247" s="298">
        <v>46234</v>
      </c>
      <c r="D247" s="299" t="s">
        <v>1004</v>
      </c>
      <c r="E247" s="522">
        <v>8746.27</v>
      </c>
      <c r="F247" s="522"/>
      <c r="G247" s="333">
        <f t="shared" si="9"/>
        <v>2887.2799999999916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286</v>
      </c>
      <c r="B248" s="330">
        <v>25</v>
      </c>
      <c r="C248" s="298">
        <v>46234</v>
      </c>
      <c r="D248" s="298" t="s">
        <v>204</v>
      </c>
      <c r="E248" s="331">
        <v>350</v>
      </c>
      <c r="F248" s="522"/>
      <c r="G248" s="333">
        <f t="shared" si="9"/>
        <v>11633.549999999992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286</v>
      </c>
      <c r="B249" s="330">
        <v>26</v>
      </c>
      <c r="C249" s="298">
        <v>46234</v>
      </c>
      <c r="D249" s="298" t="s">
        <v>205</v>
      </c>
      <c r="E249" s="331">
        <v>320</v>
      </c>
      <c r="F249" s="522"/>
      <c r="G249" s="333">
        <f t="shared" si="9"/>
        <v>11983.549999999992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286</v>
      </c>
      <c r="B250" s="330">
        <v>27</v>
      </c>
      <c r="C250" s="298">
        <v>46234</v>
      </c>
      <c r="D250" s="298" t="s">
        <v>206</v>
      </c>
      <c r="E250" s="331">
        <v>25</v>
      </c>
      <c r="F250" s="522"/>
      <c r="G250" s="333">
        <f t="shared" si="9"/>
        <v>12303.549999999992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286</v>
      </c>
      <c r="B251" s="330">
        <v>28</v>
      </c>
      <c r="C251" s="298">
        <v>46234</v>
      </c>
      <c r="D251" s="298" t="s">
        <v>207</v>
      </c>
      <c r="E251" s="331">
        <v>25</v>
      </c>
      <c r="F251" s="522"/>
      <c r="G251" s="333">
        <f t="shared" si="9"/>
        <v>12328.549999999992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286</v>
      </c>
      <c r="B252" s="330">
        <v>29</v>
      </c>
      <c r="C252" s="298">
        <v>46234</v>
      </c>
      <c r="D252" s="298" t="s">
        <v>208</v>
      </c>
      <c r="E252" s="331">
        <v>45</v>
      </c>
      <c r="F252" s="522"/>
      <c r="G252" s="333">
        <f t="shared" si="9"/>
        <v>12353.549999999992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286</v>
      </c>
      <c r="B253" s="330">
        <v>30</v>
      </c>
      <c r="C253" s="298">
        <v>46234</v>
      </c>
      <c r="D253" s="298" t="s">
        <v>209</v>
      </c>
      <c r="E253" s="331">
        <v>400</v>
      </c>
      <c r="F253" s="522"/>
      <c r="G253" s="333">
        <f t="shared" ref="G253:G275" si="10">G254-E253+F253</f>
        <v>12398.549999999992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286</v>
      </c>
      <c r="B254" s="330">
        <v>31</v>
      </c>
      <c r="C254" s="298">
        <v>46234</v>
      </c>
      <c r="D254" s="298" t="s">
        <v>210</v>
      </c>
      <c r="E254" s="331">
        <v>375</v>
      </c>
      <c r="F254" s="522"/>
      <c r="G254" s="333">
        <f t="shared" si="10"/>
        <v>12798.549999999992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286</v>
      </c>
      <c r="B255" s="330">
        <v>32</v>
      </c>
      <c r="C255" s="298">
        <v>46234</v>
      </c>
      <c r="D255" s="298" t="s">
        <v>211</v>
      </c>
      <c r="E255" s="331">
        <v>100</v>
      </c>
      <c r="F255" s="522"/>
      <c r="G255" s="333">
        <f t="shared" si="10"/>
        <v>13173.549999999992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286</v>
      </c>
      <c r="B256" s="330">
        <v>33</v>
      </c>
      <c r="C256" s="298">
        <v>46234</v>
      </c>
      <c r="D256" s="298" t="s">
        <v>212</v>
      </c>
      <c r="E256" s="331">
        <v>85</v>
      </c>
      <c r="F256" s="522"/>
      <c r="G256" s="333">
        <f t="shared" si="10"/>
        <v>13273.549999999992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286</v>
      </c>
      <c r="B257" s="330">
        <v>34</v>
      </c>
      <c r="C257" s="298">
        <v>46234</v>
      </c>
      <c r="D257" s="298" t="s">
        <v>213</v>
      </c>
      <c r="E257" s="331">
        <v>230</v>
      </c>
      <c r="F257" s="522"/>
      <c r="G257" s="333">
        <f t="shared" si="10"/>
        <v>13358.549999999992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286</v>
      </c>
      <c r="B258" s="330">
        <v>35</v>
      </c>
      <c r="C258" s="298">
        <v>46234</v>
      </c>
      <c r="D258" s="298" t="s">
        <v>214</v>
      </c>
      <c r="E258" s="331">
        <v>45</v>
      </c>
      <c r="F258" s="522"/>
      <c r="G258" s="333">
        <f t="shared" si="10"/>
        <v>13588.549999999992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291</v>
      </c>
      <c r="B259" s="330">
        <v>38</v>
      </c>
      <c r="C259" s="298">
        <v>46234</v>
      </c>
      <c r="D259" s="299" t="s">
        <v>293</v>
      </c>
      <c r="E259" s="522"/>
      <c r="F259" s="522">
        <v>4720.8599999999997</v>
      </c>
      <c r="G259" s="333">
        <f t="shared" si="10"/>
        <v>13633.549999999992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294</v>
      </c>
      <c r="B260" s="330">
        <v>10</v>
      </c>
      <c r="C260" s="298">
        <v>46234</v>
      </c>
      <c r="D260" s="299" t="s">
        <v>176</v>
      </c>
      <c r="E260" s="522">
        <v>17.899999999999999</v>
      </c>
      <c r="F260" s="522"/>
      <c r="G260" s="333">
        <f t="shared" si="10"/>
        <v>8912.6899999999932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5</v>
      </c>
      <c r="C261" s="298">
        <v>46233</v>
      </c>
      <c r="D261" s="299" t="s">
        <v>484</v>
      </c>
      <c r="E261" s="522">
        <v>20.59</v>
      </c>
      <c r="F261" s="522"/>
      <c r="G261" s="333">
        <f t="shared" si="10"/>
        <v>8930.5899999999929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2</v>
      </c>
      <c r="C262" s="298">
        <v>46233</v>
      </c>
      <c r="D262" s="299" t="s">
        <v>386</v>
      </c>
      <c r="E262" s="522">
        <v>23.87</v>
      </c>
      <c r="F262" s="522"/>
      <c r="G262" s="333">
        <f t="shared" si="10"/>
        <v>8951.179999999993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6</v>
      </c>
      <c r="C263" s="298">
        <v>46233</v>
      </c>
      <c r="D263" s="299" t="s">
        <v>1003</v>
      </c>
      <c r="E263" s="522">
        <v>-100</v>
      </c>
      <c r="F263" s="522"/>
      <c r="G263" s="333">
        <f t="shared" si="10"/>
        <v>8975.0499999999938</v>
      </c>
      <c r="H263" s="334" t="s">
        <v>298</v>
      </c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6</v>
      </c>
      <c r="C264" s="298">
        <v>46233</v>
      </c>
      <c r="D264" s="299" t="s">
        <v>1000</v>
      </c>
      <c r="E264" s="522">
        <v>-100</v>
      </c>
      <c r="F264" s="522"/>
      <c r="G264" s="333">
        <f t="shared" si="10"/>
        <v>8875.0499999999938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2</v>
      </c>
      <c r="C265" s="298">
        <v>46233</v>
      </c>
      <c r="D265" s="299" t="s">
        <v>1006</v>
      </c>
      <c r="E265" s="522">
        <v>16</v>
      </c>
      <c r="F265" s="522"/>
      <c r="G265" s="333">
        <f t="shared" si="10"/>
        <v>8775.0499999999938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2</v>
      </c>
      <c r="C266" s="298">
        <v>46232</v>
      </c>
      <c r="D266" s="299" t="s">
        <v>308</v>
      </c>
      <c r="E266" s="522">
        <v>60.77</v>
      </c>
      <c r="F266" s="522"/>
      <c r="G266" s="333">
        <f t="shared" si="10"/>
        <v>8791.0499999999938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294</v>
      </c>
      <c r="B267" s="330">
        <v>21</v>
      </c>
      <c r="C267" s="298">
        <v>46232</v>
      </c>
      <c r="D267" s="299" t="s">
        <v>194</v>
      </c>
      <c r="E267" s="522">
        <v>31.47</v>
      </c>
      <c r="F267" s="522"/>
      <c r="G267" s="333">
        <f t="shared" si="10"/>
        <v>8851.8199999999943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294</v>
      </c>
      <c r="B268" s="330">
        <v>21</v>
      </c>
      <c r="C268" s="298">
        <v>46232</v>
      </c>
      <c r="D268" s="299" t="s">
        <v>194</v>
      </c>
      <c r="E268" s="522">
        <v>16.2</v>
      </c>
      <c r="F268" s="522"/>
      <c r="G268" s="333">
        <f t="shared" si="10"/>
        <v>8883.2899999999936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2</v>
      </c>
      <c r="C269" s="298">
        <v>46232</v>
      </c>
      <c r="D269" s="299" t="s">
        <v>346</v>
      </c>
      <c r="E269" s="522">
        <v>11.43</v>
      </c>
      <c r="F269" s="522"/>
      <c r="G269" s="333">
        <f t="shared" si="10"/>
        <v>8899.4899999999943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46232</v>
      </c>
      <c r="D270" s="299" t="s">
        <v>358</v>
      </c>
      <c r="E270" s="522">
        <v>9.9700000000000006</v>
      </c>
      <c r="F270" s="522"/>
      <c r="G270" s="333">
        <f t="shared" si="10"/>
        <v>8910.9199999999946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5</v>
      </c>
      <c r="C271" s="298">
        <v>46232</v>
      </c>
      <c r="D271" s="299" t="s">
        <v>484</v>
      </c>
      <c r="E271" s="522">
        <v>82.36</v>
      </c>
      <c r="F271" s="522"/>
      <c r="G271" s="333">
        <f t="shared" si="10"/>
        <v>8920.889999999994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294</v>
      </c>
      <c r="B272" s="330">
        <v>24</v>
      </c>
      <c r="C272" s="298">
        <v>46232</v>
      </c>
      <c r="D272" s="299" t="s">
        <v>860</v>
      </c>
      <c r="E272" s="522">
        <v>92.25</v>
      </c>
      <c r="F272" s="522"/>
      <c r="G272" s="333">
        <f t="shared" si="10"/>
        <v>9003.2499999999945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4</v>
      </c>
      <c r="C273" s="298">
        <v>46232</v>
      </c>
      <c r="D273" s="299" t="s">
        <v>296</v>
      </c>
      <c r="E273" s="522">
        <v>39.5</v>
      </c>
      <c r="F273" s="522"/>
      <c r="G273" s="333">
        <f t="shared" si="10"/>
        <v>9095.4999999999945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2</v>
      </c>
      <c r="C274" s="298">
        <v>46232</v>
      </c>
      <c r="D274" s="299" t="s">
        <v>296</v>
      </c>
      <c r="E274" s="522">
        <v>15.1</v>
      </c>
      <c r="F274" s="522"/>
      <c r="G274" s="333">
        <f t="shared" si="10"/>
        <v>9134.9999999999945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2</v>
      </c>
      <c r="C275" s="298">
        <v>46232</v>
      </c>
      <c r="D275" s="299" t="s">
        <v>334</v>
      </c>
      <c r="E275" s="522">
        <v>17.68</v>
      </c>
      <c r="F275" s="522"/>
      <c r="G275" s="333">
        <f t="shared" si="10"/>
        <v>9150.0999999999949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5</v>
      </c>
      <c r="C276" s="298">
        <v>46232</v>
      </c>
      <c r="D276" s="299" t="s">
        <v>988</v>
      </c>
      <c r="E276" s="522">
        <v>-205</v>
      </c>
      <c r="F276" s="522"/>
      <c r="G276" s="333">
        <f t="shared" ref="G276:G338" si="11">G277-E276+F276</f>
        <v>9167.7799999999952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294</v>
      </c>
      <c r="B277" s="330">
        <v>20</v>
      </c>
      <c r="C277" s="298">
        <v>46232</v>
      </c>
      <c r="D277" s="299" t="s">
        <v>193</v>
      </c>
      <c r="E277" s="522">
        <v>600</v>
      </c>
      <c r="F277" s="522"/>
      <c r="G277" s="333">
        <f t="shared" si="11"/>
        <v>8962.7799999999952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287</v>
      </c>
      <c r="B278" s="330" t="s">
        <v>287</v>
      </c>
      <c r="C278" s="298">
        <v>46231</v>
      </c>
      <c r="D278" s="299" t="s">
        <v>525</v>
      </c>
      <c r="E278" s="522">
        <v>1171.3800000000001</v>
      </c>
      <c r="F278" s="522">
        <v>1171.3800000000001</v>
      </c>
      <c r="G278" s="333">
        <f t="shared" si="11"/>
        <v>9562.7799999999952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2</v>
      </c>
      <c r="C279" s="298">
        <v>46231</v>
      </c>
      <c r="D279" s="299" t="s">
        <v>334</v>
      </c>
      <c r="E279" s="522">
        <v>11.58</v>
      </c>
      <c r="F279" s="522"/>
      <c r="G279" s="333">
        <f t="shared" si="11"/>
        <v>9562.7799999999934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294</v>
      </c>
      <c r="B280" s="330">
        <v>42</v>
      </c>
      <c r="C280" s="298">
        <v>46231</v>
      </c>
      <c r="D280" s="299" t="s">
        <v>200</v>
      </c>
      <c r="E280" s="522">
        <v>59</v>
      </c>
      <c r="F280" s="522"/>
      <c r="G280" s="333">
        <f t="shared" si="11"/>
        <v>9574.3599999999933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294</v>
      </c>
      <c r="B281" s="330">
        <v>43</v>
      </c>
      <c r="C281" s="298">
        <v>46231</v>
      </c>
      <c r="D281" s="299" t="s">
        <v>201</v>
      </c>
      <c r="E281" s="522">
        <v>50.92</v>
      </c>
      <c r="F281" s="522"/>
      <c r="G281" s="333">
        <f t="shared" si="11"/>
        <v>9633.3599999999933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8</v>
      </c>
      <c r="C282" s="298">
        <v>46231</v>
      </c>
      <c r="D282" s="299" t="s">
        <v>308</v>
      </c>
      <c r="E282" s="522">
        <v>71.75</v>
      </c>
      <c r="F282" s="522"/>
      <c r="G282" s="333">
        <f t="shared" si="11"/>
        <v>9684.2799999999934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6</v>
      </c>
      <c r="C283" s="298">
        <v>46230</v>
      </c>
      <c r="D283" s="299" t="s">
        <v>999</v>
      </c>
      <c r="E283" s="522">
        <v>49.2</v>
      </c>
      <c r="F283" s="522"/>
      <c r="G283" s="333">
        <f t="shared" si="11"/>
        <v>9756.0299999999934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2</v>
      </c>
      <c r="C284" s="298">
        <v>46230</v>
      </c>
      <c r="D284" s="299" t="s">
        <v>353</v>
      </c>
      <c r="E284" s="522">
        <v>20.98</v>
      </c>
      <c r="F284" s="522"/>
      <c r="G284" s="333">
        <f t="shared" si="11"/>
        <v>9805.2299999999941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6</v>
      </c>
      <c r="C285" s="298">
        <v>46230</v>
      </c>
      <c r="D285" s="299" t="s">
        <v>300</v>
      </c>
      <c r="E285" s="522">
        <v>19.16</v>
      </c>
      <c r="F285" s="522"/>
      <c r="G285" s="333">
        <f t="shared" si="11"/>
        <v>9826.2099999999937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2</v>
      </c>
      <c r="C286" s="298">
        <v>46230</v>
      </c>
      <c r="D286" s="299" t="s">
        <v>994</v>
      </c>
      <c r="E286" s="522">
        <v>15.89</v>
      </c>
      <c r="F286" s="522"/>
      <c r="G286" s="333">
        <f t="shared" si="11"/>
        <v>9845.3699999999935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294</v>
      </c>
      <c r="B287" s="330">
        <v>22</v>
      </c>
      <c r="C287" s="298">
        <v>46230</v>
      </c>
      <c r="D287" s="299" t="s">
        <v>998</v>
      </c>
      <c r="E287" s="522">
        <v>15.96</v>
      </c>
      <c r="F287" s="522"/>
      <c r="G287" s="333">
        <f t="shared" si="11"/>
        <v>9861.2599999999929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1</v>
      </c>
      <c r="C288" s="298">
        <v>46230</v>
      </c>
      <c r="D288" s="299" t="s">
        <v>306</v>
      </c>
      <c r="E288" s="522">
        <v>183.73</v>
      </c>
      <c r="F288" s="522"/>
      <c r="G288" s="333">
        <f t="shared" si="11"/>
        <v>9877.2199999999921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4</v>
      </c>
      <c r="C289" s="298">
        <v>46230</v>
      </c>
      <c r="D289" s="299" t="s">
        <v>296</v>
      </c>
      <c r="E289" s="522">
        <v>86.71</v>
      </c>
      <c r="F289" s="522"/>
      <c r="G289" s="333">
        <f t="shared" si="11"/>
        <v>10060.949999999992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2</v>
      </c>
      <c r="C290" s="298">
        <v>46230</v>
      </c>
      <c r="D290" s="299" t="s">
        <v>296</v>
      </c>
      <c r="E290" s="522">
        <v>8.7200000000000006</v>
      </c>
      <c r="F290" s="522"/>
      <c r="G290" s="333">
        <f t="shared" si="11"/>
        <v>10147.659999999991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2</v>
      </c>
      <c r="C291" s="298">
        <v>46230</v>
      </c>
      <c r="D291" s="299" t="s">
        <v>301</v>
      </c>
      <c r="E291" s="522">
        <v>23.5</v>
      </c>
      <c r="F291" s="522"/>
      <c r="G291" s="333">
        <f t="shared" si="11"/>
        <v>10156.37999999999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3</v>
      </c>
      <c r="C292" s="298">
        <v>46230</v>
      </c>
      <c r="D292" s="299" t="s">
        <v>983</v>
      </c>
      <c r="E292" s="522">
        <v>7.18</v>
      </c>
      <c r="F292" s="522"/>
      <c r="G292" s="333">
        <f t="shared" si="11"/>
        <v>10179.87999999999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2</v>
      </c>
      <c r="C293" s="298">
        <v>46229</v>
      </c>
      <c r="D293" s="299" t="s">
        <v>996</v>
      </c>
      <c r="E293" s="522">
        <v>18.350000000000001</v>
      </c>
      <c r="F293" s="522"/>
      <c r="G293" s="333">
        <f t="shared" si="11"/>
        <v>10187.05999999999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8</v>
      </c>
      <c r="C294" s="298">
        <v>46229</v>
      </c>
      <c r="D294" s="299" t="s">
        <v>319</v>
      </c>
      <c r="E294" s="522">
        <v>64.400000000000006</v>
      </c>
      <c r="F294" s="522"/>
      <c r="G294" s="333">
        <f t="shared" si="11"/>
        <v>10205.409999999991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4</v>
      </c>
      <c r="C295" s="298">
        <v>46229</v>
      </c>
      <c r="D295" s="299" t="s">
        <v>296</v>
      </c>
      <c r="E295" s="522">
        <v>42.19</v>
      </c>
      <c r="F295" s="522"/>
      <c r="G295" s="333">
        <f t="shared" si="11"/>
        <v>10269.80999999999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8</v>
      </c>
      <c r="C296" s="298">
        <v>46229</v>
      </c>
      <c r="D296" s="299" t="s">
        <v>296</v>
      </c>
      <c r="E296" s="522">
        <v>60.67</v>
      </c>
      <c r="F296" s="522"/>
      <c r="G296" s="333">
        <f t="shared" si="11"/>
        <v>10311.999999999991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8</v>
      </c>
      <c r="C297" s="298">
        <v>46228</v>
      </c>
      <c r="D297" s="299" t="s">
        <v>995</v>
      </c>
      <c r="E297" s="522">
        <v>40.32</v>
      </c>
      <c r="F297" s="522"/>
      <c r="G297" s="333">
        <f t="shared" si="11"/>
        <v>10372.669999999991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3</v>
      </c>
      <c r="C298" s="298">
        <v>46228</v>
      </c>
      <c r="D298" s="299" t="s">
        <v>455</v>
      </c>
      <c r="E298" s="522">
        <v>7.38</v>
      </c>
      <c r="F298" s="522"/>
      <c r="G298" s="333">
        <f t="shared" si="11"/>
        <v>10412.989999999991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4</v>
      </c>
      <c r="C299" s="298">
        <v>46228</v>
      </c>
      <c r="D299" s="299" t="s">
        <v>455</v>
      </c>
      <c r="E299" s="522">
        <v>39.83</v>
      </c>
      <c r="F299" s="522"/>
      <c r="G299" s="333">
        <f t="shared" si="11"/>
        <v>10420.36999999999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5</v>
      </c>
      <c r="C300" s="298">
        <v>46228</v>
      </c>
      <c r="D300" s="299" t="s">
        <v>475</v>
      </c>
      <c r="E300" s="522">
        <v>20</v>
      </c>
      <c r="F300" s="522"/>
      <c r="G300" s="333">
        <f t="shared" si="11"/>
        <v>10460.19999999999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294</v>
      </c>
      <c r="B301" s="330">
        <v>12</v>
      </c>
      <c r="C301" s="298">
        <v>46228</v>
      </c>
      <c r="D301" s="299" t="s">
        <v>314</v>
      </c>
      <c r="E301" s="522">
        <v>204.48</v>
      </c>
      <c r="F301" s="522"/>
      <c r="G301" s="333">
        <f t="shared" si="11"/>
        <v>10480.19999999999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3</v>
      </c>
      <c r="C302" s="298">
        <v>46228</v>
      </c>
      <c r="D302" s="299" t="s">
        <v>991</v>
      </c>
      <c r="E302" s="522">
        <v>11.33</v>
      </c>
      <c r="F302" s="522"/>
      <c r="G302" s="333">
        <f t="shared" si="11"/>
        <v>10684.679999999989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2</v>
      </c>
      <c r="C303" s="298">
        <v>46228</v>
      </c>
      <c r="D303" s="299" t="s">
        <v>997</v>
      </c>
      <c r="E303" s="522">
        <v>120.77</v>
      </c>
      <c r="F303" s="522"/>
      <c r="G303" s="333">
        <f t="shared" si="11"/>
        <v>10696.009999999989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2</v>
      </c>
      <c r="C304" s="298">
        <v>46227</v>
      </c>
      <c r="D304" s="299" t="s">
        <v>990</v>
      </c>
      <c r="E304" s="522">
        <v>46.21</v>
      </c>
      <c r="F304" s="522"/>
      <c r="G304" s="333">
        <f t="shared" si="11"/>
        <v>10816.77999999999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5</v>
      </c>
      <c r="C305" s="298">
        <v>46227</v>
      </c>
      <c r="D305" s="299" t="s">
        <v>340</v>
      </c>
      <c r="E305" s="522">
        <v>95.85</v>
      </c>
      <c r="F305" s="522"/>
      <c r="G305" s="333">
        <f t="shared" si="11"/>
        <v>10862.989999999989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2</v>
      </c>
      <c r="C306" s="298">
        <v>46227</v>
      </c>
      <c r="D306" s="299" t="s">
        <v>324</v>
      </c>
      <c r="E306" s="522">
        <v>9.06</v>
      </c>
      <c r="F306" s="522"/>
      <c r="G306" s="333">
        <f t="shared" si="11"/>
        <v>10958.839999999989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2</v>
      </c>
      <c r="C307" s="298">
        <v>46227</v>
      </c>
      <c r="D307" s="299" t="s">
        <v>358</v>
      </c>
      <c r="E307" s="522">
        <v>26.47</v>
      </c>
      <c r="F307" s="522"/>
      <c r="G307" s="333">
        <f t="shared" si="11"/>
        <v>10967.899999999989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6</v>
      </c>
      <c r="C308" s="298">
        <v>46227</v>
      </c>
      <c r="D308" s="299" t="s">
        <v>1003</v>
      </c>
      <c r="E308" s="522">
        <v>90</v>
      </c>
      <c r="F308" s="522"/>
      <c r="G308" s="333">
        <f t="shared" si="11"/>
        <v>10994.369999999988</v>
      </c>
      <c r="H308" s="334" t="s">
        <v>298</v>
      </c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3</v>
      </c>
      <c r="C309" s="298">
        <v>46226</v>
      </c>
      <c r="D309" s="299" t="s">
        <v>455</v>
      </c>
      <c r="E309" s="522">
        <v>29.72</v>
      </c>
      <c r="F309" s="522"/>
      <c r="G309" s="333">
        <f t="shared" si="11"/>
        <v>11084.369999999988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287</v>
      </c>
      <c r="B310" s="330" t="s">
        <v>287</v>
      </c>
      <c r="C310" s="298">
        <v>46226</v>
      </c>
      <c r="D310" s="299" t="s">
        <v>315</v>
      </c>
      <c r="E310" s="522">
        <v>133.13999999999999</v>
      </c>
      <c r="F310" s="522">
        <v>133.13999999999999</v>
      </c>
      <c r="G310" s="333">
        <f t="shared" si="11"/>
        <v>11114.089999999987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291</v>
      </c>
      <c r="B311" s="330">
        <v>39</v>
      </c>
      <c r="C311" s="298">
        <v>46226</v>
      </c>
      <c r="D311" s="299" t="s">
        <v>292</v>
      </c>
      <c r="E311" s="522"/>
      <c r="F311" s="522">
        <v>2763.78</v>
      </c>
      <c r="G311" s="333">
        <f t="shared" si="11"/>
        <v>11114.089999999987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8</v>
      </c>
      <c r="C312" s="298">
        <v>46226</v>
      </c>
      <c r="D312" s="299" t="s">
        <v>992</v>
      </c>
      <c r="E312" s="522">
        <v>92.36</v>
      </c>
      <c r="F312" s="522"/>
      <c r="G312" s="333">
        <f t="shared" si="11"/>
        <v>8350.3099999999868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3</v>
      </c>
      <c r="C313" s="298">
        <v>46226</v>
      </c>
      <c r="D313" s="299" t="s">
        <v>983</v>
      </c>
      <c r="E313" s="522">
        <v>25</v>
      </c>
      <c r="F313" s="522"/>
      <c r="G313" s="333">
        <f t="shared" si="11"/>
        <v>8442.6699999999873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4</v>
      </c>
      <c r="C314" s="298">
        <v>46226</v>
      </c>
      <c r="D314" s="299" t="s">
        <v>296</v>
      </c>
      <c r="E314" s="522">
        <v>49.15</v>
      </c>
      <c r="F314" s="522"/>
      <c r="G314" s="333">
        <f t="shared" si="11"/>
        <v>8467.6699999999873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6</v>
      </c>
      <c r="C315" s="298">
        <v>46226</v>
      </c>
      <c r="D315" s="299" t="s">
        <v>993</v>
      </c>
      <c r="E315" s="522">
        <v>21.6</v>
      </c>
      <c r="F315" s="522"/>
      <c r="G315" s="333">
        <f t="shared" si="11"/>
        <v>8516.819999999987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8</v>
      </c>
      <c r="C316" s="298">
        <v>46225</v>
      </c>
      <c r="D316" s="299" t="s">
        <v>319</v>
      </c>
      <c r="E316" s="522">
        <v>21.28</v>
      </c>
      <c r="F316" s="522"/>
      <c r="G316" s="333">
        <f t="shared" si="11"/>
        <v>8538.4199999999873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2</v>
      </c>
      <c r="C317" s="298">
        <v>46225</v>
      </c>
      <c r="D317" s="299" t="s">
        <v>358</v>
      </c>
      <c r="E317" s="522">
        <v>17.260000000000002</v>
      </c>
      <c r="F317" s="522"/>
      <c r="G317" s="333">
        <f t="shared" si="11"/>
        <v>8559.699999999988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291</v>
      </c>
      <c r="B318" s="330">
        <v>40</v>
      </c>
      <c r="C318" s="298">
        <v>46225</v>
      </c>
      <c r="D318" s="299" t="s">
        <v>316</v>
      </c>
      <c r="E318" s="522"/>
      <c r="F318" s="522">
        <v>4292.68</v>
      </c>
      <c r="G318" s="333">
        <f t="shared" si="11"/>
        <v>8576.9599999999882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1</v>
      </c>
      <c r="C319" s="298">
        <v>46223</v>
      </c>
      <c r="D319" s="299" t="s">
        <v>306</v>
      </c>
      <c r="E319" s="522">
        <v>148.97999999999999</v>
      </c>
      <c r="F319" s="522"/>
      <c r="G319" s="333">
        <f t="shared" si="11"/>
        <v>4284.279999999987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294</v>
      </c>
      <c r="B320" s="330">
        <v>22</v>
      </c>
      <c r="C320" s="298">
        <v>46223</v>
      </c>
      <c r="D320" s="299" t="s">
        <v>323</v>
      </c>
      <c r="E320" s="522">
        <v>20.22</v>
      </c>
      <c r="F320" s="522"/>
      <c r="G320" s="333">
        <f t="shared" si="11"/>
        <v>4433.2599999999866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5</v>
      </c>
      <c r="C321" s="298">
        <v>46223</v>
      </c>
      <c r="D321" s="299" t="s">
        <v>988</v>
      </c>
      <c r="E321" s="522">
        <v>-313</v>
      </c>
      <c r="F321" s="522"/>
      <c r="G321" s="333">
        <f t="shared" si="11"/>
        <v>4453.4799999999868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4</v>
      </c>
      <c r="C322" s="298">
        <v>46222</v>
      </c>
      <c r="D322" s="299" t="s">
        <v>310</v>
      </c>
      <c r="E322" s="522">
        <v>43.41</v>
      </c>
      <c r="F322" s="522"/>
      <c r="G322" s="333">
        <f t="shared" si="11"/>
        <v>4140.4799999999868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1</v>
      </c>
      <c r="C323" s="298">
        <v>46222</v>
      </c>
      <c r="D323" s="299" t="s">
        <v>329</v>
      </c>
      <c r="E323" s="522">
        <v>70.98</v>
      </c>
      <c r="F323" s="522"/>
      <c r="G323" s="333">
        <f t="shared" si="11"/>
        <v>4183.8899999999867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1</v>
      </c>
      <c r="C324" s="298">
        <v>46222</v>
      </c>
      <c r="D324" s="299" t="s">
        <v>306</v>
      </c>
      <c r="E324" s="522">
        <v>0.42</v>
      </c>
      <c r="F324" s="522"/>
      <c r="G324" s="333">
        <f t="shared" si="11"/>
        <v>4254.8699999999862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294</v>
      </c>
      <c r="B325" s="330">
        <v>22</v>
      </c>
      <c r="C325" s="298">
        <v>46222</v>
      </c>
      <c r="D325" s="299" t="s">
        <v>923</v>
      </c>
      <c r="E325" s="522">
        <v>7.46</v>
      </c>
      <c r="F325" s="522"/>
      <c r="G325" s="333">
        <f t="shared" si="11"/>
        <v>4255.2899999999863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6</v>
      </c>
      <c r="C326" s="298">
        <v>46222</v>
      </c>
      <c r="D326" s="299" t="s">
        <v>987</v>
      </c>
      <c r="E326" s="522">
        <v>60</v>
      </c>
      <c r="F326" s="522"/>
      <c r="G326" s="333">
        <f t="shared" si="11"/>
        <v>4262.7499999999864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2</v>
      </c>
      <c r="C327" s="298">
        <v>46221</v>
      </c>
      <c r="D327" s="299" t="s">
        <v>346</v>
      </c>
      <c r="E327" s="522">
        <v>11.77</v>
      </c>
      <c r="F327" s="522"/>
      <c r="G327" s="333">
        <f t="shared" si="11"/>
        <v>4322.7499999999864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2</v>
      </c>
      <c r="C328" s="298">
        <v>46221</v>
      </c>
      <c r="D328" s="299" t="s">
        <v>308</v>
      </c>
      <c r="E328" s="522">
        <v>123.68</v>
      </c>
      <c r="F328" s="522"/>
      <c r="G328" s="333">
        <f t="shared" si="11"/>
        <v>4334.5199999999868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8</v>
      </c>
      <c r="C329" s="298">
        <v>46221</v>
      </c>
      <c r="D329" s="299" t="s">
        <v>989</v>
      </c>
      <c r="E329" s="522">
        <v>27.37</v>
      </c>
      <c r="F329" s="522"/>
      <c r="G329" s="333">
        <f t="shared" si="11"/>
        <v>4458.1999999999871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8</v>
      </c>
      <c r="C330" s="298">
        <v>46221</v>
      </c>
      <c r="D330" s="299" t="s">
        <v>989</v>
      </c>
      <c r="E330" s="522">
        <v>25.2</v>
      </c>
      <c r="F330" s="522"/>
      <c r="G330" s="333">
        <f t="shared" si="11"/>
        <v>4485.569999999987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294</v>
      </c>
      <c r="B331" s="330">
        <v>22</v>
      </c>
      <c r="C331" s="298">
        <v>46221</v>
      </c>
      <c r="D331" s="299" t="s">
        <v>930</v>
      </c>
      <c r="E331" s="522">
        <v>13.84</v>
      </c>
      <c r="F331" s="522"/>
      <c r="G331" s="333">
        <f t="shared" si="11"/>
        <v>4510.7699999999868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294</v>
      </c>
      <c r="B332" s="330">
        <v>21</v>
      </c>
      <c r="C332" s="298">
        <v>46220</v>
      </c>
      <c r="D332" s="299" t="s">
        <v>194</v>
      </c>
      <c r="E332" s="522">
        <v>81</v>
      </c>
      <c r="F332" s="522"/>
      <c r="G332" s="333">
        <f t="shared" si="11"/>
        <v>4524.6099999999869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294</v>
      </c>
      <c r="B333" s="330">
        <v>43</v>
      </c>
      <c r="C333" s="298">
        <v>46220</v>
      </c>
      <c r="D333" s="299" t="s">
        <v>333</v>
      </c>
      <c r="E333" s="522">
        <v>22.35</v>
      </c>
      <c r="F333" s="522"/>
      <c r="G333" s="333">
        <f t="shared" si="11"/>
        <v>4605.6099999999869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294</v>
      </c>
      <c r="B334" s="330">
        <v>42</v>
      </c>
      <c r="C334" s="298">
        <v>46220</v>
      </c>
      <c r="D334" s="299" t="s">
        <v>333</v>
      </c>
      <c r="E334" s="522">
        <v>29.8</v>
      </c>
      <c r="F334" s="522"/>
      <c r="G334" s="333">
        <f t="shared" si="11"/>
        <v>4627.9599999999873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294</v>
      </c>
      <c r="B335" s="330">
        <v>17</v>
      </c>
      <c r="C335" s="298">
        <v>46220</v>
      </c>
      <c r="D335" s="299" t="s">
        <v>188</v>
      </c>
      <c r="E335" s="522">
        <v>42.65</v>
      </c>
      <c r="F335" s="522"/>
      <c r="G335" s="333">
        <f t="shared" si="11"/>
        <v>4657.7599999999875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294</v>
      </c>
      <c r="B336" s="330">
        <v>23</v>
      </c>
      <c r="C336" s="298">
        <v>46220</v>
      </c>
      <c r="D336" s="299" t="s">
        <v>63</v>
      </c>
      <c r="E336" s="522">
        <v>529.46</v>
      </c>
      <c r="F336" s="522"/>
      <c r="G336" s="333">
        <f t="shared" si="11"/>
        <v>4700.4099999999871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294</v>
      </c>
      <c r="B337" s="330">
        <v>11</v>
      </c>
      <c r="C337" s="298">
        <v>46219</v>
      </c>
      <c r="D337" s="299" t="s">
        <v>178</v>
      </c>
      <c r="E337" s="522">
        <v>256.64</v>
      </c>
      <c r="F337" s="522"/>
      <c r="G337" s="333">
        <f t="shared" si="11"/>
        <v>5229.8699999999872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5</v>
      </c>
      <c r="C338" s="298">
        <v>46219</v>
      </c>
      <c r="D338" s="299" t="s">
        <v>340</v>
      </c>
      <c r="E338" s="522">
        <v>21.3</v>
      </c>
      <c r="F338" s="522"/>
      <c r="G338" s="333">
        <f t="shared" si="11"/>
        <v>5486.5099999999875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291</v>
      </c>
      <c r="B339" s="330">
        <v>38</v>
      </c>
      <c r="C339" s="298">
        <v>46218</v>
      </c>
      <c r="D339" s="299" t="s">
        <v>293</v>
      </c>
      <c r="E339" s="522"/>
      <c r="F339" s="522">
        <v>4720.84</v>
      </c>
      <c r="G339" s="333">
        <f t="shared" ref="G339:G344" si="12">G340-E339+F339</f>
        <v>5507.8099999999877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5</v>
      </c>
      <c r="C340" s="298">
        <v>46218</v>
      </c>
      <c r="D340" s="299" t="s">
        <v>985</v>
      </c>
      <c r="E340" s="522">
        <v>429.82</v>
      </c>
      <c r="F340" s="522"/>
      <c r="G340" s="333">
        <f t="shared" si="12"/>
        <v>786.96999999998775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2</v>
      </c>
      <c r="C341" s="298">
        <v>46218</v>
      </c>
      <c r="D341" s="299" t="s">
        <v>981</v>
      </c>
      <c r="E341" s="522">
        <v>80.319999999999993</v>
      </c>
      <c r="F341" s="522"/>
      <c r="G341" s="333">
        <f t="shared" si="12"/>
        <v>1216.7899999999877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6</v>
      </c>
      <c r="C342" s="298">
        <v>46216</v>
      </c>
      <c r="D342" s="299" t="s">
        <v>312</v>
      </c>
      <c r="E342" s="522">
        <v>51.94</v>
      </c>
      <c r="F342" s="522"/>
      <c r="G342" s="333">
        <f t="shared" si="12"/>
        <v>1297.1099999999876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2</v>
      </c>
      <c r="C343" s="298">
        <v>46216</v>
      </c>
      <c r="D343" s="299" t="s">
        <v>984</v>
      </c>
      <c r="E343" s="522">
        <v>43.13</v>
      </c>
      <c r="F343" s="522"/>
      <c r="G343" s="333">
        <f t="shared" si="12"/>
        <v>1349.0499999999877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294</v>
      </c>
      <c r="B344" s="330">
        <v>19</v>
      </c>
      <c r="C344" s="298">
        <v>46216</v>
      </c>
      <c r="D344" s="299" t="s">
        <v>191</v>
      </c>
      <c r="E344" s="522">
        <v>200</v>
      </c>
      <c r="F344" s="522"/>
      <c r="G344" s="333">
        <f t="shared" si="12"/>
        <v>1392.1799999999878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294</v>
      </c>
      <c r="B345" s="330">
        <v>15</v>
      </c>
      <c r="C345" s="298">
        <v>46216</v>
      </c>
      <c r="D345" s="299" t="s">
        <v>185</v>
      </c>
      <c r="E345" s="522">
        <v>64.05</v>
      </c>
      <c r="F345" s="522"/>
      <c r="G345" s="333">
        <f t="shared" ref="G345:G447" si="13">G346-E345+F345</f>
        <v>1592.1799999999878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335</v>
      </c>
      <c r="B346" s="330" t="s">
        <v>335</v>
      </c>
      <c r="C346" s="298">
        <v>46216</v>
      </c>
      <c r="D346" s="299" t="s">
        <v>336</v>
      </c>
      <c r="E346" s="522">
        <v>63.44</v>
      </c>
      <c r="F346" s="522"/>
      <c r="G346" s="333">
        <f t="shared" si="13"/>
        <v>1656.2299999999877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4</v>
      </c>
      <c r="C347" s="298">
        <v>46215</v>
      </c>
      <c r="D347" s="299" t="s">
        <v>310</v>
      </c>
      <c r="E347" s="522">
        <v>34.85</v>
      </c>
      <c r="F347" s="522"/>
      <c r="G347" s="333">
        <f t="shared" si="13"/>
        <v>1719.6699999999878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8</v>
      </c>
      <c r="C348" s="298">
        <v>46215</v>
      </c>
      <c r="D348" s="299" t="s">
        <v>982</v>
      </c>
      <c r="E348" s="522">
        <v>29.2</v>
      </c>
      <c r="F348" s="522"/>
      <c r="G348" s="333">
        <f t="shared" si="13"/>
        <v>1754.5199999999877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6</v>
      </c>
      <c r="C349" s="298">
        <v>46215</v>
      </c>
      <c r="D349" s="299" t="s">
        <v>980</v>
      </c>
      <c r="E349" s="522">
        <v>81.75</v>
      </c>
      <c r="F349" s="522"/>
      <c r="G349" s="333">
        <f t="shared" si="13"/>
        <v>1783.7199999999877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5</v>
      </c>
      <c r="C350" s="298">
        <v>46215</v>
      </c>
      <c r="D350" s="299" t="s">
        <v>980</v>
      </c>
      <c r="E350" s="522">
        <v>81.75</v>
      </c>
      <c r="F350" s="522"/>
      <c r="G350" s="333">
        <f t="shared" si="13"/>
        <v>1865.4699999999877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3</v>
      </c>
      <c r="C351" s="298">
        <v>46214</v>
      </c>
      <c r="D351" s="299" t="s">
        <v>983</v>
      </c>
      <c r="E351" s="522">
        <v>25</v>
      </c>
      <c r="F351" s="522"/>
      <c r="G351" s="333">
        <f t="shared" si="13"/>
        <v>1947.2199999999877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294</v>
      </c>
      <c r="B352" s="330">
        <v>22</v>
      </c>
      <c r="C352" s="298">
        <v>46214</v>
      </c>
      <c r="D352" s="299" t="s">
        <v>352</v>
      </c>
      <c r="E352" s="522">
        <v>21.29</v>
      </c>
      <c r="F352" s="522"/>
      <c r="G352" s="333">
        <f t="shared" si="13"/>
        <v>1972.2199999999877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2</v>
      </c>
      <c r="C353" s="298">
        <v>46214</v>
      </c>
      <c r="D353" s="299" t="s">
        <v>308</v>
      </c>
      <c r="E353" s="522">
        <v>54.48</v>
      </c>
      <c r="F353" s="522"/>
      <c r="G353" s="333">
        <f t="shared" si="13"/>
        <v>1993.5099999999877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8</v>
      </c>
      <c r="C354" s="298">
        <v>46214</v>
      </c>
      <c r="D354" s="299" t="s">
        <v>308</v>
      </c>
      <c r="E354" s="522">
        <v>54.49</v>
      </c>
      <c r="F354" s="522"/>
      <c r="G354" s="333">
        <f t="shared" si="13"/>
        <v>2047.9899999999877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1</v>
      </c>
      <c r="C355" s="298">
        <v>46214</v>
      </c>
      <c r="D355" s="299" t="s">
        <v>311</v>
      </c>
      <c r="E355" s="522">
        <v>167.26</v>
      </c>
      <c r="F355" s="522"/>
      <c r="G355" s="333">
        <f t="shared" si="13"/>
        <v>2102.4799999999877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1</v>
      </c>
      <c r="C356" s="298">
        <v>46214</v>
      </c>
      <c r="D356" s="299" t="s">
        <v>329</v>
      </c>
      <c r="E356" s="522">
        <v>81.73</v>
      </c>
      <c r="F356" s="522"/>
      <c r="G356" s="333">
        <f t="shared" si="13"/>
        <v>2269.7399999999875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6</v>
      </c>
      <c r="C357" s="298">
        <v>46213</v>
      </c>
      <c r="D357" s="299" t="s">
        <v>885</v>
      </c>
      <c r="E357" s="522">
        <v>120</v>
      </c>
      <c r="F357" s="522"/>
      <c r="G357" s="333">
        <f t="shared" si="13"/>
        <v>2351.4699999999875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6</v>
      </c>
      <c r="C358" s="298">
        <v>46213</v>
      </c>
      <c r="D358" s="299" t="s">
        <v>907</v>
      </c>
      <c r="E358" s="522">
        <v>-0.06</v>
      </c>
      <c r="F358" s="522"/>
      <c r="G358" s="333">
        <f t="shared" si="13"/>
        <v>2471.4699999999875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294</v>
      </c>
      <c r="B359" s="330">
        <v>22</v>
      </c>
      <c r="C359" s="298">
        <v>46213</v>
      </c>
      <c r="D359" s="299" t="s">
        <v>979</v>
      </c>
      <c r="E359" s="522">
        <v>5.31</v>
      </c>
      <c r="F359" s="522"/>
      <c r="G359" s="333">
        <f t="shared" si="13"/>
        <v>2471.4099999999876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6</v>
      </c>
      <c r="C360" s="298">
        <v>46213</v>
      </c>
      <c r="D360" s="299" t="s">
        <v>300</v>
      </c>
      <c r="E360" s="522">
        <v>25.52</v>
      </c>
      <c r="F360" s="522"/>
      <c r="G360" s="333">
        <f t="shared" si="13"/>
        <v>2476.7199999999875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1</v>
      </c>
      <c r="C361" s="298">
        <v>46213</v>
      </c>
      <c r="D361" s="299" t="s">
        <v>831</v>
      </c>
      <c r="E361" s="522">
        <v>13.03</v>
      </c>
      <c r="F361" s="522"/>
      <c r="G361" s="333">
        <f t="shared" si="13"/>
        <v>2502.2399999999875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2</v>
      </c>
      <c r="C362" s="298">
        <v>46213</v>
      </c>
      <c r="D362" s="299" t="s">
        <v>371</v>
      </c>
      <c r="E362" s="522">
        <v>9.4600000000000009</v>
      </c>
      <c r="F362" s="522"/>
      <c r="G362" s="333">
        <f t="shared" si="13"/>
        <v>2515.2699999999877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2</v>
      </c>
      <c r="C363" s="298">
        <v>46212</v>
      </c>
      <c r="D363" s="299" t="s">
        <v>981</v>
      </c>
      <c r="E363" s="522">
        <v>50.73</v>
      </c>
      <c r="F363" s="522"/>
      <c r="G363" s="333">
        <f t="shared" si="13"/>
        <v>2524.7299999999877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5</v>
      </c>
      <c r="C364" s="298">
        <v>46212</v>
      </c>
      <c r="D364" s="299" t="s">
        <v>854</v>
      </c>
      <c r="E364" s="522">
        <v>10.68</v>
      </c>
      <c r="F364" s="522"/>
      <c r="G364" s="333">
        <f t="shared" si="13"/>
        <v>2575.4599999999878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2</v>
      </c>
      <c r="C365" s="298">
        <v>46212</v>
      </c>
      <c r="D365" s="299" t="s">
        <v>977</v>
      </c>
      <c r="E365" s="522">
        <v>33.29</v>
      </c>
      <c r="F365" s="522"/>
      <c r="G365" s="333">
        <f t="shared" si="13"/>
        <v>2586.1399999999876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6</v>
      </c>
      <c r="C366" s="298">
        <v>46212</v>
      </c>
      <c r="D366" s="299" t="s">
        <v>978</v>
      </c>
      <c r="E366" s="522">
        <v>41.79</v>
      </c>
      <c r="F366" s="522"/>
      <c r="G366" s="333">
        <f t="shared" si="13"/>
        <v>2619.4299999999876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335</v>
      </c>
      <c r="B367" s="330" t="s">
        <v>335</v>
      </c>
      <c r="C367" s="298">
        <v>46212</v>
      </c>
      <c r="D367" s="299" t="s">
        <v>460</v>
      </c>
      <c r="E367" s="522"/>
      <c r="F367" s="522">
        <v>620</v>
      </c>
      <c r="G367" s="333">
        <f t="shared" si="13"/>
        <v>2661.2199999999875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291</v>
      </c>
      <c r="B368" s="330">
        <v>41</v>
      </c>
      <c r="C368" s="298">
        <v>46212</v>
      </c>
      <c r="D368" s="299" t="s">
        <v>974</v>
      </c>
      <c r="E368" s="522"/>
      <c r="F368" s="522">
        <v>800</v>
      </c>
      <c r="G368" s="333">
        <f t="shared" si="13"/>
        <v>2041.2199999999875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291</v>
      </c>
      <c r="B369" s="330">
        <v>39</v>
      </c>
      <c r="C369" s="298">
        <v>46212</v>
      </c>
      <c r="D369" s="299" t="s">
        <v>292</v>
      </c>
      <c r="E369" s="522"/>
      <c r="F369" s="522">
        <v>2763.78</v>
      </c>
      <c r="G369" s="333">
        <f t="shared" si="13"/>
        <v>1241.2199999999875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2</v>
      </c>
      <c r="C370" s="298">
        <v>46211</v>
      </c>
      <c r="D370" s="299" t="s">
        <v>390</v>
      </c>
      <c r="E370" s="522">
        <v>7.73</v>
      </c>
      <c r="F370" s="522"/>
      <c r="G370" s="333">
        <f t="shared" si="13"/>
        <v>-1522.5600000000127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3</v>
      </c>
      <c r="C371" s="298">
        <v>46211</v>
      </c>
      <c r="D371" s="299" t="s">
        <v>904</v>
      </c>
      <c r="E371" s="522">
        <v>3.5</v>
      </c>
      <c r="F371" s="522"/>
      <c r="G371" s="333">
        <f t="shared" si="13"/>
        <v>-1514.8300000000127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4</v>
      </c>
      <c r="C372" s="298">
        <v>46211</v>
      </c>
      <c r="D372" s="299" t="s">
        <v>904</v>
      </c>
      <c r="E372" s="522">
        <v>75.75</v>
      </c>
      <c r="F372" s="522"/>
      <c r="G372" s="333">
        <f t="shared" si="13"/>
        <v>-1511.3300000000127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3</v>
      </c>
      <c r="C373" s="298">
        <v>46211</v>
      </c>
      <c r="D373" s="299" t="s">
        <v>309</v>
      </c>
      <c r="E373" s="522">
        <v>4.1900000000000004</v>
      </c>
      <c r="F373" s="522"/>
      <c r="G373" s="333">
        <f t="shared" si="13"/>
        <v>-1435.5800000000127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1</v>
      </c>
      <c r="C374" s="298">
        <v>46211</v>
      </c>
      <c r="D374" s="299" t="s">
        <v>306</v>
      </c>
      <c r="E374" s="522">
        <v>145.94999999999999</v>
      </c>
      <c r="F374" s="522"/>
      <c r="G374" s="333">
        <f t="shared" si="13"/>
        <v>-1431.3900000000126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4</v>
      </c>
      <c r="C375" s="298">
        <v>46211</v>
      </c>
      <c r="D375" s="299" t="s">
        <v>296</v>
      </c>
      <c r="E375" s="522">
        <v>63.09</v>
      </c>
      <c r="F375" s="522"/>
      <c r="G375" s="333">
        <f t="shared" si="13"/>
        <v>-1285.4400000000126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8</v>
      </c>
      <c r="C376" s="298">
        <v>46211</v>
      </c>
      <c r="D376" s="299" t="s">
        <v>296</v>
      </c>
      <c r="E376" s="522">
        <v>17.739999999999998</v>
      </c>
      <c r="F376" s="522"/>
      <c r="G376" s="333">
        <f t="shared" si="13"/>
        <v>-1222.3500000000126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6</v>
      </c>
      <c r="C377" s="298">
        <v>46211</v>
      </c>
      <c r="D377" s="299" t="s">
        <v>306</v>
      </c>
      <c r="E377" s="522">
        <v>155.91999999999999</v>
      </c>
      <c r="F377" s="522"/>
      <c r="G377" s="333">
        <f t="shared" si="13"/>
        <v>-1204.6100000000126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1</v>
      </c>
      <c r="C378" s="298">
        <v>46211</v>
      </c>
      <c r="D378" s="299" t="s">
        <v>976</v>
      </c>
      <c r="E378" s="522">
        <v>31.58</v>
      </c>
      <c r="F378" s="522"/>
      <c r="G378" s="333">
        <f t="shared" si="13"/>
        <v>-1048.6900000000126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8</v>
      </c>
      <c r="C379" s="298">
        <v>46211</v>
      </c>
      <c r="D379" s="299" t="s">
        <v>455</v>
      </c>
      <c r="E379" s="522">
        <v>23.31</v>
      </c>
      <c r="F379" s="522"/>
      <c r="G379" s="333">
        <f t="shared" si="13"/>
        <v>-1017.1100000000125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6</v>
      </c>
      <c r="C380" s="298">
        <v>46211</v>
      </c>
      <c r="D380" s="299" t="s">
        <v>442</v>
      </c>
      <c r="E380" s="522">
        <v>16</v>
      </c>
      <c r="F380" s="522"/>
      <c r="G380" s="333">
        <f t="shared" si="13"/>
        <v>-993.80000000001257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4</v>
      </c>
      <c r="C381" s="298">
        <v>46210</v>
      </c>
      <c r="D381" s="299" t="s">
        <v>310</v>
      </c>
      <c r="E381" s="522">
        <v>39.11</v>
      </c>
      <c r="F381" s="522"/>
      <c r="G381" s="333">
        <f t="shared" si="13"/>
        <v>-977.80000000001257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294</v>
      </c>
      <c r="B382" s="330">
        <v>9</v>
      </c>
      <c r="C382" s="298">
        <v>46210</v>
      </c>
      <c r="D382" s="299" t="s">
        <v>58</v>
      </c>
      <c r="E382" s="522">
        <v>1231.68</v>
      </c>
      <c r="F382" s="522"/>
      <c r="G382" s="333">
        <f t="shared" si="13"/>
        <v>-938.69000000001256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335</v>
      </c>
      <c r="B383" s="330" t="s">
        <v>335</v>
      </c>
      <c r="C383" s="298">
        <v>46210</v>
      </c>
      <c r="D383" s="299" t="s">
        <v>447</v>
      </c>
      <c r="E383" s="522">
        <v>53.37</v>
      </c>
      <c r="F383" s="522"/>
      <c r="G383" s="333">
        <f t="shared" si="13"/>
        <v>292.9899999999875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294</v>
      </c>
      <c r="B384" s="330">
        <v>13</v>
      </c>
      <c r="C384" s="298">
        <v>46209</v>
      </c>
      <c r="D384" s="299" t="s">
        <v>902</v>
      </c>
      <c r="E384" s="522">
        <v>218.33</v>
      </c>
      <c r="F384" s="522"/>
      <c r="G384" s="333">
        <f t="shared" si="13"/>
        <v>346.35999999998751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287</v>
      </c>
      <c r="B385" s="330" t="s">
        <v>287</v>
      </c>
      <c r="C385" s="298">
        <v>46209</v>
      </c>
      <c r="D385" s="299" t="s">
        <v>959</v>
      </c>
      <c r="E385" s="522">
        <v>1182.68</v>
      </c>
      <c r="F385" s="522">
        <v>1182.68</v>
      </c>
      <c r="G385" s="333">
        <f t="shared" si="13"/>
        <v>564.68999999998755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3</v>
      </c>
      <c r="C386" s="298">
        <v>46209</v>
      </c>
      <c r="D386" s="299" t="s">
        <v>309</v>
      </c>
      <c r="E386" s="522">
        <v>6.19</v>
      </c>
      <c r="F386" s="522"/>
      <c r="G386" s="333">
        <f t="shared" si="13"/>
        <v>564.68999999998755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8</v>
      </c>
      <c r="C387" s="298">
        <v>46209</v>
      </c>
      <c r="D387" s="299" t="s">
        <v>969</v>
      </c>
      <c r="E387" s="522">
        <v>9.7200000000000006</v>
      </c>
      <c r="F387" s="522"/>
      <c r="G387" s="333">
        <f t="shared" si="13"/>
        <v>570.8799999999876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2</v>
      </c>
      <c r="C388" s="298">
        <v>46209</v>
      </c>
      <c r="D388" s="299" t="s">
        <v>353</v>
      </c>
      <c r="E388" s="522">
        <v>21.99</v>
      </c>
      <c r="F388" s="522"/>
      <c r="G388" s="333">
        <f t="shared" si="13"/>
        <v>580.59999999998763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2</v>
      </c>
      <c r="C389" s="298">
        <v>46209</v>
      </c>
      <c r="D389" s="299" t="s">
        <v>296</v>
      </c>
      <c r="E389" s="522">
        <v>10.02</v>
      </c>
      <c r="F389" s="522"/>
      <c r="G389" s="333">
        <f t="shared" si="13"/>
        <v>602.58999999998764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4</v>
      </c>
      <c r="C390" s="298">
        <v>46209</v>
      </c>
      <c r="D390" s="299" t="s">
        <v>296</v>
      </c>
      <c r="E390" s="522">
        <v>55.19</v>
      </c>
      <c r="F390" s="522"/>
      <c r="G390" s="333">
        <f t="shared" si="13"/>
        <v>612.60999999998762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294</v>
      </c>
      <c r="B391" s="330">
        <v>14</v>
      </c>
      <c r="C391" s="298">
        <v>46209</v>
      </c>
      <c r="D391" s="299" t="s">
        <v>958</v>
      </c>
      <c r="E391" s="522">
        <v>66.67</v>
      </c>
      <c r="F391" s="522"/>
      <c r="G391" s="333">
        <f t="shared" si="13"/>
        <v>667.79999999998756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294</v>
      </c>
      <c r="B392" s="330">
        <v>14</v>
      </c>
      <c r="C392" s="298">
        <v>46209</v>
      </c>
      <c r="D392" s="299" t="s">
        <v>367</v>
      </c>
      <c r="E392" s="522">
        <v>70.25</v>
      </c>
      <c r="F392" s="522"/>
      <c r="G392" s="333">
        <f t="shared" si="13"/>
        <v>734.46999999998752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4</v>
      </c>
      <c r="C393" s="298">
        <v>46209</v>
      </c>
      <c r="D393" s="299" t="s">
        <v>334</v>
      </c>
      <c r="E393" s="522">
        <v>36.090000000000003</v>
      </c>
      <c r="F393" s="522"/>
      <c r="G393" s="333">
        <f t="shared" si="13"/>
        <v>804.71999999998752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2</v>
      </c>
      <c r="C394" s="298">
        <v>46209</v>
      </c>
      <c r="D394" s="299" t="s">
        <v>301</v>
      </c>
      <c r="E394" s="522">
        <v>16.05</v>
      </c>
      <c r="F394" s="522"/>
      <c r="G394" s="333">
        <f t="shared" si="13"/>
        <v>840.80999999998755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2</v>
      </c>
      <c r="C395" s="298">
        <v>46208</v>
      </c>
      <c r="D395" s="299" t="s">
        <v>960</v>
      </c>
      <c r="E395" s="522">
        <v>23.03</v>
      </c>
      <c r="F395" s="522"/>
      <c r="G395" s="333">
        <f t="shared" si="13"/>
        <v>856.85999999998751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2</v>
      </c>
      <c r="C396" s="298">
        <v>46208</v>
      </c>
      <c r="D396" s="299" t="s">
        <v>371</v>
      </c>
      <c r="E396" s="522">
        <v>15.11</v>
      </c>
      <c r="F396" s="522"/>
      <c r="G396" s="333">
        <f t="shared" si="13"/>
        <v>879.88999999998748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8</v>
      </c>
      <c r="C397" s="298">
        <v>46207</v>
      </c>
      <c r="D397" s="299" t="s">
        <v>950</v>
      </c>
      <c r="E397" s="522">
        <v>47.95</v>
      </c>
      <c r="F397" s="522"/>
      <c r="G397" s="333">
        <f t="shared" si="13"/>
        <v>894.99999999998749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3</v>
      </c>
      <c r="C398" s="298">
        <v>46207</v>
      </c>
      <c r="D398" s="299" t="s">
        <v>951</v>
      </c>
      <c r="E398" s="522">
        <v>8.75</v>
      </c>
      <c r="F398" s="522"/>
      <c r="G398" s="333">
        <f t="shared" si="13"/>
        <v>942.94999999998754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294</v>
      </c>
      <c r="B399" s="330">
        <v>17</v>
      </c>
      <c r="C399" s="298">
        <v>46207</v>
      </c>
      <c r="D399" s="299" t="s">
        <v>370</v>
      </c>
      <c r="E399" s="522">
        <v>99</v>
      </c>
      <c r="F399" s="522"/>
      <c r="G399" s="333">
        <f t="shared" si="13"/>
        <v>951.69999999998754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8</v>
      </c>
      <c r="C400" s="298">
        <v>46206</v>
      </c>
      <c r="D400" s="299" t="s">
        <v>950</v>
      </c>
      <c r="E400" s="522">
        <v>85.56</v>
      </c>
      <c r="F400" s="522"/>
      <c r="G400" s="333">
        <f t="shared" si="13"/>
        <v>1050.6999999999875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3</v>
      </c>
      <c r="C401" s="298">
        <v>46206</v>
      </c>
      <c r="D401" s="299" t="s">
        <v>952</v>
      </c>
      <c r="E401" s="522">
        <v>25.07</v>
      </c>
      <c r="F401" s="522"/>
      <c r="G401" s="333">
        <f t="shared" si="13"/>
        <v>1136.2599999999875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294</v>
      </c>
      <c r="B402" s="330">
        <v>22</v>
      </c>
      <c r="C402" s="298">
        <v>46206</v>
      </c>
      <c r="D402" s="299" t="s">
        <v>953</v>
      </c>
      <c r="E402" s="522">
        <v>12.77</v>
      </c>
      <c r="F402" s="522"/>
      <c r="G402" s="333">
        <f t="shared" si="13"/>
        <v>1161.3299999999874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8</v>
      </c>
      <c r="C403" s="298">
        <v>46206</v>
      </c>
      <c r="D403" s="299" t="s">
        <v>963</v>
      </c>
      <c r="E403" s="522">
        <v>50</v>
      </c>
      <c r="F403" s="522"/>
      <c r="G403" s="333">
        <f t="shared" si="13"/>
        <v>1174.0999999999874</v>
      </c>
      <c r="H403" s="334" t="s">
        <v>298</v>
      </c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2</v>
      </c>
      <c r="C404" s="298">
        <v>46206</v>
      </c>
      <c r="D404" s="299" t="s">
        <v>964</v>
      </c>
      <c r="E404" s="522">
        <v>70</v>
      </c>
      <c r="F404" s="522"/>
      <c r="G404" s="333">
        <f t="shared" si="13"/>
        <v>1224.0999999999874</v>
      </c>
      <c r="H404" s="334" t="s">
        <v>298</v>
      </c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6</v>
      </c>
      <c r="C405" s="298">
        <v>46206</v>
      </c>
      <c r="D405" s="299" t="s">
        <v>965</v>
      </c>
      <c r="E405" s="522">
        <v>64</v>
      </c>
      <c r="F405" s="522"/>
      <c r="G405" s="333">
        <f t="shared" si="13"/>
        <v>1294.0999999999874</v>
      </c>
      <c r="H405" s="334" t="s">
        <v>298</v>
      </c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5</v>
      </c>
      <c r="C406" s="298">
        <v>46206</v>
      </c>
      <c r="D406" s="299" t="s">
        <v>962</v>
      </c>
      <c r="E406" s="522">
        <v>286.49</v>
      </c>
      <c r="F406" s="522"/>
      <c r="G406" s="333">
        <f t="shared" si="13"/>
        <v>1358.0999999999874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6</v>
      </c>
      <c r="C407" s="298">
        <v>46206</v>
      </c>
      <c r="D407" s="299" t="s">
        <v>954</v>
      </c>
      <c r="E407" s="522">
        <v>36</v>
      </c>
      <c r="F407" s="522"/>
      <c r="G407" s="333">
        <f t="shared" si="13"/>
        <v>1644.5899999999874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287</v>
      </c>
      <c r="B408" s="330" t="s">
        <v>287</v>
      </c>
      <c r="C408" s="298">
        <v>46205</v>
      </c>
      <c r="D408" s="299" t="s">
        <v>956</v>
      </c>
      <c r="E408" s="522">
        <v>-200</v>
      </c>
      <c r="F408" s="522"/>
      <c r="G408" s="333">
        <f t="shared" si="13"/>
        <v>1680.5899999999874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287</v>
      </c>
      <c r="B409" s="330" t="s">
        <v>287</v>
      </c>
      <c r="C409" s="298">
        <v>46205</v>
      </c>
      <c r="D409" s="299" t="s">
        <v>956</v>
      </c>
      <c r="E409" s="522">
        <v>-4</v>
      </c>
      <c r="F409" s="522"/>
      <c r="G409" s="333">
        <f t="shared" si="13"/>
        <v>1480.5899999999874</v>
      </c>
      <c r="H409" s="334" t="s">
        <v>298</v>
      </c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287</v>
      </c>
      <c r="B410" s="330" t="s">
        <v>287</v>
      </c>
      <c r="C410" s="298">
        <v>46205</v>
      </c>
      <c r="D410" s="299" t="s">
        <v>956</v>
      </c>
      <c r="E410" s="522">
        <v>204</v>
      </c>
      <c r="F410" s="522"/>
      <c r="G410" s="333">
        <f t="shared" si="13"/>
        <v>1476.5899999999874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6</v>
      </c>
      <c r="C411" s="298">
        <v>46205</v>
      </c>
      <c r="D411" s="299" t="s">
        <v>966</v>
      </c>
      <c r="E411" s="522">
        <v>20</v>
      </c>
      <c r="F411" s="522"/>
      <c r="G411" s="333">
        <f t="shared" si="13"/>
        <v>1680.5899999999874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287</v>
      </c>
      <c r="B412" s="330" t="s">
        <v>287</v>
      </c>
      <c r="C412" s="298">
        <v>46205</v>
      </c>
      <c r="D412" s="299" t="s">
        <v>967</v>
      </c>
      <c r="E412" s="522">
        <v>70</v>
      </c>
      <c r="F412" s="522">
        <v>70</v>
      </c>
      <c r="G412" s="333">
        <f t="shared" si="13"/>
        <v>1700.5899999999874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287</v>
      </c>
      <c r="B413" s="330" t="s">
        <v>287</v>
      </c>
      <c r="C413" s="298">
        <v>46205</v>
      </c>
      <c r="D413" s="299" t="s">
        <v>968</v>
      </c>
      <c r="E413" s="522">
        <v>783</v>
      </c>
      <c r="F413" s="522">
        <v>783</v>
      </c>
      <c r="G413" s="333">
        <f t="shared" si="13"/>
        <v>1700.5899999999874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294</v>
      </c>
      <c r="B414" s="330">
        <v>22</v>
      </c>
      <c r="C414" s="298">
        <v>46205</v>
      </c>
      <c r="D414" s="299" t="s">
        <v>375</v>
      </c>
      <c r="E414" s="522">
        <v>6.37</v>
      </c>
      <c r="F414" s="522"/>
      <c r="G414" s="333">
        <f t="shared" si="13"/>
        <v>1700.5899999999874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2</v>
      </c>
      <c r="C415" s="298">
        <v>46205</v>
      </c>
      <c r="D415" s="299" t="s">
        <v>961</v>
      </c>
      <c r="E415" s="522">
        <v>21</v>
      </c>
      <c r="F415" s="522"/>
      <c r="G415" s="333">
        <f t="shared" si="13"/>
        <v>1706.9599999999873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284</v>
      </c>
      <c r="B416" s="330">
        <v>36</v>
      </c>
      <c r="C416" s="298">
        <v>46205</v>
      </c>
      <c r="D416" s="299" t="s">
        <v>374</v>
      </c>
      <c r="E416" s="522">
        <v>50</v>
      </c>
      <c r="F416" s="522"/>
      <c r="G416" s="333">
        <f t="shared" si="13"/>
        <v>1727.9599999999873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8</v>
      </c>
      <c r="C417" s="298">
        <v>46205</v>
      </c>
      <c r="D417" s="299" t="s">
        <v>319</v>
      </c>
      <c r="E417" s="522">
        <v>53.8</v>
      </c>
      <c r="F417" s="522"/>
      <c r="G417" s="333">
        <f t="shared" si="13"/>
        <v>1777.9599999999873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3</v>
      </c>
      <c r="C418" s="298">
        <v>46204</v>
      </c>
      <c r="D418" s="299" t="s">
        <v>309</v>
      </c>
      <c r="E418" s="522">
        <v>4.1900000000000004</v>
      </c>
      <c r="F418" s="522"/>
      <c r="G418" s="333">
        <f t="shared" si="13"/>
        <v>1831.7599999999873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1</v>
      </c>
      <c r="C419" s="298">
        <v>46204</v>
      </c>
      <c r="D419" s="299" t="s">
        <v>311</v>
      </c>
      <c r="E419" s="522">
        <v>169.54</v>
      </c>
      <c r="F419" s="522"/>
      <c r="G419" s="333">
        <f t="shared" si="13"/>
        <v>1835.9499999999873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2</v>
      </c>
      <c r="C420" s="298">
        <v>46204</v>
      </c>
      <c r="D420" s="299" t="s">
        <v>955</v>
      </c>
      <c r="E420" s="522">
        <v>64.2</v>
      </c>
      <c r="F420" s="522"/>
      <c r="G420" s="333">
        <f t="shared" si="13"/>
        <v>2005.4899999999873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8</v>
      </c>
      <c r="C421" s="298">
        <v>46204</v>
      </c>
      <c r="D421" s="299" t="s">
        <v>319</v>
      </c>
      <c r="E421" s="522">
        <v>150.86000000000001</v>
      </c>
      <c r="F421" s="522"/>
      <c r="G421" s="333">
        <f t="shared" si="13"/>
        <v>2069.6899999999873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3</v>
      </c>
      <c r="C422" s="298">
        <v>46204</v>
      </c>
      <c r="D422" s="299" t="s">
        <v>455</v>
      </c>
      <c r="E422" s="522">
        <v>10.41</v>
      </c>
      <c r="F422" s="522"/>
      <c r="G422" s="333">
        <f t="shared" si="13"/>
        <v>2220.5499999999874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1</v>
      </c>
      <c r="C423" s="298">
        <v>46204</v>
      </c>
      <c r="D423" s="299" t="s">
        <v>306</v>
      </c>
      <c r="E423" s="522">
        <v>98.37</v>
      </c>
      <c r="F423" s="522"/>
      <c r="G423" s="333">
        <f t="shared" si="13"/>
        <v>2230.9599999999873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6</v>
      </c>
      <c r="C424" s="298">
        <v>46204</v>
      </c>
      <c r="D424" s="299" t="s">
        <v>397</v>
      </c>
      <c r="E424" s="522">
        <v>54.76</v>
      </c>
      <c r="F424" s="522"/>
      <c r="G424" s="333">
        <f t="shared" si="13"/>
        <v>2329.3299999999872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284</v>
      </c>
      <c r="B425" s="330">
        <v>37</v>
      </c>
      <c r="C425" s="298">
        <v>46203</v>
      </c>
      <c r="D425" s="299" t="s">
        <v>970</v>
      </c>
      <c r="E425" s="522">
        <v>6487.16</v>
      </c>
      <c r="F425" s="522"/>
      <c r="G425" s="333">
        <f t="shared" si="13"/>
        <v>2384.0899999999874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286</v>
      </c>
      <c r="B426" s="330">
        <v>25</v>
      </c>
      <c r="C426" s="298">
        <v>46203</v>
      </c>
      <c r="D426" s="298" t="s">
        <v>204</v>
      </c>
      <c r="E426" s="331">
        <v>350</v>
      </c>
      <c r="F426" s="522"/>
      <c r="G426" s="333">
        <f t="shared" si="13"/>
        <v>8871.2499999999873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286</v>
      </c>
      <c r="B427" s="330">
        <v>26</v>
      </c>
      <c r="C427" s="298">
        <v>46203</v>
      </c>
      <c r="D427" s="298" t="s">
        <v>205</v>
      </c>
      <c r="E427" s="331">
        <v>320</v>
      </c>
      <c r="F427" s="522"/>
      <c r="G427" s="333">
        <f t="shared" si="13"/>
        <v>9221.2499999999873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286</v>
      </c>
      <c r="B428" s="330">
        <v>27</v>
      </c>
      <c r="C428" s="298">
        <v>46203</v>
      </c>
      <c r="D428" s="298" t="s">
        <v>206</v>
      </c>
      <c r="E428" s="331">
        <v>25</v>
      </c>
      <c r="F428" s="522"/>
      <c r="G428" s="333">
        <f t="shared" si="13"/>
        <v>9541.2499999999873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286</v>
      </c>
      <c r="B429" s="330">
        <v>28</v>
      </c>
      <c r="C429" s="298">
        <v>46203</v>
      </c>
      <c r="D429" s="298" t="s">
        <v>207</v>
      </c>
      <c r="E429" s="331">
        <v>25</v>
      </c>
      <c r="F429" s="522"/>
      <c r="G429" s="333">
        <f t="shared" si="13"/>
        <v>9566.2499999999873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286</v>
      </c>
      <c r="B430" s="330">
        <v>29</v>
      </c>
      <c r="C430" s="298">
        <v>46203</v>
      </c>
      <c r="D430" s="298" t="s">
        <v>208</v>
      </c>
      <c r="E430" s="331">
        <v>45</v>
      </c>
      <c r="F430" s="522"/>
      <c r="G430" s="333">
        <f t="shared" si="13"/>
        <v>9591.2499999999873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286</v>
      </c>
      <c r="B431" s="330">
        <v>30</v>
      </c>
      <c r="C431" s="298">
        <v>46203</v>
      </c>
      <c r="D431" s="298" t="s">
        <v>209</v>
      </c>
      <c r="E431" s="331">
        <v>400</v>
      </c>
      <c r="F431" s="522"/>
      <c r="G431" s="333">
        <f t="shared" si="13"/>
        <v>9636.2499999999873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286</v>
      </c>
      <c r="B432" s="330">
        <v>31</v>
      </c>
      <c r="C432" s="298">
        <v>46203</v>
      </c>
      <c r="D432" s="298" t="s">
        <v>210</v>
      </c>
      <c r="E432" s="331">
        <v>375</v>
      </c>
      <c r="F432" s="522"/>
      <c r="G432" s="333">
        <f t="shared" si="13"/>
        <v>10036.249999999987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286</v>
      </c>
      <c r="B433" s="330">
        <v>32</v>
      </c>
      <c r="C433" s="298">
        <v>46203</v>
      </c>
      <c r="D433" s="298" t="s">
        <v>211</v>
      </c>
      <c r="E433" s="331">
        <v>100</v>
      </c>
      <c r="F433" s="522"/>
      <c r="G433" s="333">
        <f t="shared" si="13"/>
        <v>10411.249999999987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286</v>
      </c>
      <c r="B434" s="330">
        <v>33</v>
      </c>
      <c r="C434" s="298">
        <v>46203</v>
      </c>
      <c r="D434" s="298" t="s">
        <v>212</v>
      </c>
      <c r="E434" s="331">
        <v>85</v>
      </c>
      <c r="F434" s="522"/>
      <c r="G434" s="333">
        <f t="shared" si="13"/>
        <v>10511.249999999987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286</v>
      </c>
      <c r="B435" s="330">
        <v>34</v>
      </c>
      <c r="C435" s="298">
        <v>46203</v>
      </c>
      <c r="D435" s="298" t="s">
        <v>213</v>
      </c>
      <c r="E435" s="331">
        <v>230</v>
      </c>
      <c r="F435" s="522"/>
      <c r="G435" s="333">
        <f t="shared" si="13"/>
        <v>10596.249999999987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286</v>
      </c>
      <c r="B436" s="330">
        <v>35</v>
      </c>
      <c r="C436" s="298">
        <v>46203</v>
      </c>
      <c r="D436" s="298" t="s">
        <v>214</v>
      </c>
      <c r="E436" s="331">
        <v>45</v>
      </c>
      <c r="F436" s="522"/>
      <c r="G436" s="333">
        <f t="shared" si="13"/>
        <v>10826.249999999987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294</v>
      </c>
      <c r="B437" s="330">
        <v>10</v>
      </c>
      <c r="C437" s="298">
        <v>46203</v>
      </c>
      <c r="D437" s="298" t="s">
        <v>176</v>
      </c>
      <c r="E437" s="522">
        <v>17.899999999999999</v>
      </c>
      <c r="F437" s="522"/>
      <c r="G437" s="333">
        <f t="shared" si="13"/>
        <v>10871.249999999987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287</v>
      </c>
      <c r="B438" s="330" t="s">
        <v>287</v>
      </c>
      <c r="C438" s="298">
        <v>46203</v>
      </c>
      <c r="D438" s="299" t="s">
        <v>423</v>
      </c>
      <c r="E438" s="522">
        <v>185.64</v>
      </c>
      <c r="F438" s="522">
        <v>185.64</v>
      </c>
      <c r="G438" s="333">
        <f t="shared" si="13"/>
        <v>10889.149999999987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6</v>
      </c>
      <c r="C439" s="298">
        <v>46203</v>
      </c>
      <c r="D439" s="299" t="s">
        <v>947</v>
      </c>
      <c r="E439" s="522">
        <v>-20</v>
      </c>
      <c r="F439" s="522"/>
      <c r="G439" s="333">
        <f t="shared" si="13"/>
        <v>10889.149999999987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287</v>
      </c>
      <c r="B440" s="330" t="s">
        <v>287</v>
      </c>
      <c r="C440" s="298">
        <v>46202</v>
      </c>
      <c r="D440" s="299" t="s">
        <v>948</v>
      </c>
      <c r="E440" s="522">
        <v>580</v>
      </c>
      <c r="F440" s="522">
        <v>580</v>
      </c>
      <c r="G440" s="333">
        <f t="shared" si="13"/>
        <v>10869.149999999987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291</v>
      </c>
      <c r="B441" s="330">
        <v>38</v>
      </c>
      <c r="C441" s="298">
        <v>46202</v>
      </c>
      <c r="D441" s="299" t="s">
        <v>293</v>
      </c>
      <c r="E441" s="522"/>
      <c r="F441" s="522">
        <v>4720.8599999999997</v>
      </c>
      <c r="G441" s="333">
        <f t="shared" si="13"/>
        <v>10869.149999999987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287</v>
      </c>
      <c r="B442" s="330" t="s">
        <v>287</v>
      </c>
      <c r="C442" s="298">
        <v>46202</v>
      </c>
      <c r="D442" s="299" t="s">
        <v>942</v>
      </c>
      <c r="E442" s="522">
        <v>180</v>
      </c>
      <c r="F442" s="522">
        <v>180</v>
      </c>
      <c r="G442" s="333">
        <f t="shared" si="13"/>
        <v>6148.2899999999863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294</v>
      </c>
      <c r="B443" s="330">
        <v>20</v>
      </c>
      <c r="C443" s="298">
        <v>46202</v>
      </c>
      <c r="D443" s="299" t="s">
        <v>193</v>
      </c>
      <c r="E443" s="522">
        <v>600</v>
      </c>
      <c r="F443" s="522"/>
      <c r="G443" s="333">
        <f t="shared" si="13"/>
        <v>6148.2899999999863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1</v>
      </c>
      <c r="C444" s="298">
        <v>46202</v>
      </c>
      <c r="D444" s="299" t="s">
        <v>306</v>
      </c>
      <c r="E444" s="522">
        <v>102.13</v>
      </c>
      <c r="F444" s="522"/>
      <c r="G444" s="333">
        <f t="shared" si="13"/>
        <v>6748.2899999999863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4</v>
      </c>
      <c r="C445" s="298">
        <v>46202</v>
      </c>
      <c r="D445" s="299" t="s">
        <v>310</v>
      </c>
      <c r="E445" s="522">
        <v>40.56</v>
      </c>
      <c r="F445" s="522"/>
      <c r="G445" s="333">
        <f t="shared" si="13"/>
        <v>6850.4199999999864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3</v>
      </c>
      <c r="C446" s="298">
        <v>46202</v>
      </c>
      <c r="D446" s="299" t="s">
        <v>310</v>
      </c>
      <c r="E446" s="522">
        <v>6.84</v>
      </c>
      <c r="F446" s="522"/>
      <c r="G446" s="333">
        <f t="shared" si="13"/>
        <v>6890.9799999999868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3</v>
      </c>
      <c r="C447" s="298">
        <v>46202</v>
      </c>
      <c r="D447" s="299" t="s">
        <v>880</v>
      </c>
      <c r="E447" s="522">
        <v>11.98</v>
      </c>
      <c r="F447" s="522"/>
      <c r="G447" s="333">
        <f t="shared" si="13"/>
        <v>6897.819999999987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2</v>
      </c>
      <c r="C448" s="298">
        <v>46201</v>
      </c>
      <c r="D448" s="299" t="s">
        <v>353</v>
      </c>
      <c r="E448" s="522">
        <v>14.99</v>
      </c>
      <c r="F448" s="522"/>
      <c r="G448" s="333">
        <f t="shared" ref="G448:G461" si="14">G449-E448+F448</f>
        <v>6909.7999999999865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2</v>
      </c>
      <c r="C449" s="298">
        <v>46201</v>
      </c>
      <c r="D449" s="299" t="s">
        <v>358</v>
      </c>
      <c r="E449" s="522">
        <v>11.29</v>
      </c>
      <c r="F449" s="522"/>
      <c r="G449" s="333">
        <f t="shared" si="14"/>
        <v>6924.7899999999863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8</v>
      </c>
      <c r="C450" s="298">
        <v>46201</v>
      </c>
      <c r="D450" s="299" t="s">
        <v>319</v>
      </c>
      <c r="E450" s="522">
        <v>158.96</v>
      </c>
      <c r="F450" s="522"/>
      <c r="G450" s="333">
        <f t="shared" si="14"/>
        <v>6936.0799999999863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6</v>
      </c>
      <c r="C451" s="298">
        <v>46201</v>
      </c>
      <c r="D451" s="299" t="s">
        <v>397</v>
      </c>
      <c r="E451" s="522">
        <v>53.24</v>
      </c>
      <c r="F451" s="522"/>
      <c r="G451" s="333">
        <f t="shared" si="14"/>
        <v>7095.0399999999863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2</v>
      </c>
      <c r="C452" s="298">
        <v>46200</v>
      </c>
      <c r="D452" s="299" t="s">
        <v>917</v>
      </c>
      <c r="E452" s="522">
        <v>122.77</v>
      </c>
      <c r="F452" s="522"/>
      <c r="G452" s="333">
        <f t="shared" si="14"/>
        <v>7148.2799999999861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1</v>
      </c>
      <c r="C453" s="298">
        <v>46200</v>
      </c>
      <c r="D453" s="299" t="s">
        <v>831</v>
      </c>
      <c r="E453" s="522">
        <v>77.67</v>
      </c>
      <c r="F453" s="522"/>
      <c r="G453" s="333">
        <f t="shared" si="14"/>
        <v>7271.0499999999865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5</v>
      </c>
      <c r="C454" s="298">
        <v>46200</v>
      </c>
      <c r="D454" s="299" t="s">
        <v>943</v>
      </c>
      <c r="E454" s="522">
        <v>32.99</v>
      </c>
      <c r="F454" s="522"/>
      <c r="G454" s="333">
        <f t="shared" si="14"/>
        <v>7348.7199999999866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287</v>
      </c>
      <c r="B455" s="330" t="s">
        <v>287</v>
      </c>
      <c r="C455" s="298">
        <v>46200</v>
      </c>
      <c r="D455" s="299" t="s">
        <v>945</v>
      </c>
      <c r="E455" s="522">
        <v>207.96</v>
      </c>
      <c r="F455" s="522">
        <v>207.96</v>
      </c>
      <c r="G455" s="333">
        <f t="shared" si="14"/>
        <v>7381.7099999999864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2</v>
      </c>
      <c r="C456" s="298">
        <v>46199</v>
      </c>
      <c r="D456" s="299" t="s">
        <v>868</v>
      </c>
      <c r="E456" s="522">
        <v>51.84</v>
      </c>
      <c r="F456" s="522"/>
      <c r="G456" s="333">
        <f t="shared" si="14"/>
        <v>7381.7099999999864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3</v>
      </c>
      <c r="C457" s="298">
        <v>46199</v>
      </c>
      <c r="D457" s="299" t="s">
        <v>296</v>
      </c>
      <c r="E457" s="522">
        <v>10.31</v>
      </c>
      <c r="F457" s="522"/>
      <c r="G457" s="333">
        <f t="shared" si="14"/>
        <v>7433.5499999999865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4</v>
      </c>
      <c r="C458" s="298">
        <v>46199</v>
      </c>
      <c r="D458" s="299" t="s">
        <v>296</v>
      </c>
      <c r="E458" s="522">
        <v>87.14</v>
      </c>
      <c r="F458" s="522"/>
      <c r="G458" s="333">
        <f t="shared" si="14"/>
        <v>7443.8599999999869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5</v>
      </c>
      <c r="C459" s="298">
        <v>46199</v>
      </c>
      <c r="D459" s="299" t="s">
        <v>940</v>
      </c>
      <c r="E459" s="522">
        <v>20</v>
      </c>
      <c r="F459" s="522"/>
      <c r="G459" s="333">
        <f t="shared" si="14"/>
        <v>7530.9999999999873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294</v>
      </c>
      <c r="B460" s="330">
        <v>12</v>
      </c>
      <c r="C460" s="298">
        <v>46198</v>
      </c>
      <c r="D460" s="299" t="s">
        <v>314</v>
      </c>
      <c r="E460" s="522">
        <v>204.48</v>
      </c>
      <c r="F460" s="522"/>
      <c r="G460" s="333">
        <f t="shared" si="14"/>
        <v>7550.9999999999873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291</v>
      </c>
      <c r="B461" s="330">
        <v>39</v>
      </c>
      <c r="C461" s="298">
        <v>46198</v>
      </c>
      <c r="D461" s="299" t="s">
        <v>292</v>
      </c>
      <c r="E461" s="522"/>
      <c r="F461" s="522">
        <v>2763.77</v>
      </c>
      <c r="G461" s="333">
        <f t="shared" si="14"/>
        <v>7755.4799999999868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5</v>
      </c>
      <c r="C462" s="298">
        <v>46198</v>
      </c>
      <c r="D462" s="299" t="s">
        <v>846</v>
      </c>
      <c r="E462" s="522">
        <v>11.2</v>
      </c>
      <c r="F462" s="522"/>
      <c r="G462" s="333">
        <f t="shared" ref="G462:G482" si="15">G463-E462+F462</f>
        <v>4991.7099999999864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2</v>
      </c>
      <c r="C463" s="298">
        <v>46197</v>
      </c>
      <c r="D463" s="299" t="s">
        <v>941</v>
      </c>
      <c r="E463" s="522">
        <v>15.99</v>
      </c>
      <c r="F463" s="522"/>
      <c r="G463" s="333">
        <f t="shared" si="15"/>
        <v>5002.9099999999862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5</v>
      </c>
      <c r="C464" s="298">
        <v>46197</v>
      </c>
      <c r="D464" s="299" t="s">
        <v>340</v>
      </c>
      <c r="E464" s="522">
        <v>47.93</v>
      </c>
      <c r="F464" s="522"/>
      <c r="G464" s="333">
        <f t="shared" si="15"/>
        <v>5018.899999999986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294</v>
      </c>
      <c r="B465" s="330">
        <v>43</v>
      </c>
      <c r="C465" s="298">
        <v>46197</v>
      </c>
      <c r="D465" s="299" t="s">
        <v>201</v>
      </c>
      <c r="E465" s="522">
        <v>42.84</v>
      </c>
      <c r="F465" s="522"/>
      <c r="G465" s="333">
        <f t="shared" si="15"/>
        <v>5066.8299999999863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294</v>
      </c>
      <c r="B466" s="330">
        <v>42</v>
      </c>
      <c r="C466" s="298">
        <v>46197</v>
      </c>
      <c r="D466" s="299" t="s">
        <v>200</v>
      </c>
      <c r="E466" s="522">
        <v>99.4</v>
      </c>
      <c r="F466" s="522"/>
      <c r="G466" s="333">
        <f t="shared" si="15"/>
        <v>5109.6699999999864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8</v>
      </c>
      <c r="C467" s="298">
        <v>46196</v>
      </c>
      <c r="D467" s="299" t="s">
        <v>319</v>
      </c>
      <c r="E467" s="522">
        <v>5.68</v>
      </c>
      <c r="F467" s="522"/>
      <c r="G467" s="333">
        <f t="shared" si="15"/>
        <v>5209.0699999999861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1</v>
      </c>
      <c r="C468" s="298">
        <v>46196</v>
      </c>
      <c r="D468" s="299" t="s">
        <v>306</v>
      </c>
      <c r="E468" s="522">
        <v>167.73</v>
      </c>
      <c r="F468" s="522"/>
      <c r="G468" s="333">
        <f t="shared" si="15"/>
        <v>5214.7499999999864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4</v>
      </c>
      <c r="C469" s="298">
        <v>46196</v>
      </c>
      <c r="D469" s="299" t="s">
        <v>296</v>
      </c>
      <c r="E469" s="522">
        <v>40.81</v>
      </c>
      <c r="F469" s="522"/>
      <c r="G469" s="333">
        <f t="shared" si="15"/>
        <v>5382.4799999999859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2</v>
      </c>
      <c r="C470" s="298">
        <v>46196</v>
      </c>
      <c r="D470" s="299" t="s">
        <v>334</v>
      </c>
      <c r="E470" s="522">
        <v>17.68</v>
      </c>
      <c r="F470" s="522"/>
      <c r="G470" s="333">
        <f t="shared" si="15"/>
        <v>5423.2899999999863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3</v>
      </c>
      <c r="C471" s="298">
        <v>46196</v>
      </c>
      <c r="D471" s="299" t="s">
        <v>320</v>
      </c>
      <c r="E471" s="522">
        <v>5.19</v>
      </c>
      <c r="F471" s="522"/>
      <c r="G471" s="333">
        <f t="shared" si="15"/>
        <v>5440.9699999999866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8</v>
      </c>
      <c r="C472" s="298">
        <v>46196</v>
      </c>
      <c r="D472" s="299" t="s">
        <v>308</v>
      </c>
      <c r="E472" s="522">
        <v>71.75</v>
      </c>
      <c r="F472" s="522"/>
      <c r="G472" s="333">
        <f t="shared" si="15"/>
        <v>5446.1599999999862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294</v>
      </c>
      <c r="B473" s="330">
        <v>22</v>
      </c>
      <c r="C473" s="298">
        <v>46196</v>
      </c>
      <c r="D473" s="299" t="s">
        <v>835</v>
      </c>
      <c r="E473" s="522">
        <v>15.96</v>
      </c>
      <c r="F473" s="522"/>
      <c r="G473" s="333">
        <f t="shared" si="15"/>
        <v>5517.9099999999862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2</v>
      </c>
      <c r="C474" s="298">
        <v>46195</v>
      </c>
      <c r="D474" s="299" t="s">
        <v>334</v>
      </c>
      <c r="E474" s="522">
        <v>7.89</v>
      </c>
      <c r="F474" s="522"/>
      <c r="G474" s="333">
        <f t="shared" si="15"/>
        <v>5533.8699999999862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287</v>
      </c>
      <c r="B475" s="330" t="s">
        <v>287</v>
      </c>
      <c r="C475" s="298">
        <v>46195</v>
      </c>
      <c r="D475" s="299" t="s">
        <v>939</v>
      </c>
      <c r="E475" s="522">
        <v>86.07</v>
      </c>
      <c r="F475" s="522">
        <v>86.07</v>
      </c>
      <c r="G475" s="333">
        <f t="shared" si="15"/>
        <v>5541.7599999999866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287</v>
      </c>
      <c r="B476" s="330" t="s">
        <v>287</v>
      </c>
      <c r="C476" s="298">
        <v>46195</v>
      </c>
      <c r="D476" s="299" t="s">
        <v>922</v>
      </c>
      <c r="E476" s="522">
        <v>14.98</v>
      </c>
      <c r="F476" s="522">
        <v>14.98</v>
      </c>
      <c r="G476" s="333">
        <f t="shared" si="15"/>
        <v>5541.7599999999866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287</v>
      </c>
      <c r="B477" s="330" t="s">
        <v>287</v>
      </c>
      <c r="C477" s="298">
        <v>46195</v>
      </c>
      <c r="D477" s="299" t="s">
        <v>936</v>
      </c>
      <c r="E477" s="522">
        <v>83.52</v>
      </c>
      <c r="F477" s="522">
        <v>83.52</v>
      </c>
      <c r="G477" s="333">
        <f t="shared" si="15"/>
        <v>5541.7599999999866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287</v>
      </c>
      <c r="B478" s="330" t="s">
        <v>287</v>
      </c>
      <c r="C478" s="298">
        <v>46195</v>
      </c>
      <c r="D478" s="299" t="s">
        <v>937</v>
      </c>
      <c r="E478" s="522">
        <v>62.19</v>
      </c>
      <c r="F478" s="522">
        <v>62.19</v>
      </c>
      <c r="G478" s="333">
        <f t="shared" si="15"/>
        <v>5541.7599999999866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3</v>
      </c>
      <c r="C479" s="298">
        <v>46195</v>
      </c>
      <c r="D479" s="299" t="s">
        <v>310</v>
      </c>
      <c r="E479" s="522">
        <v>6.99</v>
      </c>
      <c r="F479" s="522"/>
      <c r="G479" s="333">
        <f t="shared" si="15"/>
        <v>5541.7599999999866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287</v>
      </c>
      <c r="B480" s="330" t="s">
        <v>287</v>
      </c>
      <c r="C480" s="298">
        <v>46195</v>
      </c>
      <c r="D480" s="299" t="s">
        <v>938</v>
      </c>
      <c r="E480" s="522">
        <v>60.47</v>
      </c>
      <c r="F480" s="522">
        <v>60.47</v>
      </c>
      <c r="G480" s="333">
        <f t="shared" si="15"/>
        <v>5548.7499999999864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294</v>
      </c>
      <c r="B481" s="330">
        <v>22</v>
      </c>
      <c r="C481" s="298">
        <v>46195</v>
      </c>
      <c r="D481" s="299" t="s">
        <v>323</v>
      </c>
      <c r="E481" s="522">
        <v>20.22</v>
      </c>
      <c r="F481" s="522"/>
      <c r="G481" s="333">
        <f t="shared" si="15"/>
        <v>5548.7499999999864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6</v>
      </c>
      <c r="C482" s="298">
        <v>46195</v>
      </c>
      <c r="D482" s="299" t="s">
        <v>919</v>
      </c>
      <c r="E482" s="522">
        <v>200</v>
      </c>
      <c r="F482" s="522"/>
      <c r="G482" s="333">
        <f t="shared" si="15"/>
        <v>5568.9699999999866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5</v>
      </c>
      <c r="C483" s="298">
        <v>46194</v>
      </c>
      <c r="D483" s="299" t="s">
        <v>340</v>
      </c>
      <c r="E483" s="522">
        <v>47.93</v>
      </c>
      <c r="F483" s="522"/>
      <c r="G483" s="333">
        <f t="shared" ref="G483:G503" si="16">G484-E483+F483</f>
        <v>5768.9699999999866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287</v>
      </c>
      <c r="B484" s="330" t="s">
        <v>287</v>
      </c>
      <c r="C484" s="298">
        <v>46194</v>
      </c>
      <c r="D484" s="299" t="s">
        <v>935</v>
      </c>
      <c r="E484" s="522"/>
      <c r="F484" s="522">
        <v>50</v>
      </c>
      <c r="G484" s="333">
        <f t="shared" si="16"/>
        <v>5816.8999999999869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287</v>
      </c>
      <c r="B485" s="330" t="s">
        <v>287</v>
      </c>
      <c r="C485" s="298">
        <v>46194</v>
      </c>
      <c r="D485" s="299" t="s">
        <v>935</v>
      </c>
      <c r="E485" s="522">
        <v>50</v>
      </c>
      <c r="F485" s="522"/>
      <c r="G485" s="333">
        <f t="shared" si="16"/>
        <v>5766.8999999999869</v>
      </c>
      <c r="H485" s="334" t="s">
        <v>298</v>
      </c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287</v>
      </c>
      <c r="B486" s="330" t="s">
        <v>287</v>
      </c>
      <c r="C486" s="298">
        <v>46194</v>
      </c>
      <c r="D486" s="299" t="s">
        <v>922</v>
      </c>
      <c r="E486" s="522">
        <v>28.38</v>
      </c>
      <c r="F486" s="522">
        <v>28.38</v>
      </c>
      <c r="G486" s="333">
        <f t="shared" si="16"/>
        <v>5816.8999999999869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287</v>
      </c>
      <c r="B487" s="330" t="s">
        <v>287</v>
      </c>
      <c r="C487" s="298">
        <v>46194</v>
      </c>
      <c r="D487" s="299" t="s">
        <v>920</v>
      </c>
      <c r="E487" s="522">
        <v>35.020000000000003</v>
      </c>
      <c r="F487" s="522">
        <v>35.020000000000003</v>
      </c>
      <c r="G487" s="333">
        <f t="shared" si="16"/>
        <v>5816.8999999999869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287</v>
      </c>
      <c r="B488" s="330" t="s">
        <v>287</v>
      </c>
      <c r="C488" s="298">
        <v>46194</v>
      </c>
      <c r="D488" s="299" t="s">
        <v>927</v>
      </c>
      <c r="E488" s="522">
        <v>83.81</v>
      </c>
      <c r="F488" s="522">
        <v>83.81</v>
      </c>
      <c r="G488" s="333">
        <f t="shared" si="16"/>
        <v>5816.8999999999869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287</v>
      </c>
      <c r="B489" s="330" t="s">
        <v>287</v>
      </c>
      <c r="C489" s="298">
        <v>46194</v>
      </c>
      <c r="D489" s="299" t="s">
        <v>928</v>
      </c>
      <c r="E489" s="522">
        <v>27.43</v>
      </c>
      <c r="F489" s="522">
        <v>27.43</v>
      </c>
      <c r="G489" s="333">
        <f t="shared" si="16"/>
        <v>5816.8999999999869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287</v>
      </c>
      <c r="B490" s="330" t="s">
        <v>287</v>
      </c>
      <c r="C490" s="298">
        <v>46193</v>
      </c>
      <c r="D490" s="299" t="s">
        <v>932</v>
      </c>
      <c r="E490" s="522">
        <v>30.86</v>
      </c>
      <c r="F490" s="522">
        <v>30.86</v>
      </c>
      <c r="G490" s="333">
        <f t="shared" si="16"/>
        <v>5816.8999999999869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287</v>
      </c>
      <c r="B491" s="330" t="s">
        <v>287</v>
      </c>
      <c r="C491" s="298">
        <v>46193</v>
      </c>
      <c r="D491" s="299" t="s">
        <v>922</v>
      </c>
      <c r="E491" s="522">
        <v>13.95</v>
      </c>
      <c r="F491" s="522">
        <v>13.95</v>
      </c>
      <c r="G491" s="333">
        <f t="shared" si="16"/>
        <v>5816.8999999999869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287</v>
      </c>
      <c r="B492" s="330" t="s">
        <v>287</v>
      </c>
      <c r="C492" s="298">
        <v>46192</v>
      </c>
      <c r="D492" s="299" t="s">
        <v>934</v>
      </c>
      <c r="E492" s="522">
        <v>148.54</v>
      </c>
      <c r="F492" s="522">
        <v>148.54</v>
      </c>
      <c r="G492" s="333">
        <f t="shared" si="16"/>
        <v>5816.8999999999869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287</v>
      </c>
      <c r="B493" s="330" t="s">
        <v>287</v>
      </c>
      <c r="C493" s="298">
        <v>46192</v>
      </c>
      <c r="D493" s="299" t="s">
        <v>921</v>
      </c>
      <c r="E493" s="522">
        <v>80</v>
      </c>
      <c r="F493" s="522">
        <v>80</v>
      </c>
      <c r="G493" s="333">
        <f t="shared" si="16"/>
        <v>5816.8999999999869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287</v>
      </c>
      <c r="B494" s="330" t="s">
        <v>287</v>
      </c>
      <c r="C494" s="298">
        <v>46192</v>
      </c>
      <c r="D494" s="299" t="s">
        <v>922</v>
      </c>
      <c r="E494" s="522">
        <v>27.98</v>
      </c>
      <c r="F494" s="522">
        <v>27.98</v>
      </c>
      <c r="G494" s="333">
        <f t="shared" si="16"/>
        <v>5816.8999999999869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287</v>
      </c>
      <c r="B495" s="330" t="s">
        <v>287</v>
      </c>
      <c r="C495" s="298">
        <v>46192</v>
      </c>
      <c r="D495" s="299" t="s">
        <v>933</v>
      </c>
      <c r="E495" s="522">
        <v>30.63</v>
      </c>
      <c r="F495" s="522">
        <v>30.63</v>
      </c>
      <c r="G495" s="333">
        <f t="shared" si="16"/>
        <v>5816.8999999999869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294</v>
      </c>
      <c r="B496" s="330">
        <v>22</v>
      </c>
      <c r="C496" s="298">
        <v>46192</v>
      </c>
      <c r="D496" s="299" t="s">
        <v>923</v>
      </c>
      <c r="E496" s="522">
        <v>7.46</v>
      </c>
      <c r="F496" s="522"/>
      <c r="G496" s="333">
        <f t="shared" si="16"/>
        <v>5816.8999999999869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287</v>
      </c>
      <c r="B497" s="330" t="s">
        <v>287</v>
      </c>
      <c r="C497" s="298">
        <v>46192</v>
      </c>
      <c r="D497" s="299" t="s">
        <v>924</v>
      </c>
      <c r="E497" s="522">
        <v>22.07</v>
      </c>
      <c r="F497" s="522">
        <v>22.07</v>
      </c>
      <c r="G497" s="333">
        <f t="shared" si="16"/>
        <v>5824.3599999999869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287</v>
      </c>
      <c r="B498" s="330" t="s">
        <v>287</v>
      </c>
      <c r="C498" s="298">
        <v>46192</v>
      </c>
      <c r="D498" s="299" t="s">
        <v>924</v>
      </c>
      <c r="E498" s="522">
        <v>51.04</v>
      </c>
      <c r="F498" s="522">
        <v>51.04</v>
      </c>
      <c r="G498" s="333">
        <f t="shared" si="16"/>
        <v>5824.3599999999869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287</v>
      </c>
      <c r="B499" s="330" t="s">
        <v>287</v>
      </c>
      <c r="C499" s="298">
        <v>46192</v>
      </c>
      <c r="D499" s="299" t="s">
        <v>924</v>
      </c>
      <c r="E499" s="522">
        <v>90.59</v>
      </c>
      <c r="F499" s="522">
        <v>90.59</v>
      </c>
      <c r="G499" s="333">
        <f t="shared" si="16"/>
        <v>5824.3599999999869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287</v>
      </c>
      <c r="B500" s="330" t="s">
        <v>287</v>
      </c>
      <c r="C500" s="298">
        <v>46192</v>
      </c>
      <c r="D500" s="299" t="s">
        <v>925</v>
      </c>
      <c r="E500" s="522">
        <v>26.02</v>
      </c>
      <c r="F500" s="522">
        <v>26.02</v>
      </c>
      <c r="G500" s="333">
        <f t="shared" si="16"/>
        <v>5824.3599999999869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287</v>
      </c>
      <c r="B501" s="330" t="s">
        <v>287</v>
      </c>
      <c r="C501" s="298">
        <v>46192</v>
      </c>
      <c r="D501" s="299" t="s">
        <v>925</v>
      </c>
      <c r="E501" s="522">
        <v>26.02</v>
      </c>
      <c r="F501" s="522">
        <v>26.02</v>
      </c>
      <c r="G501" s="333">
        <f t="shared" si="16"/>
        <v>5824.3599999999869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287</v>
      </c>
      <c r="B502" s="330" t="s">
        <v>287</v>
      </c>
      <c r="C502" s="298">
        <v>46192</v>
      </c>
      <c r="D502" s="299" t="s">
        <v>925</v>
      </c>
      <c r="E502" s="522">
        <v>38.03</v>
      </c>
      <c r="F502" s="522">
        <v>38.03</v>
      </c>
      <c r="G502" s="333">
        <f t="shared" si="16"/>
        <v>5824.3599999999869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287</v>
      </c>
      <c r="B503" s="330" t="s">
        <v>287</v>
      </c>
      <c r="C503" s="298">
        <v>46192</v>
      </c>
      <c r="D503" s="299" t="s">
        <v>925</v>
      </c>
      <c r="E503" s="522">
        <v>26.03</v>
      </c>
      <c r="F503" s="522">
        <v>26.03</v>
      </c>
      <c r="G503" s="333">
        <f t="shared" si="16"/>
        <v>5824.3599999999869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287</v>
      </c>
      <c r="B504" s="330" t="s">
        <v>287</v>
      </c>
      <c r="C504" s="298">
        <v>46192</v>
      </c>
      <c r="D504" s="299" t="s">
        <v>922</v>
      </c>
      <c r="E504" s="522">
        <v>21.98</v>
      </c>
      <c r="F504" s="522">
        <v>21.98</v>
      </c>
      <c r="G504" s="333">
        <f t="shared" ref="G504:G561" si="17">G505-E504+F504</f>
        <v>5824.3599999999869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287</v>
      </c>
      <c r="B505" s="330" t="s">
        <v>287</v>
      </c>
      <c r="C505" s="298">
        <v>46192</v>
      </c>
      <c r="D505" s="299" t="s">
        <v>922</v>
      </c>
      <c r="E505" s="522">
        <v>27.99</v>
      </c>
      <c r="F505" s="522">
        <v>27.99</v>
      </c>
      <c r="G505" s="333">
        <f t="shared" si="17"/>
        <v>5824.3599999999869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287</v>
      </c>
      <c r="B506" s="330" t="s">
        <v>287</v>
      </c>
      <c r="C506" s="298">
        <v>46191</v>
      </c>
      <c r="D506" s="299" t="s">
        <v>926</v>
      </c>
      <c r="E506" s="522">
        <v>22.69</v>
      </c>
      <c r="F506" s="522">
        <v>22.69</v>
      </c>
      <c r="G506" s="333">
        <f t="shared" si="17"/>
        <v>5824.3599999999869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287</v>
      </c>
      <c r="B507" s="330" t="s">
        <v>287</v>
      </c>
      <c r="C507" s="298">
        <v>46191</v>
      </c>
      <c r="D507" s="299" t="s">
        <v>927</v>
      </c>
      <c r="E507" s="522">
        <v>42.32</v>
      </c>
      <c r="F507" s="522">
        <v>42.32</v>
      </c>
      <c r="G507" s="333">
        <f t="shared" si="17"/>
        <v>5824.3599999999869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287</v>
      </c>
      <c r="B508" s="330" t="s">
        <v>287</v>
      </c>
      <c r="C508" s="298">
        <v>46191</v>
      </c>
      <c r="D508" s="299" t="s">
        <v>928</v>
      </c>
      <c r="E508" s="522">
        <v>72.86</v>
      </c>
      <c r="F508" s="522">
        <v>72.86</v>
      </c>
      <c r="G508" s="333">
        <f t="shared" si="17"/>
        <v>5824.3599999999869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287</v>
      </c>
      <c r="B509" s="330" t="s">
        <v>287</v>
      </c>
      <c r="C509" s="298">
        <v>46191</v>
      </c>
      <c r="D509" s="299" t="s">
        <v>929</v>
      </c>
      <c r="E509" s="522">
        <v>106.89</v>
      </c>
      <c r="F509" s="522">
        <v>106.89</v>
      </c>
      <c r="G509" s="333">
        <f t="shared" si="17"/>
        <v>5824.3599999999869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287</v>
      </c>
      <c r="B510" s="330" t="s">
        <v>287</v>
      </c>
      <c r="C510" s="298">
        <v>46191</v>
      </c>
      <c r="D510" s="299" t="s">
        <v>931</v>
      </c>
      <c r="E510" s="522">
        <v>94.74</v>
      </c>
      <c r="F510" s="522">
        <v>94.74</v>
      </c>
      <c r="G510" s="333">
        <f t="shared" si="17"/>
        <v>5824.3599999999869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1</v>
      </c>
      <c r="C511" s="298">
        <v>46191</v>
      </c>
      <c r="D511" s="299" t="s">
        <v>306</v>
      </c>
      <c r="E511" s="522">
        <v>99.97</v>
      </c>
      <c r="F511" s="522"/>
      <c r="G511" s="333">
        <f t="shared" si="17"/>
        <v>5824.3599999999869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294</v>
      </c>
      <c r="B512" s="330">
        <v>22</v>
      </c>
      <c r="C512" s="298">
        <v>46191</v>
      </c>
      <c r="D512" s="299" t="s">
        <v>930</v>
      </c>
      <c r="E512" s="522">
        <v>13.84</v>
      </c>
      <c r="F512" s="522"/>
      <c r="G512" s="333">
        <f t="shared" si="17"/>
        <v>5924.3299999999872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1</v>
      </c>
      <c r="C513" s="298">
        <v>46190</v>
      </c>
      <c r="D513" s="299" t="s">
        <v>306</v>
      </c>
      <c r="E513" s="522">
        <v>87.19</v>
      </c>
      <c r="F513" s="522"/>
      <c r="G513" s="333">
        <f t="shared" si="17"/>
        <v>5938.1699999999873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294</v>
      </c>
      <c r="B514" s="330">
        <v>21</v>
      </c>
      <c r="C514" s="298">
        <v>46190</v>
      </c>
      <c r="D514" s="299" t="s">
        <v>194</v>
      </c>
      <c r="E514" s="522">
        <v>81</v>
      </c>
      <c r="F514" s="522"/>
      <c r="G514" s="333">
        <f t="shared" si="17"/>
        <v>6025.3599999999869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294</v>
      </c>
      <c r="B515" s="330">
        <v>43</v>
      </c>
      <c r="C515" s="298">
        <v>46190</v>
      </c>
      <c r="D515" s="299" t="s">
        <v>333</v>
      </c>
      <c r="E515" s="522">
        <v>29.8</v>
      </c>
      <c r="F515" s="522"/>
      <c r="G515" s="333">
        <f t="shared" si="17"/>
        <v>6106.3599999999869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294</v>
      </c>
      <c r="B516" s="330">
        <v>42</v>
      </c>
      <c r="C516" s="298">
        <v>46190</v>
      </c>
      <c r="D516" s="299" t="s">
        <v>333</v>
      </c>
      <c r="E516" s="522">
        <v>74.5</v>
      </c>
      <c r="F516" s="522"/>
      <c r="G516" s="333">
        <f t="shared" si="17"/>
        <v>6136.1599999999871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4</v>
      </c>
      <c r="C517" s="298">
        <v>46190</v>
      </c>
      <c r="D517" s="299" t="s">
        <v>334</v>
      </c>
      <c r="E517" s="522">
        <v>82.35</v>
      </c>
      <c r="F517" s="522"/>
      <c r="G517" s="333">
        <f t="shared" si="17"/>
        <v>6210.6599999999871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2</v>
      </c>
      <c r="C518" s="298">
        <v>46190</v>
      </c>
      <c r="D518" s="299" t="s">
        <v>334</v>
      </c>
      <c r="E518" s="522">
        <v>17.68</v>
      </c>
      <c r="F518" s="522"/>
      <c r="G518" s="333">
        <f t="shared" si="17"/>
        <v>6293.0099999999875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6</v>
      </c>
      <c r="C519" s="298">
        <v>46190</v>
      </c>
      <c r="D519" s="299" t="s">
        <v>300</v>
      </c>
      <c r="E519" s="522">
        <v>14.67</v>
      </c>
      <c r="F519" s="522"/>
      <c r="G519" s="333">
        <f t="shared" si="17"/>
        <v>6310.6899999999878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6</v>
      </c>
      <c r="C520" s="298">
        <v>46190</v>
      </c>
      <c r="D520" s="299" t="s">
        <v>300</v>
      </c>
      <c r="E520" s="522">
        <v>56.42</v>
      </c>
      <c r="F520" s="522"/>
      <c r="G520" s="333">
        <f t="shared" si="17"/>
        <v>6325.3599999999878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6</v>
      </c>
      <c r="C521" s="298">
        <v>46190</v>
      </c>
      <c r="D521" s="299" t="s">
        <v>300</v>
      </c>
      <c r="E521" s="522">
        <v>53.23</v>
      </c>
      <c r="F521" s="522"/>
      <c r="G521" s="333">
        <f t="shared" si="17"/>
        <v>6381.7799999999879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294</v>
      </c>
      <c r="B522" s="330">
        <v>23</v>
      </c>
      <c r="C522" s="298">
        <v>46190</v>
      </c>
      <c r="D522" s="299" t="s">
        <v>63</v>
      </c>
      <c r="E522" s="522">
        <v>529.46</v>
      </c>
      <c r="F522" s="522"/>
      <c r="G522" s="333">
        <f t="shared" si="17"/>
        <v>6435.0099999999875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294</v>
      </c>
      <c r="B523" s="330">
        <v>17</v>
      </c>
      <c r="C523" s="298">
        <v>46190</v>
      </c>
      <c r="D523" s="299" t="s">
        <v>188</v>
      </c>
      <c r="E523" s="522">
        <v>42.65</v>
      </c>
      <c r="F523" s="522"/>
      <c r="G523" s="333">
        <f t="shared" si="17"/>
        <v>6964.4699999999875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294</v>
      </c>
      <c r="B524" s="330">
        <v>15</v>
      </c>
      <c r="C524" s="298">
        <v>46190</v>
      </c>
      <c r="D524" s="299" t="s">
        <v>185</v>
      </c>
      <c r="E524" s="522">
        <v>87.41</v>
      </c>
      <c r="F524" s="522"/>
      <c r="G524" s="333">
        <f t="shared" si="17"/>
        <v>7007.1199999999872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335</v>
      </c>
      <c r="B525" s="330" t="s">
        <v>335</v>
      </c>
      <c r="C525" s="298">
        <v>46190</v>
      </c>
      <c r="D525" s="299" t="s">
        <v>336</v>
      </c>
      <c r="E525" s="522">
        <v>86.48</v>
      </c>
      <c r="F525" s="522"/>
      <c r="G525" s="333">
        <f t="shared" si="17"/>
        <v>7094.529999999987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291</v>
      </c>
      <c r="B526" s="330">
        <v>40</v>
      </c>
      <c r="C526" s="298">
        <v>46190</v>
      </c>
      <c r="D526" s="299" t="s">
        <v>316</v>
      </c>
      <c r="E526" s="522"/>
      <c r="F526" s="522">
        <v>854.38</v>
      </c>
      <c r="G526" s="333">
        <f t="shared" si="17"/>
        <v>7181.0099999999866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5</v>
      </c>
      <c r="C527" s="298">
        <v>46189</v>
      </c>
      <c r="D527" s="299" t="s">
        <v>340</v>
      </c>
      <c r="E527" s="522">
        <v>21.3</v>
      </c>
      <c r="F527" s="522"/>
      <c r="G527" s="333">
        <f t="shared" si="17"/>
        <v>6326.6299999999865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294</v>
      </c>
      <c r="B528" s="330">
        <v>11</v>
      </c>
      <c r="C528" s="298">
        <v>46189</v>
      </c>
      <c r="D528" s="299" t="s">
        <v>178</v>
      </c>
      <c r="E528" s="522">
        <v>267.75</v>
      </c>
      <c r="F528" s="522"/>
      <c r="G528" s="333">
        <f t="shared" si="17"/>
        <v>6347.9299999999866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6</v>
      </c>
      <c r="C529" s="298">
        <v>46188</v>
      </c>
      <c r="D529" s="299" t="s">
        <v>885</v>
      </c>
      <c r="E529" s="522">
        <v>100</v>
      </c>
      <c r="F529" s="522"/>
      <c r="G529" s="333">
        <f t="shared" si="17"/>
        <v>6615.6799999999866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2</v>
      </c>
      <c r="C530" s="298">
        <v>46188</v>
      </c>
      <c r="D530" s="299" t="s">
        <v>334</v>
      </c>
      <c r="E530" s="522">
        <v>11.29</v>
      </c>
      <c r="F530" s="522"/>
      <c r="G530" s="333">
        <f t="shared" si="17"/>
        <v>6715.6799999999866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3</v>
      </c>
      <c r="C531" s="298">
        <v>46188</v>
      </c>
      <c r="D531" s="299" t="s">
        <v>334</v>
      </c>
      <c r="E531" s="522">
        <v>5.39</v>
      </c>
      <c r="F531" s="522"/>
      <c r="G531" s="333">
        <f t="shared" si="17"/>
        <v>6726.9699999999866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4</v>
      </c>
      <c r="C532" s="298">
        <v>46188</v>
      </c>
      <c r="D532" s="299" t="s">
        <v>334</v>
      </c>
      <c r="E532" s="522">
        <v>31.99</v>
      </c>
      <c r="F532" s="522"/>
      <c r="G532" s="333">
        <f t="shared" si="17"/>
        <v>6732.3599999999869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2</v>
      </c>
      <c r="C533" s="298">
        <v>46187</v>
      </c>
      <c r="D533" s="299" t="s">
        <v>917</v>
      </c>
      <c r="E533" s="522">
        <v>102.17</v>
      </c>
      <c r="F533" s="522"/>
      <c r="G533" s="333">
        <f t="shared" si="17"/>
        <v>6764.3499999999867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1</v>
      </c>
      <c r="C534" s="298">
        <v>46187</v>
      </c>
      <c r="D534" s="299" t="s">
        <v>831</v>
      </c>
      <c r="E534" s="522">
        <v>21.86</v>
      </c>
      <c r="F534" s="522"/>
      <c r="G534" s="333">
        <f t="shared" si="17"/>
        <v>6866.5199999999868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1</v>
      </c>
      <c r="C535" s="298">
        <v>46187</v>
      </c>
      <c r="D535" s="299" t="s">
        <v>311</v>
      </c>
      <c r="E535" s="522">
        <v>102.56</v>
      </c>
      <c r="F535" s="522"/>
      <c r="G535" s="333">
        <f t="shared" si="17"/>
        <v>6888.3799999999865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1</v>
      </c>
      <c r="C536" s="298">
        <v>46187</v>
      </c>
      <c r="D536" s="299" t="s">
        <v>329</v>
      </c>
      <c r="E536" s="522">
        <v>121.72</v>
      </c>
      <c r="F536" s="522"/>
      <c r="G536" s="333">
        <f t="shared" si="17"/>
        <v>6990.9399999999869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2</v>
      </c>
      <c r="C537" s="298">
        <v>46186</v>
      </c>
      <c r="D537" s="299" t="s">
        <v>308</v>
      </c>
      <c r="E537" s="522">
        <v>143.91999999999999</v>
      </c>
      <c r="F537" s="522"/>
      <c r="G537" s="333">
        <f t="shared" si="17"/>
        <v>7112.6599999999871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2</v>
      </c>
      <c r="C538" s="298">
        <v>46186</v>
      </c>
      <c r="D538" s="299" t="s">
        <v>346</v>
      </c>
      <c r="E538" s="522">
        <v>11.95</v>
      </c>
      <c r="F538" s="522"/>
      <c r="G538" s="333">
        <f t="shared" si="17"/>
        <v>7256.5799999999872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4</v>
      </c>
      <c r="C539" s="298">
        <v>46186</v>
      </c>
      <c r="D539" s="299" t="s">
        <v>310</v>
      </c>
      <c r="E539" s="522">
        <v>47.29</v>
      </c>
      <c r="F539" s="522"/>
      <c r="G539" s="333">
        <f t="shared" si="17"/>
        <v>7268.529999999987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1</v>
      </c>
      <c r="C540" s="298">
        <v>46186</v>
      </c>
      <c r="D540" s="299" t="s">
        <v>306</v>
      </c>
      <c r="E540" s="522">
        <v>52.7</v>
      </c>
      <c r="F540" s="522"/>
      <c r="G540" s="333">
        <f t="shared" si="17"/>
        <v>7315.819999999987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8</v>
      </c>
      <c r="C541" s="298">
        <v>46186</v>
      </c>
      <c r="D541" s="299" t="s">
        <v>308</v>
      </c>
      <c r="E541" s="522">
        <v>22.26</v>
      </c>
      <c r="F541" s="522"/>
      <c r="G541" s="333">
        <f t="shared" si="17"/>
        <v>7368.5199999999868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8</v>
      </c>
      <c r="C542" s="298">
        <v>46186</v>
      </c>
      <c r="D542" s="299" t="s">
        <v>308</v>
      </c>
      <c r="E542" s="522">
        <v>28.16</v>
      </c>
      <c r="F542" s="522"/>
      <c r="G542" s="333">
        <f t="shared" si="17"/>
        <v>7390.779999999987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2</v>
      </c>
      <c r="C543" s="298">
        <v>46186</v>
      </c>
      <c r="D543" s="299" t="s">
        <v>301</v>
      </c>
      <c r="E543" s="522">
        <v>32.049999999999997</v>
      </c>
      <c r="F543" s="522"/>
      <c r="G543" s="333">
        <f t="shared" si="17"/>
        <v>7418.9399999999869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5</v>
      </c>
      <c r="C544" s="298">
        <v>46186</v>
      </c>
      <c r="D544" s="299" t="s">
        <v>918</v>
      </c>
      <c r="E544" s="522">
        <v>24</v>
      </c>
      <c r="F544" s="522"/>
      <c r="G544" s="333">
        <f t="shared" si="17"/>
        <v>7450.989999999987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1</v>
      </c>
      <c r="C545" s="298">
        <v>46186</v>
      </c>
      <c r="D545" s="299" t="s">
        <v>306</v>
      </c>
      <c r="E545" s="522">
        <v>19.98</v>
      </c>
      <c r="F545" s="522"/>
      <c r="G545" s="333">
        <f t="shared" si="17"/>
        <v>7474.989999999987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6</v>
      </c>
      <c r="C546" s="298">
        <v>46186</v>
      </c>
      <c r="D546" s="299" t="s">
        <v>300</v>
      </c>
      <c r="E546" s="522">
        <v>60.07</v>
      </c>
      <c r="F546" s="522"/>
      <c r="G546" s="333">
        <f t="shared" si="17"/>
        <v>7494.9699999999866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287</v>
      </c>
      <c r="B547" s="330" t="s">
        <v>287</v>
      </c>
      <c r="C547" s="298">
        <v>46186</v>
      </c>
      <c r="D547" s="299" t="s">
        <v>915</v>
      </c>
      <c r="E547" s="522"/>
      <c r="F547" s="522">
        <v>319.49</v>
      </c>
      <c r="G547" s="333">
        <f t="shared" si="17"/>
        <v>7555.0399999999863</v>
      </c>
      <c r="H547" s="334" t="s">
        <v>298</v>
      </c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287</v>
      </c>
      <c r="B548" s="330" t="s">
        <v>287</v>
      </c>
      <c r="C548" s="298">
        <v>46186</v>
      </c>
      <c r="D548" s="299" t="s">
        <v>300</v>
      </c>
      <c r="E548" s="522">
        <v>319.49</v>
      </c>
      <c r="F548" s="522"/>
      <c r="G548" s="333">
        <f t="shared" si="17"/>
        <v>7235.5499999999865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6</v>
      </c>
      <c r="C549" s="298">
        <v>46186</v>
      </c>
      <c r="D549" s="299" t="s">
        <v>914</v>
      </c>
      <c r="E549" s="522">
        <v>-0.51</v>
      </c>
      <c r="F549" s="522"/>
      <c r="G549" s="333">
        <f t="shared" si="17"/>
        <v>7555.0399999999863</v>
      </c>
      <c r="H549" s="334" t="s">
        <v>298</v>
      </c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6</v>
      </c>
      <c r="C550" s="298">
        <v>46186</v>
      </c>
      <c r="D550" s="299" t="s">
        <v>319</v>
      </c>
      <c r="E550" s="522">
        <v>13.58</v>
      </c>
      <c r="F550" s="522"/>
      <c r="G550" s="333">
        <f t="shared" si="17"/>
        <v>7554.5299999999861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294</v>
      </c>
      <c r="B551" s="330">
        <v>24</v>
      </c>
      <c r="C551" s="298">
        <v>46186</v>
      </c>
      <c r="D551" s="299" t="s">
        <v>860</v>
      </c>
      <c r="E551" s="522">
        <v>109.5</v>
      </c>
      <c r="F551" s="522"/>
      <c r="G551" s="333">
        <f t="shared" si="17"/>
        <v>7568.109999999986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294</v>
      </c>
      <c r="B552" s="330">
        <v>19</v>
      </c>
      <c r="C552" s="298">
        <v>46186</v>
      </c>
      <c r="D552" s="299" t="s">
        <v>191</v>
      </c>
      <c r="E552" s="522">
        <v>200</v>
      </c>
      <c r="F552" s="522"/>
      <c r="G552" s="333">
        <f t="shared" si="17"/>
        <v>7677.609999999986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291</v>
      </c>
      <c r="B553" s="330">
        <v>38</v>
      </c>
      <c r="C553" s="298">
        <v>46186</v>
      </c>
      <c r="D553" s="299" t="s">
        <v>293</v>
      </c>
      <c r="E553" s="522"/>
      <c r="F553" s="522">
        <v>4597.82</v>
      </c>
      <c r="G553" s="333">
        <f t="shared" si="17"/>
        <v>7877.609999999986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2</v>
      </c>
      <c r="C554" s="298">
        <v>46185</v>
      </c>
      <c r="D554" s="299" t="s">
        <v>916</v>
      </c>
      <c r="E554" s="522">
        <v>90.54</v>
      </c>
      <c r="F554" s="522"/>
      <c r="G554" s="333">
        <f t="shared" si="17"/>
        <v>3279.7899999999863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8</v>
      </c>
      <c r="C555" s="298">
        <v>46185</v>
      </c>
      <c r="D555" s="299" t="s">
        <v>916</v>
      </c>
      <c r="E555" s="522">
        <v>50</v>
      </c>
      <c r="F555" s="522"/>
      <c r="G555" s="333">
        <f t="shared" si="17"/>
        <v>3370.3299999999863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6</v>
      </c>
      <c r="C556" s="298">
        <v>46185</v>
      </c>
      <c r="D556" s="299" t="s">
        <v>300</v>
      </c>
      <c r="E556" s="522">
        <v>79.849999999999994</v>
      </c>
      <c r="F556" s="522"/>
      <c r="G556" s="333">
        <f t="shared" si="17"/>
        <v>3420.3299999999863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6</v>
      </c>
      <c r="C557" s="298">
        <v>46184</v>
      </c>
      <c r="D557" s="299" t="s">
        <v>360</v>
      </c>
      <c r="E557" s="522">
        <v>70</v>
      </c>
      <c r="F557" s="522"/>
      <c r="G557" s="333">
        <f t="shared" si="17"/>
        <v>3500.1799999999862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287</v>
      </c>
      <c r="B558" s="330" t="s">
        <v>287</v>
      </c>
      <c r="C558" s="298">
        <v>46184</v>
      </c>
      <c r="D558" s="299" t="s">
        <v>911</v>
      </c>
      <c r="E558" s="522">
        <v>2159</v>
      </c>
      <c r="F558" s="522">
        <v>2159</v>
      </c>
      <c r="G558" s="333">
        <f t="shared" si="17"/>
        <v>3570.1799999999862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294</v>
      </c>
      <c r="B559" s="330">
        <v>22</v>
      </c>
      <c r="C559" s="298">
        <v>46184</v>
      </c>
      <c r="D559" s="299" t="s">
        <v>352</v>
      </c>
      <c r="E559" s="522">
        <v>21.29</v>
      </c>
      <c r="F559" s="522"/>
      <c r="G559" s="333">
        <f t="shared" si="17"/>
        <v>3570.1799999999862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4</v>
      </c>
      <c r="C560" s="298">
        <v>46184</v>
      </c>
      <c r="D560" s="299" t="s">
        <v>296</v>
      </c>
      <c r="E560" s="522">
        <v>40.67</v>
      </c>
      <c r="F560" s="522"/>
      <c r="G560" s="333">
        <f t="shared" si="17"/>
        <v>3591.4699999999862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8</v>
      </c>
      <c r="C561" s="298">
        <v>46184</v>
      </c>
      <c r="D561" s="299" t="s">
        <v>319</v>
      </c>
      <c r="E561" s="522">
        <v>15.53</v>
      </c>
      <c r="F561" s="522"/>
      <c r="G561" s="333">
        <f t="shared" si="17"/>
        <v>3632.1399999999862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2</v>
      </c>
      <c r="C562" s="298">
        <v>46184</v>
      </c>
      <c r="D562" s="299" t="s">
        <v>473</v>
      </c>
      <c r="E562" s="522">
        <v>83.89</v>
      </c>
      <c r="F562" s="522"/>
      <c r="G562" s="333">
        <f t="shared" ref="G562:G579" si="18">G563-E562+F562</f>
        <v>3647.6699999999864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294</v>
      </c>
      <c r="B563" s="330">
        <v>23</v>
      </c>
      <c r="C563" s="298">
        <v>46184</v>
      </c>
      <c r="D563" s="299" t="s">
        <v>67</v>
      </c>
      <c r="E563" s="522">
        <v>599.86</v>
      </c>
      <c r="F563" s="522"/>
      <c r="G563" s="333">
        <f t="shared" si="18"/>
        <v>3731.5599999999863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291</v>
      </c>
      <c r="B564" s="330">
        <v>41</v>
      </c>
      <c r="C564" s="298">
        <v>46184</v>
      </c>
      <c r="D564" s="299" t="s">
        <v>909</v>
      </c>
      <c r="E564" s="522"/>
      <c r="F564" s="522">
        <v>800</v>
      </c>
      <c r="G564" s="333">
        <f t="shared" si="18"/>
        <v>4331.4199999999864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291</v>
      </c>
      <c r="B565" s="330">
        <v>39</v>
      </c>
      <c r="C565" s="298">
        <v>46184</v>
      </c>
      <c r="D565" s="299" t="s">
        <v>292</v>
      </c>
      <c r="E565" s="522"/>
      <c r="F565" s="522">
        <v>2763.78</v>
      </c>
      <c r="G565" s="333">
        <f t="shared" si="18"/>
        <v>3531.4199999999864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287</v>
      </c>
      <c r="B566" s="330" t="s">
        <v>287</v>
      </c>
      <c r="C566" s="298">
        <v>46183</v>
      </c>
      <c r="D566" s="299" t="s">
        <v>910</v>
      </c>
      <c r="E566" s="522">
        <v>816.19</v>
      </c>
      <c r="F566" s="522">
        <v>816.19</v>
      </c>
      <c r="G566" s="333">
        <f t="shared" si="18"/>
        <v>767.639999999986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6</v>
      </c>
      <c r="C567" s="298">
        <v>46183</v>
      </c>
      <c r="D567" s="299" t="s">
        <v>412</v>
      </c>
      <c r="E567" s="522">
        <v>-3.99</v>
      </c>
      <c r="F567" s="522"/>
      <c r="G567" s="333">
        <f t="shared" si="18"/>
        <v>767.639999999986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6</v>
      </c>
      <c r="C568" s="298">
        <v>46183</v>
      </c>
      <c r="D568" s="299" t="s">
        <v>907</v>
      </c>
      <c r="E568" s="522">
        <v>-0.03</v>
      </c>
      <c r="F568" s="522"/>
      <c r="G568" s="333">
        <f t="shared" si="18"/>
        <v>763.64999999998599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291</v>
      </c>
      <c r="B569" s="330">
        <v>40</v>
      </c>
      <c r="C569" s="298">
        <v>46183</v>
      </c>
      <c r="D569" s="299" t="s">
        <v>316</v>
      </c>
      <c r="E569" s="522"/>
      <c r="F569" s="522">
        <v>1250.17</v>
      </c>
      <c r="G569" s="333">
        <f t="shared" si="18"/>
        <v>763.61999999998602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2</v>
      </c>
      <c r="C570" s="298">
        <v>46182</v>
      </c>
      <c r="D570" s="299" t="s">
        <v>353</v>
      </c>
      <c r="E570" s="522">
        <v>25.98</v>
      </c>
      <c r="F570" s="522"/>
      <c r="G570" s="333">
        <f t="shared" si="18"/>
        <v>-486.55000000001405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5</v>
      </c>
      <c r="C571" s="298">
        <v>46182</v>
      </c>
      <c r="D571" s="299" t="s">
        <v>854</v>
      </c>
      <c r="E571" s="522">
        <v>10.68</v>
      </c>
      <c r="F571" s="522"/>
      <c r="G571" s="333">
        <f t="shared" si="18"/>
        <v>-460.57000000001403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2</v>
      </c>
      <c r="C572" s="298">
        <v>46182</v>
      </c>
      <c r="D572" s="299" t="s">
        <v>301</v>
      </c>
      <c r="E572" s="522">
        <v>29.95</v>
      </c>
      <c r="F572" s="522"/>
      <c r="G572" s="333">
        <f t="shared" si="18"/>
        <v>-449.89000000001403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294</v>
      </c>
      <c r="B573" s="330">
        <v>22</v>
      </c>
      <c r="C573" s="298">
        <v>46182</v>
      </c>
      <c r="D573" s="299" t="s">
        <v>908</v>
      </c>
      <c r="E573" s="522">
        <v>5.31</v>
      </c>
      <c r="F573" s="522"/>
      <c r="G573" s="333">
        <f t="shared" si="18"/>
        <v>-419.94000000001404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2</v>
      </c>
      <c r="C574" s="298">
        <v>46182</v>
      </c>
      <c r="D574" s="299" t="s">
        <v>435</v>
      </c>
      <c r="E574" s="522">
        <v>58.69</v>
      </c>
      <c r="F574" s="522"/>
      <c r="G574" s="333">
        <f t="shared" si="18"/>
        <v>-414.63000000001404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8</v>
      </c>
      <c r="C575" s="298">
        <v>46182</v>
      </c>
      <c r="D575" s="299" t="s">
        <v>435</v>
      </c>
      <c r="E575" s="522">
        <v>58.69</v>
      </c>
      <c r="F575" s="522"/>
      <c r="G575" s="333">
        <f t="shared" si="18"/>
        <v>-355.94000000001404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8</v>
      </c>
      <c r="C576" s="298">
        <v>46181</v>
      </c>
      <c r="D576" s="299" t="s">
        <v>319</v>
      </c>
      <c r="E576" s="522">
        <v>8.86</v>
      </c>
      <c r="F576" s="522"/>
      <c r="G576" s="333">
        <f t="shared" si="18"/>
        <v>-297.25000000001404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6</v>
      </c>
      <c r="C577" s="298">
        <v>46181</v>
      </c>
      <c r="D577" s="299" t="s">
        <v>397</v>
      </c>
      <c r="E577" s="522">
        <v>12.84</v>
      </c>
      <c r="F577" s="522"/>
      <c r="G577" s="333">
        <f t="shared" si="18"/>
        <v>-288.39000000001403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294</v>
      </c>
      <c r="B578" s="330">
        <v>9</v>
      </c>
      <c r="C578" s="298">
        <v>46181</v>
      </c>
      <c r="D578" s="299" t="s">
        <v>58</v>
      </c>
      <c r="E578" s="522">
        <v>1231.68</v>
      </c>
      <c r="F578" s="522"/>
      <c r="G578" s="333">
        <f t="shared" si="18"/>
        <v>-275.55000000001405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4</v>
      </c>
      <c r="C579" s="298">
        <v>46180</v>
      </c>
      <c r="D579" s="299" t="s">
        <v>310</v>
      </c>
      <c r="E579" s="522">
        <v>47.6</v>
      </c>
      <c r="F579" s="522"/>
      <c r="G579" s="333">
        <f t="shared" si="18"/>
        <v>956.12999999998601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1</v>
      </c>
      <c r="C580" s="298">
        <v>46180</v>
      </c>
      <c r="D580" s="299" t="s">
        <v>368</v>
      </c>
      <c r="E580" s="522">
        <v>48.62</v>
      </c>
      <c r="F580" s="522"/>
      <c r="G580" s="333">
        <f t="shared" ref="G580:G590" si="19">G581-E580+F580</f>
        <v>1003.729999999986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8</v>
      </c>
      <c r="C581" s="298">
        <v>46180</v>
      </c>
      <c r="D581" s="299" t="s">
        <v>363</v>
      </c>
      <c r="E581" s="522">
        <v>6.37</v>
      </c>
      <c r="F581" s="522"/>
      <c r="G581" s="333">
        <f t="shared" si="19"/>
        <v>1052.349999999986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287</v>
      </c>
      <c r="B582" s="330" t="s">
        <v>287</v>
      </c>
      <c r="C582" s="298">
        <v>46180</v>
      </c>
      <c r="D582" s="299" t="s">
        <v>890</v>
      </c>
      <c r="E582" s="522">
        <v>313.77999999999997</v>
      </c>
      <c r="F582" s="522">
        <v>313.77999999999997</v>
      </c>
      <c r="G582" s="333">
        <f t="shared" si="19"/>
        <v>1058.7199999999859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6</v>
      </c>
      <c r="C583" s="298">
        <v>46180</v>
      </c>
      <c r="D583" s="299" t="s">
        <v>397</v>
      </c>
      <c r="E583" s="522">
        <v>10.86</v>
      </c>
      <c r="F583" s="522"/>
      <c r="G583" s="333">
        <f t="shared" si="19"/>
        <v>1058.7199999999859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294</v>
      </c>
      <c r="B584" s="330">
        <v>14</v>
      </c>
      <c r="C584" s="298">
        <v>46179</v>
      </c>
      <c r="D584" s="299" t="s">
        <v>366</v>
      </c>
      <c r="E584" s="522">
        <v>66.67</v>
      </c>
      <c r="F584" s="522"/>
      <c r="G584" s="333">
        <f t="shared" si="19"/>
        <v>1069.5799999999858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5</v>
      </c>
      <c r="C585" s="298">
        <v>46179</v>
      </c>
      <c r="D585" s="299" t="s">
        <v>906</v>
      </c>
      <c r="E585" s="522">
        <v>20</v>
      </c>
      <c r="F585" s="522"/>
      <c r="G585" s="333">
        <f t="shared" si="19"/>
        <v>1136.2499999999859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1</v>
      </c>
      <c r="C586" s="298">
        <v>46179</v>
      </c>
      <c r="D586" s="299" t="s">
        <v>831</v>
      </c>
      <c r="E586" s="522">
        <v>54.06</v>
      </c>
      <c r="F586" s="522"/>
      <c r="G586" s="333">
        <f t="shared" si="19"/>
        <v>1156.2499999999859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6</v>
      </c>
      <c r="C587" s="298">
        <v>46179</v>
      </c>
      <c r="D587" s="299" t="s">
        <v>903</v>
      </c>
      <c r="E587" s="522">
        <v>19.98</v>
      </c>
      <c r="F587" s="522"/>
      <c r="G587" s="333">
        <f t="shared" si="19"/>
        <v>1210.3099999999858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6</v>
      </c>
      <c r="C588" s="298">
        <v>46179</v>
      </c>
      <c r="D588" s="299" t="s">
        <v>885</v>
      </c>
      <c r="E588" s="522">
        <v>100</v>
      </c>
      <c r="F588" s="522"/>
      <c r="G588" s="333">
        <f t="shared" si="19"/>
        <v>1230.2899999999859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8</v>
      </c>
      <c r="C589" s="298">
        <v>46178</v>
      </c>
      <c r="D589" s="299" t="s">
        <v>319</v>
      </c>
      <c r="E589" s="522">
        <v>179.72</v>
      </c>
      <c r="F589" s="522"/>
      <c r="G589" s="333">
        <f t="shared" si="19"/>
        <v>1330.2899999999859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4</v>
      </c>
      <c r="C590" s="298">
        <v>46178</v>
      </c>
      <c r="D590" s="299" t="s">
        <v>904</v>
      </c>
      <c r="E590" s="522">
        <v>41.26</v>
      </c>
      <c r="F590" s="522"/>
      <c r="G590" s="333">
        <f t="shared" si="19"/>
        <v>1510.0099999999859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2</v>
      </c>
      <c r="C591" s="298">
        <v>46178</v>
      </c>
      <c r="D591" s="299" t="s">
        <v>358</v>
      </c>
      <c r="E591" s="522">
        <v>10.07</v>
      </c>
      <c r="F591" s="522"/>
      <c r="G591" s="333">
        <f t="shared" ref="G591:G603" si="20">G592-E591+F591</f>
        <v>1551.2699999999859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2</v>
      </c>
      <c r="C592" s="298">
        <v>46178</v>
      </c>
      <c r="D592" s="299" t="s">
        <v>905</v>
      </c>
      <c r="E592" s="522">
        <v>11.75</v>
      </c>
      <c r="F592" s="522"/>
      <c r="G592" s="333">
        <f t="shared" si="20"/>
        <v>1561.3399999999858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335</v>
      </c>
      <c r="B593" s="330" t="s">
        <v>335</v>
      </c>
      <c r="C593" s="298">
        <v>46178</v>
      </c>
      <c r="D593" s="299" t="s">
        <v>447</v>
      </c>
      <c r="E593" s="522">
        <v>39.659999999999997</v>
      </c>
      <c r="F593" s="522"/>
      <c r="G593" s="333">
        <f t="shared" si="20"/>
        <v>1573.0899999999858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6</v>
      </c>
      <c r="C594" s="298">
        <v>46178</v>
      </c>
      <c r="D594" s="299" t="s">
        <v>300</v>
      </c>
      <c r="E594" s="522">
        <v>9.57</v>
      </c>
      <c r="F594" s="522"/>
      <c r="G594" s="333">
        <f t="shared" si="20"/>
        <v>1612.7499999999859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2</v>
      </c>
      <c r="C595" s="298">
        <v>46178</v>
      </c>
      <c r="D595" s="299" t="s">
        <v>376</v>
      </c>
      <c r="E595" s="522">
        <v>46.65</v>
      </c>
      <c r="F595" s="522"/>
      <c r="G595" s="333">
        <f t="shared" si="20"/>
        <v>1622.3199999999858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4</v>
      </c>
      <c r="C596" s="298">
        <v>46177</v>
      </c>
      <c r="D596" s="299" t="s">
        <v>296</v>
      </c>
      <c r="E596" s="522">
        <v>43.69</v>
      </c>
      <c r="F596" s="522"/>
      <c r="G596" s="333">
        <f t="shared" si="20"/>
        <v>1668.9699999999859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3</v>
      </c>
      <c r="C597" s="298">
        <v>46177</v>
      </c>
      <c r="D597" s="299" t="s">
        <v>334</v>
      </c>
      <c r="E597" s="522">
        <v>8.52</v>
      </c>
      <c r="F597" s="522"/>
      <c r="G597" s="333">
        <f t="shared" si="20"/>
        <v>1712.659999999986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294</v>
      </c>
      <c r="B598" s="330">
        <v>14</v>
      </c>
      <c r="C598" s="298">
        <v>46177</v>
      </c>
      <c r="D598" s="299" t="s">
        <v>367</v>
      </c>
      <c r="E598" s="522">
        <v>70.25</v>
      </c>
      <c r="F598" s="522"/>
      <c r="G598" s="333">
        <f t="shared" si="20"/>
        <v>1721.179999999986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2</v>
      </c>
      <c r="C599" s="298">
        <v>46177</v>
      </c>
      <c r="D599" s="299" t="s">
        <v>386</v>
      </c>
      <c r="E599" s="522">
        <v>14.38</v>
      </c>
      <c r="F599" s="522"/>
      <c r="G599" s="333">
        <f t="shared" si="20"/>
        <v>1791.429999999986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294</v>
      </c>
      <c r="B600" s="330">
        <v>13</v>
      </c>
      <c r="C600" s="298">
        <v>46177</v>
      </c>
      <c r="D600" s="299" t="s">
        <v>902</v>
      </c>
      <c r="E600" s="522">
        <v>122.46</v>
      </c>
      <c r="F600" s="522"/>
      <c r="G600" s="333">
        <f t="shared" si="20"/>
        <v>1805.8099999999861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294</v>
      </c>
      <c r="B601" s="330">
        <v>17</v>
      </c>
      <c r="C601" s="298">
        <v>46177</v>
      </c>
      <c r="D601" s="299" t="s">
        <v>370</v>
      </c>
      <c r="E601" s="522">
        <v>99</v>
      </c>
      <c r="F601" s="522"/>
      <c r="G601" s="333">
        <f t="shared" si="20"/>
        <v>1928.2699999999861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294</v>
      </c>
      <c r="B602" s="330">
        <v>22</v>
      </c>
      <c r="C602" s="298">
        <v>46176</v>
      </c>
      <c r="D602" s="299" t="s">
        <v>861</v>
      </c>
      <c r="E602" s="522">
        <v>12.77</v>
      </c>
      <c r="F602" s="522"/>
      <c r="G602" s="333">
        <f t="shared" si="20"/>
        <v>2027.2699999999861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8</v>
      </c>
      <c r="C603" s="298">
        <v>46176</v>
      </c>
      <c r="D603" s="299" t="s">
        <v>319</v>
      </c>
      <c r="E603" s="522">
        <v>11.55</v>
      </c>
      <c r="F603" s="522"/>
      <c r="G603" s="333">
        <f t="shared" si="20"/>
        <v>2040.0399999999861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1</v>
      </c>
      <c r="C604" s="298">
        <v>46176</v>
      </c>
      <c r="D604" s="299" t="s">
        <v>306</v>
      </c>
      <c r="E604" s="522">
        <v>96.16</v>
      </c>
      <c r="F604" s="522"/>
      <c r="G604" s="333">
        <f t="shared" ref="G604:G662" si="21">G605-E604+F604</f>
        <v>2051.589999999986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2</v>
      </c>
      <c r="C605" s="298">
        <v>46175</v>
      </c>
      <c r="D605" s="299" t="s">
        <v>899</v>
      </c>
      <c r="E605" s="522">
        <v>21.38</v>
      </c>
      <c r="F605" s="522"/>
      <c r="G605" s="333">
        <f t="shared" si="21"/>
        <v>2147.7499999999859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2</v>
      </c>
      <c r="C606" s="298">
        <v>46175</v>
      </c>
      <c r="D606" s="299" t="s">
        <v>386</v>
      </c>
      <c r="E606" s="522">
        <v>14.38</v>
      </c>
      <c r="F606" s="522"/>
      <c r="G606" s="333">
        <f t="shared" si="21"/>
        <v>2169.129999999986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6</v>
      </c>
      <c r="C607" s="298">
        <v>46175</v>
      </c>
      <c r="D607" s="299" t="s">
        <v>433</v>
      </c>
      <c r="E607" s="522">
        <v>-142</v>
      </c>
      <c r="F607" s="522"/>
      <c r="G607" s="333">
        <f t="shared" si="21"/>
        <v>2183.5099999999861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284</v>
      </c>
      <c r="B608" s="330">
        <v>36</v>
      </c>
      <c r="C608" s="298">
        <v>46175</v>
      </c>
      <c r="D608" s="299" t="s">
        <v>374</v>
      </c>
      <c r="E608" s="522">
        <v>50</v>
      </c>
      <c r="F608" s="522"/>
      <c r="G608" s="333">
        <f t="shared" si="21"/>
        <v>2041.5099999999861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294</v>
      </c>
      <c r="B609" s="330">
        <v>22</v>
      </c>
      <c r="C609" s="298">
        <v>46175</v>
      </c>
      <c r="D609" s="299" t="s">
        <v>375</v>
      </c>
      <c r="E609" s="522">
        <v>6.37</v>
      </c>
      <c r="F609" s="522"/>
      <c r="G609" s="333">
        <f t="shared" si="21"/>
        <v>2091.5099999999861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1</v>
      </c>
      <c r="C610" s="298">
        <v>46174</v>
      </c>
      <c r="D610" s="299" t="s">
        <v>306</v>
      </c>
      <c r="E610" s="522">
        <v>84.03</v>
      </c>
      <c r="F610" s="522"/>
      <c r="G610" s="333">
        <f t="shared" si="21"/>
        <v>2097.879999999986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3</v>
      </c>
      <c r="C611" s="298">
        <v>46174</v>
      </c>
      <c r="D611" s="299" t="s">
        <v>296</v>
      </c>
      <c r="E611" s="522">
        <v>10.31</v>
      </c>
      <c r="F611" s="522"/>
      <c r="G611" s="333">
        <f t="shared" si="21"/>
        <v>2181.9099999999862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2</v>
      </c>
      <c r="C612" s="298">
        <v>46174</v>
      </c>
      <c r="D612" s="299" t="s">
        <v>301</v>
      </c>
      <c r="E612" s="522">
        <v>16.05</v>
      </c>
      <c r="F612" s="522"/>
      <c r="G612" s="333">
        <f t="shared" si="21"/>
        <v>2192.2199999999862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1</v>
      </c>
      <c r="C613" s="298">
        <v>46174</v>
      </c>
      <c r="D613" s="299" t="s">
        <v>457</v>
      </c>
      <c r="E613" s="522">
        <v>50.44</v>
      </c>
      <c r="F613" s="522"/>
      <c r="G613" s="333">
        <f t="shared" si="21"/>
        <v>2208.2699999999863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6</v>
      </c>
      <c r="C614" s="298">
        <v>46174</v>
      </c>
      <c r="D614" s="299" t="s">
        <v>898</v>
      </c>
      <c r="E614" s="522">
        <v>9.99</v>
      </c>
      <c r="F614" s="522"/>
      <c r="G614" s="333">
        <f t="shared" si="21"/>
        <v>2258.7099999999864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4</v>
      </c>
      <c r="C615" s="298">
        <v>46174</v>
      </c>
      <c r="D615" s="299" t="s">
        <v>310</v>
      </c>
      <c r="E615" s="522">
        <v>44.98</v>
      </c>
      <c r="F615" s="522"/>
      <c r="G615" s="333">
        <f t="shared" si="21"/>
        <v>2268.6999999999862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1</v>
      </c>
      <c r="C616" s="298">
        <v>46174</v>
      </c>
      <c r="D616" s="299" t="s">
        <v>311</v>
      </c>
      <c r="E616" s="522">
        <v>106.14</v>
      </c>
      <c r="F616" s="522"/>
      <c r="G616" s="333">
        <f t="shared" si="21"/>
        <v>2313.6799999999862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294</v>
      </c>
      <c r="B617" s="330">
        <v>16</v>
      </c>
      <c r="C617" s="298">
        <v>46174</v>
      </c>
      <c r="D617" s="299" t="s">
        <v>624</v>
      </c>
      <c r="E617" s="522">
        <v>62.31</v>
      </c>
      <c r="F617" s="522"/>
      <c r="G617" s="333">
        <f t="shared" si="21"/>
        <v>2419.8199999999861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3</v>
      </c>
      <c r="C618" s="298">
        <v>46174</v>
      </c>
      <c r="D618" s="299" t="s">
        <v>351</v>
      </c>
      <c r="E618" s="522">
        <v>8.1</v>
      </c>
      <c r="F618" s="522"/>
      <c r="G618" s="333">
        <f t="shared" si="21"/>
        <v>2482.129999999986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287</v>
      </c>
      <c r="B619" s="330" t="s">
        <v>287</v>
      </c>
      <c r="C619" s="298">
        <v>46174</v>
      </c>
      <c r="D619" s="299" t="s">
        <v>888</v>
      </c>
      <c r="E619" s="522">
        <v>320</v>
      </c>
      <c r="F619" s="522">
        <v>320</v>
      </c>
      <c r="G619" s="333">
        <f t="shared" si="21"/>
        <v>2490.2299999999859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6</v>
      </c>
      <c r="C620" s="298">
        <v>46174</v>
      </c>
      <c r="D620" s="299" t="s">
        <v>889</v>
      </c>
      <c r="E620" s="522">
        <v>20</v>
      </c>
      <c r="F620" s="522"/>
      <c r="G620" s="333">
        <f t="shared" si="21"/>
        <v>2490.2299999999859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284</v>
      </c>
      <c r="B621" s="330">
        <v>37</v>
      </c>
      <c r="C621" s="298">
        <v>46173</v>
      </c>
      <c r="D621" s="299" t="s">
        <v>895</v>
      </c>
      <c r="E621" s="522">
        <v>1160.3599999999999</v>
      </c>
      <c r="F621" s="522"/>
      <c r="G621" s="333">
        <f t="shared" si="21"/>
        <v>2510.2299999999859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286</v>
      </c>
      <c r="B622" s="330">
        <v>25</v>
      </c>
      <c r="C622" s="298">
        <v>46173</v>
      </c>
      <c r="D622" s="298" t="s">
        <v>204</v>
      </c>
      <c r="E622" s="331">
        <v>350</v>
      </c>
      <c r="F622" s="522"/>
      <c r="G622" s="333">
        <f t="shared" si="21"/>
        <v>3670.5899999999856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286</v>
      </c>
      <c r="B623" s="330">
        <v>26</v>
      </c>
      <c r="C623" s="298">
        <v>46173</v>
      </c>
      <c r="D623" s="298" t="s">
        <v>205</v>
      </c>
      <c r="E623" s="331">
        <v>320</v>
      </c>
      <c r="F623" s="522"/>
      <c r="G623" s="333">
        <f t="shared" si="21"/>
        <v>4020.5899999999856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286</v>
      </c>
      <c r="B624" s="330">
        <v>27</v>
      </c>
      <c r="C624" s="298">
        <v>46173</v>
      </c>
      <c r="D624" s="298" t="s">
        <v>206</v>
      </c>
      <c r="E624" s="331">
        <v>25</v>
      </c>
      <c r="F624" s="522"/>
      <c r="G624" s="333">
        <f t="shared" si="21"/>
        <v>4340.5899999999856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286</v>
      </c>
      <c r="B625" s="330">
        <v>28</v>
      </c>
      <c r="C625" s="298">
        <v>46173</v>
      </c>
      <c r="D625" s="298" t="s">
        <v>207</v>
      </c>
      <c r="E625" s="331">
        <v>25</v>
      </c>
      <c r="F625" s="522"/>
      <c r="G625" s="333">
        <f t="shared" si="21"/>
        <v>4365.5899999999856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286</v>
      </c>
      <c r="B626" s="330">
        <v>29</v>
      </c>
      <c r="C626" s="298">
        <v>46173</v>
      </c>
      <c r="D626" s="298" t="s">
        <v>208</v>
      </c>
      <c r="E626" s="331">
        <v>45</v>
      </c>
      <c r="F626" s="522"/>
      <c r="G626" s="333">
        <f t="shared" si="21"/>
        <v>4390.5899999999856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286</v>
      </c>
      <c r="B627" s="330">
        <v>30</v>
      </c>
      <c r="C627" s="298">
        <v>46173</v>
      </c>
      <c r="D627" s="298" t="s">
        <v>209</v>
      </c>
      <c r="E627" s="331">
        <v>400</v>
      </c>
      <c r="F627" s="522"/>
      <c r="G627" s="333">
        <f t="shared" si="21"/>
        <v>4435.5899999999856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286</v>
      </c>
      <c r="B628" s="330">
        <v>31</v>
      </c>
      <c r="C628" s="298">
        <v>46173</v>
      </c>
      <c r="D628" s="298" t="s">
        <v>210</v>
      </c>
      <c r="E628" s="331">
        <v>375</v>
      </c>
      <c r="F628" s="522"/>
      <c r="G628" s="333">
        <f t="shared" si="21"/>
        <v>4835.5899999999856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286</v>
      </c>
      <c r="B629" s="330">
        <v>32</v>
      </c>
      <c r="C629" s="298">
        <v>46173</v>
      </c>
      <c r="D629" s="298" t="s">
        <v>211</v>
      </c>
      <c r="E629" s="331">
        <v>100</v>
      </c>
      <c r="F629" s="522"/>
      <c r="G629" s="333">
        <f t="shared" si="21"/>
        <v>5210.5899999999856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286</v>
      </c>
      <c r="B630" s="330">
        <v>33</v>
      </c>
      <c r="C630" s="298">
        <v>46173</v>
      </c>
      <c r="D630" s="298" t="s">
        <v>212</v>
      </c>
      <c r="E630" s="331">
        <v>85</v>
      </c>
      <c r="F630" s="522"/>
      <c r="G630" s="333">
        <f t="shared" si="21"/>
        <v>5310.5899999999856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286</v>
      </c>
      <c r="B631" s="330">
        <v>34</v>
      </c>
      <c r="C631" s="298">
        <v>46173</v>
      </c>
      <c r="D631" s="298" t="s">
        <v>213</v>
      </c>
      <c r="E631" s="331">
        <v>230</v>
      </c>
      <c r="F631" s="522"/>
      <c r="G631" s="333">
        <f t="shared" si="21"/>
        <v>5395.5899999999856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286</v>
      </c>
      <c r="B632" s="330">
        <v>35</v>
      </c>
      <c r="C632" s="298">
        <v>46173</v>
      </c>
      <c r="D632" s="298" t="s">
        <v>214</v>
      </c>
      <c r="E632" s="331">
        <v>45</v>
      </c>
      <c r="F632" s="522"/>
      <c r="G632" s="333">
        <f t="shared" si="21"/>
        <v>5625.5899999999856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6</v>
      </c>
      <c r="C633" s="298">
        <v>46173</v>
      </c>
      <c r="D633" s="298" t="s">
        <v>885</v>
      </c>
      <c r="E633" s="522">
        <v>50</v>
      </c>
      <c r="F633" s="522"/>
      <c r="G633" s="333">
        <f t="shared" si="21"/>
        <v>5670.5899999999856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294</v>
      </c>
      <c r="B634" s="330">
        <v>22</v>
      </c>
      <c r="C634" s="298">
        <v>46173</v>
      </c>
      <c r="D634" s="298" t="s">
        <v>835</v>
      </c>
      <c r="E634" s="522">
        <v>10.63</v>
      </c>
      <c r="F634" s="522"/>
      <c r="G634" s="333">
        <f t="shared" si="21"/>
        <v>5720.5899999999856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4</v>
      </c>
      <c r="C635" s="298">
        <v>46173</v>
      </c>
      <c r="D635" s="298" t="s">
        <v>363</v>
      </c>
      <c r="E635" s="522">
        <v>108.69</v>
      </c>
      <c r="F635" s="522"/>
      <c r="G635" s="333">
        <f t="shared" si="21"/>
        <v>5731.2199999999857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294</v>
      </c>
      <c r="B636" s="330">
        <v>10</v>
      </c>
      <c r="C636" s="298">
        <v>46173</v>
      </c>
      <c r="D636" s="298" t="s">
        <v>176</v>
      </c>
      <c r="E636" s="522">
        <v>17.899999999999999</v>
      </c>
      <c r="F636" s="522"/>
      <c r="G636" s="333">
        <f t="shared" si="21"/>
        <v>5839.9099999999853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1</v>
      </c>
      <c r="C637" s="298">
        <v>46173</v>
      </c>
      <c r="D637" s="298" t="s">
        <v>445</v>
      </c>
      <c r="E637" s="522">
        <v>9.57</v>
      </c>
      <c r="F637" s="522"/>
      <c r="G637" s="333">
        <f t="shared" si="21"/>
        <v>5857.8099999999849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8</v>
      </c>
      <c r="C638" s="298">
        <v>46172</v>
      </c>
      <c r="D638" s="298" t="s">
        <v>319</v>
      </c>
      <c r="E638" s="522">
        <v>88.98</v>
      </c>
      <c r="F638" s="522"/>
      <c r="G638" s="333">
        <f t="shared" si="21"/>
        <v>5867.3799999999846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287</v>
      </c>
      <c r="B639" s="330" t="s">
        <v>287</v>
      </c>
      <c r="C639" s="298">
        <v>46172</v>
      </c>
      <c r="D639" s="298" t="s">
        <v>891</v>
      </c>
      <c r="E639" s="522">
        <v>219.38</v>
      </c>
      <c r="F639" s="522">
        <v>219.38</v>
      </c>
      <c r="G639" s="333">
        <f t="shared" si="21"/>
        <v>5956.3599999999842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287</v>
      </c>
      <c r="B640" s="330" t="s">
        <v>287</v>
      </c>
      <c r="C640" s="298">
        <v>46172</v>
      </c>
      <c r="D640" s="298" t="s">
        <v>890</v>
      </c>
      <c r="E640" s="522">
        <v>310.98</v>
      </c>
      <c r="F640" s="522">
        <v>310.98</v>
      </c>
      <c r="G640" s="333">
        <f t="shared" si="21"/>
        <v>5956.3599999999842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2</v>
      </c>
      <c r="C641" s="298">
        <v>46172</v>
      </c>
      <c r="D641" s="298" t="s">
        <v>894</v>
      </c>
      <c r="E641" s="522">
        <v>130.68</v>
      </c>
      <c r="F641" s="522"/>
      <c r="G641" s="333">
        <f t="shared" si="21"/>
        <v>5956.3599999999842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2</v>
      </c>
      <c r="C642" s="298">
        <v>46172</v>
      </c>
      <c r="D642" s="298" t="s">
        <v>356</v>
      </c>
      <c r="E642" s="522">
        <v>49.99</v>
      </c>
      <c r="F642" s="522"/>
      <c r="G642" s="333">
        <f t="shared" si="21"/>
        <v>6087.0399999999845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2</v>
      </c>
      <c r="C643" s="298">
        <v>46171</v>
      </c>
      <c r="D643" s="298" t="s">
        <v>296</v>
      </c>
      <c r="E643" s="522">
        <v>15.1</v>
      </c>
      <c r="F643" s="522"/>
      <c r="G643" s="333">
        <f t="shared" si="21"/>
        <v>6137.0299999999843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8</v>
      </c>
      <c r="C644" s="298">
        <v>46171</v>
      </c>
      <c r="D644" s="298" t="s">
        <v>295</v>
      </c>
      <c r="E644" s="522">
        <v>7.02</v>
      </c>
      <c r="F644" s="522"/>
      <c r="G644" s="333">
        <f t="shared" si="21"/>
        <v>6152.1299999999846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4</v>
      </c>
      <c r="C645" s="298">
        <v>46171</v>
      </c>
      <c r="D645" s="298" t="s">
        <v>295</v>
      </c>
      <c r="E645" s="522">
        <v>93.38</v>
      </c>
      <c r="F645" s="522"/>
      <c r="G645" s="333">
        <f t="shared" si="21"/>
        <v>6159.1499999999851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2</v>
      </c>
      <c r="C646" s="298">
        <v>46171</v>
      </c>
      <c r="D646" s="298" t="s">
        <v>353</v>
      </c>
      <c r="E646" s="522">
        <v>18.98</v>
      </c>
      <c r="F646" s="522"/>
      <c r="G646" s="333">
        <f t="shared" si="21"/>
        <v>6252.5299999999852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294</v>
      </c>
      <c r="B647" s="330">
        <v>23</v>
      </c>
      <c r="C647" s="298">
        <v>46171</v>
      </c>
      <c r="D647" s="299" t="s">
        <v>67</v>
      </c>
      <c r="E647" s="522">
        <v>650.88</v>
      </c>
      <c r="F647" s="522"/>
      <c r="G647" s="333">
        <f t="shared" si="21"/>
        <v>6271.5099999999848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294</v>
      </c>
      <c r="B648" s="330">
        <v>20</v>
      </c>
      <c r="C648" s="298">
        <v>46171</v>
      </c>
      <c r="D648" s="299" t="s">
        <v>193</v>
      </c>
      <c r="E648" s="522">
        <v>600</v>
      </c>
      <c r="F648" s="522"/>
      <c r="G648" s="333">
        <f t="shared" si="21"/>
        <v>6922.3899999999849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291</v>
      </c>
      <c r="B649" s="330">
        <v>38</v>
      </c>
      <c r="C649" s="298">
        <v>46171</v>
      </c>
      <c r="D649" s="299" t="s">
        <v>293</v>
      </c>
      <c r="E649" s="522"/>
      <c r="F649" s="522">
        <v>4597.8100000000004</v>
      </c>
      <c r="G649" s="333">
        <f t="shared" si="21"/>
        <v>7522.3899999999849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294</v>
      </c>
      <c r="B650" s="330">
        <v>42</v>
      </c>
      <c r="C650" s="298">
        <v>46171</v>
      </c>
      <c r="D650" s="299" t="s">
        <v>200</v>
      </c>
      <c r="E650" s="522">
        <v>50.92</v>
      </c>
      <c r="F650" s="522"/>
      <c r="G650" s="333">
        <f t="shared" si="21"/>
        <v>2924.5799999999849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294</v>
      </c>
      <c r="B651" s="330">
        <v>43</v>
      </c>
      <c r="C651" s="298">
        <v>46171</v>
      </c>
      <c r="D651" s="299" t="s">
        <v>201</v>
      </c>
      <c r="E651" s="522">
        <v>42.84</v>
      </c>
      <c r="F651" s="522"/>
      <c r="G651" s="333">
        <f t="shared" si="21"/>
        <v>2975.499999999985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291</v>
      </c>
      <c r="B652" s="330">
        <v>39</v>
      </c>
      <c r="C652" s="298">
        <v>46170</v>
      </c>
      <c r="D652" s="299" t="s">
        <v>292</v>
      </c>
      <c r="E652" s="522"/>
      <c r="F652" s="522">
        <v>2763.79</v>
      </c>
      <c r="G652" s="333">
        <f t="shared" si="21"/>
        <v>3018.3399999999851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3</v>
      </c>
      <c r="C653" s="298">
        <v>46170</v>
      </c>
      <c r="D653" s="299" t="s">
        <v>884</v>
      </c>
      <c r="E653" s="522">
        <v>8.9499999999999993</v>
      </c>
      <c r="F653" s="522"/>
      <c r="G653" s="333">
        <f t="shared" si="21"/>
        <v>254.54999999998506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4</v>
      </c>
      <c r="C654" s="298">
        <v>46170</v>
      </c>
      <c r="D654" s="299" t="s">
        <v>884</v>
      </c>
      <c r="E654" s="522">
        <v>43.44</v>
      </c>
      <c r="F654" s="522"/>
      <c r="G654" s="333">
        <f t="shared" si="21"/>
        <v>263.49999999998505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6</v>
      </c>
      <c r="C655" s="298">
        <v>46170</v>
      </c>
      <c r="D655" s="299" t="s">
        <v>892</v>
      </c>
      <c r="E655" s="522">
        <v>30.89</v>
      </c>
      <c r="F655" s="522"/>
      <c r="G655" s="333">
        <f t="shared" si="21"/>
        <v>306.93999999998505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2</v>
      </c>
      <c r="C656" s="298">
        <v>46170</v>
      </c>
      <c r="D656" s="299" t="s">
        <v>346</v>
      </c>
      <c r="E656" s="522">
        <v>32.659999999999997</v>
      </c>
      <c r="F656" s="522"/>
      <c r="G656" s="333">
        <f t="shared" si="21"/>
        <v>337.82999999998503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2</v>
      </c>
      <c r="C657" s="298">
        <v>46170</v>
      </c>
      <c r="D657" s="299" t="s">
        <v>386</v>
      </c>
      <c r="E657" s="522">
        <v>9.09</v>
      </c>
      <c r="F657" s="522"/>
      <c r="G657" s="333">
        <f t="shared" si="21"/>
        <v>370.48999999998506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8</v>
      </c>
      <c r="C658" s="298">
        <v>46170</v>
      </c>
      <c r="D658" s="299" t="s">
        <v>846</v>
      </c>
      <c r="E658" s="522">
        <v>36.74</v>
      </c>
      <c r="F658" s="522"/>
      <c r="G658" s="333">
        <f t="shared" si="21"/>
        <v>379.57999999998503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5</v>
      </c>
      <c r="C659" s="298">
        <v>46170</v>
      </c>
      <c r="D659" s="299" t="s">
        <v>846</v>
      </c>
      <c r="E659" s="522">
        <v>11.2</v>
      </c>
      <c r="F659" s="522"/>
      <c r="G659" s="333">
        <f t="shared" si="21"/>
        <v>416.31999999998504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2</v>
      </c>
      <c r="C660" s="298">
        <v>46169</v>
      </c>
      <c r="D660" s="299" t="s">
        <v>358</v>
      </c>
      <c r="E660" s="522">
        <v>11.29</v>
      </c>
      <c r="F660" s="522"/>
      <c r="G660" s="333">
        <f t="shared" si="21"/>
        <v>427.51999999998503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4</v>
      </c>
      <c r="C661" s="298">
        <v>46169</v>
      </c>
      <c r="D661" s="299" t="s">
        <v>363</v>
      </c>
      <c r="E661" s="522">
        <v>44.84</v>
      </c>
      <c r="F661" s="522"/>
      <c r="G661" s="333">
        <f t="shared" si="21"/>
        <v>438.80999999998505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7</v>
      </c>
      <c r="C662" s="298">
        <v>46169</v>
      </c>
      <c r="D662" s="299" t="s">
        <v>338</v>
      </c>
      <c r="E662" s="522">
        <v>139.88</v>
      </c>
      <c r="F662" s="522"/>
      <c r="G662" s="333">
        <f t="shared" si="21"/>
        <v>483.64999999998508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8</v>
      </c>
      <c r="C663" s="298">
        <v>46169</v>
      </c>
      <c r="D663" s="299" t="s">
        <v>319</v>
      </c>
      <c r="E663" s="522">
        <v>46.84</v>
      </c>
      <c r="F663" s="522"/>
      <c r="G663" s="333">
        <f t="shared" ref="G663:G700" si="22">G664-E663+F663</f>
        <v>623.52999999998508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2</v>
      </c>
      <c r="C664" s="298">
        <v>46169</v>
      </c>
      <c r="D664" s="299" t="s">
        <v>358</v>
      </c>
      <c r="E664" s="522">
        <v>9.4700000000000006</v>
      </c>
      <c r="F664" s="522"/>
      <c r="G664" s="333">
        <f t="shared" si="22"/>
        <v>670.36999999998511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8</v>
      </c>
      <c r="C665" s="298">
        <v>46168</v>
      </c>
      <c r="D665" s="299" t="s">
        <v>308</v>
      </c>
      <c r="E665" s="522">
        <v>47.99</v>
      </c>
      <c r="F665" s="522"/>
      <c r="G665" s="333">
        <f t="shared" si="22"/>
        <v>679.83999999998514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5</v>
      </c>
      <c r="C666" s="298">
        <v>46168</v>
      </c>
      <c r="D666" s="299" t="s">
        <v>872</v>
      </c>
      <c r="E666" s="522">
        <v>26</v>
      </c>
      <c r="F666" s="522"/>
      <c r="G666" s="333">
        <f t="shared" si="22"/>
        <v>727.82999999998515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4</v>
      </c>
      <c r="C667" s="298">
        <v>46168</v>
      </c>
      <c r="D667" s="299" t="s">
        <v>310</v>
      </c>
      <c r="E667" s="522">
        <v>50.15</v>
      </c>
      <c r="F667" s="522"/>
      <c r="G667" s="333">
        <f t="shared" si="22"/>
        <v>753.82999999998515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287</v>
      </c>
      <c r="B668" s="330" t="s">
        <v>287</v>
      </c>
      <c r="C668" s="298">
        <v>46168</v>
      </c>
      <c r="D668" s="299" t="s">
        <v>882</v>
      </c>
      <c r="E668" s="522">
        <v>400</v>
      </c>
      <c r="F668" s="522">
        <v>400</v>
      </c>
      <c r="G668" s="333">
        <f t="shared" si="22"/>
        <v>803.97999999998513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294</v>
      </c>
      <c r="B669" s="330">
        <v>22</v>
      </c>
      <c r="C669" s="298">
        <v>46168</v>
      </c>
      <c r="D669" s="299" t="s">
        <v>835</v>
      </c>
      <c r="E669" s="522">
        <v>15.96</v>
      </c>
      <c r="F669" s="522"/>
      <c r="G669" s="333">
        <f t="shared" si="22"/>
        <v>803.97999999998513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2</v>
      </c>
      <c r="C670" s="298">
        <v>46168</v>
      </c>
      <c r="D670" s="299" t="s">
        <v>296</v>
      </c>
      <c r="E670" s="522">
        <v>15.1</v>
      </c>
      <c r="F670" s="522"/>
      <c r="G670" s="333">
        <f t="shared" si="22"/>
        <v>819.93999999998516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4</v>
      </c>
      <c r="C671" s="298">
        <v>46168</v>
      </c>
      <c r="D671" s="299" t="s">
        <v>296</v>
      </c>
      <c r="E671" s="522">
        <v>44.67</v>
      </c>
      <c r="F671" s="522"/>
      <c r="G671" s="333">
        <f t="shared" si="22"/>
        <v>835.03999999998518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1</v>
      </c>
      <c r="C672" s="298">
        <v>46168</v>
      </c>
      <c r="D672" s="299" t="s">
        <v>300</v>
      </c>
      <c r="E672" s="522">
        <v>32.99</v>
      </c>
      <c r="F672" s="522"/>
      <c r="G672" s="333">
        <f t="shared" si="22"/>
        <v>879.70999999998514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2</v>
      </c>
      <c r="C673" s="298">
        <v>46168</v>
      </c>
      <c r="D673" s="299" t="s">
        <v>386</v>
      </c>
      <c r="E673" s="522">
        <v>14.39</v>
      </c>
      <c r="F673" s="522"/>
      <c r="G673" s="333">
        <f t="shared" si="22"/>
        <v>912.69999999998515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294</v>
      </c>
      <c r="B674" s="330">
        <v>12</v>
      </c>
      <c r="C674" s="298">
        <v>46167</v>
      </c>
      <c r="D674" s="299" t="s">
        <v>314</v>
      </c>
      <c r="E674" s="522">
        <v>204.48</v>
      </c>
      <c r="F674" s="522"/>
      <c r="G674" s="333">
        <f t="shared" si="22"/>
        <v>927.08999999998514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8</v>
      </c>
      <c r="C675" s="298">
        <v>46167</v>
      </c>
      <c r="D675" s="299" t="s">
        <v>319</v>
      </c>
      <c r="E675" s="522">
        <v>29.79</v>
      </c>
      <c r="F675" s="522"/>
      <c r="G675" s="333">
        <f t="shared" si="22"/>
        <v>1131.5699999999852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3</v>
      </c>
      <c r="C676" s="298">
        <v>46167</v>
      </c>
      <c r="D676" s="299" t="s">
        <v>348</v>
      </c>
      <c r="E676" s="522">
        <v>50</v>
      </c>
      <c r="F676" s="522"/>
      <c r="G676" s="333">
        <f t="shared" si="22"/>
        <v>1161.3599999999851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1</v>
      </c>
      <c r="C677" s="298">
        <v>46166</v>
      </c>
      <c r="D677" s="299" t="s">
        <v>329</v>
      </c>
      <c r="E677" s="522">
        <v>122.54</v>
      </c>
      <c r="F677" s="522"/>
      <c r="G677" s="333">
        <f t="shared" si="22"/>
        <v>1211.3599999999851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1</v>
      </c>
      <c r="C678" s="298">
        <v>46166</v>
      </c>
      <c r="D678" s="299" t="s">
        <v>311</v>
      </c>
      <c r="E678" s="522">
        <v>157.97</v>
      </c>
      <c r="F678" s="522"/>
      <c r="G678" s="333">
        <f t="shared" si="22"/>
        <v>1333.8999999999851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6</v>
      </c>
      <c r="C679" s="298">
        <v>46166</v>
      </c>
      <c r="D679" s="299" t="s">
        <v>300</v>
      </c>
      <c r="E679" s="522">
        <v>44.05</v>
      </c>
      <c r="F679" s="522"/>
      <c r="G679" s="333">
        <f t="shared" si="22"/>
        <v>1491.8699999999851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8</v>
      </c>
      <c r="C680" s="298">
        <v>46166</v>
      </c>
      <c r="D680" s="299" t="s">
        <v>319</v>
      </c>
      <c r="E680" s="522">
        <v>70.44</v>
      </c>
      <c r="F680" s="522"/>
      <c r="G680" s="333">
        <f t="shared" si="22"/>
        <v>1535.9199999999851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1</v>
      </c>
      <c r="C681" s="298">
        <v>46166</v>
      </c>
      <c r="D681" s="299" t="s">
        <v>329</v>
      </c>
      <c r="E681" s="522">
        <v>55.96</v>
      </c>
      <c r="F681" s="522"/>
      <c r="G681" s="333">
        <f t="shared" si="22"/>
        <v>1606.3599999999851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6</v>
      </c>
      <c r="C682" s="298">
        <v>46166</v>
      </c>
      <c r="D682" s="299" t="s">
        <v>883</v>
      </c>
      <c r="E682" s="522">
        <v>597.83000000000004</v>
      </c>
      <c r="F682" s="522"/>
      <c r="G682" s="333">
        <f t="shared" si="22"/>
        <v>1662.3199999999852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287</v>
      </c>
      <c r="B683" s="330" t="s">
        <v>287</v>
      </c>
      <c r="C683" s="298">
        <v>46166</v>
      </c>
      <c r="D683" s="299" t="s">
        <v>845</v>
      </c>
      <c r="E683" s="522">
        <v>69.2</v>
      </c>
      <c r="F683" s="522">
        <v>69.2</v>
      </c>
      <c r="G683" s="333">
        <f t="shared" si="22"/>
        <v>2260.1499999999851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1</v>
      </c>
      <c r="C684" s="298">
        <v>46165</v>
      </c>
      <c r="D684" s="299" t="s">
        <v>880</v>
      </c>
      <c r="E684" s="522">
        <v>94.76</v>
      </c>
      <c r="F684" s="522"/>
      <c r="G684" s="333">
        <f t="shared" si="22"/>
        <v>2260.1499999999851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1</v>
      </c>
      <c r="C685" s="298">
        <v>46165</v>
      </c>
      <c r="D685" s="299" t="s">
        <v>393</v>
      </c>
      <c r="E685" s="522">
        <v>34.869999999999997</v>
      </c>
      <c r="F685" s="522"/>
      <c r="G685" s="333">
        <f t="shared" si="22"/>
        <v>2354.9099999999853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8</v>
      </c>
      <c r="C686" s="298">
        <v>46165</v>
      </c>
      <c r="D686" s="299" t="s">
        <v>481</v>
      </c>
      <c r="E686" s="522">
        <v>80.48</v>
      </c>
      <c r="F686" s="522"/>
      <c r="G686" s="333">
        <f t="shared" si="22"/>
        <v>2389.7799999999852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5</v>
      </c>
      <c r="C687" s="298">
        <v>46165</v>
      </c>
      <c r="D687" s="299" t="s">
        <v>879</v>
      </c>
      <c r="E687" s="522">
        <v>25</v>
      </c>
      <c r="F687" s="522"/>
      <c r="G687" s="333">
        <f t="shared" si="22"/>
        <v>2470.2599999999852</v>
      </c>
      <c r="H687" s="334" t="s">
        <v>298</v>
      </c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6</v>
      </c>
      <c r="C688" s="298">
        <v>46165</v>
      </c>
      <c r="D688" s="299" t="s">
        <v>877</v>
      </c>
      <c r="E688" s="522">
        <v>50</v>
      </c>
      <c r="F688" s="522"/>
      <c r="G688" s="333">
        <f t="shared" si="22"/>
        <v>2495.2599999999852</v>
      </c>
      <c r="H688" s="334" t="s">
        <v>298</v>
      </c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2</v>
      </c>
      <c r="C689" s="298">
        <v>46165</v>
      </c>
      <c r="D689" s="299" t="s">
        <v>878</v>
      </c>
      <c r="E689" s="522">
        <v>25</v>
      </c>
      <c r="F689" s="522"/>
      <c r="G689" s="333">
        <f t="shared" si="22"/>
        <v>2545.2599999999852</v>
      </c>
      <c r="H689" s="334" t="s">
        <v>298</v>
      </c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2</v>
      </c>
      <c r="C690" s="298">
        <v>46164</v>
      </c>
      <c r="D690" s="299" t="s">
        <v>881</v>
      </c>
      <c r="E690" s="522">
        <v>45.46</v>
      </c>
      <c r="F690" s="522"/>
      <c r="G690" s="333">
        <f t="shared" si="22"/>
        <v>2570.2599999999852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6</v>
      </c>
      <c r="C691" s="298">
        <v>46164</v>
      </c>
      <c r="D691" s="299" t="s">
        <v>873</v>
      </c>
      <c r="E691" s="522">
        <v>22</v>
      </c>
      <c r="F691" s="522"/>
      <c r="G691" s="333">
        <f t="shared" si="22"/>
        <v>2615.7199999999852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2</v>
      </c>
      <c r="C692" s="298">
        <v>46164</v>
      </c>
      <c r="D692" s="299" t="s">
        <v>296</v>
      </c>
      <c r="E692" s="522">
        <v>14.57</v>
      </c>
      <c r="F692" s="522"/>
      <c r="G692" s="333">
        <f t="shared" si="22"/>
        <v>2637.7199999999852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3</v>
      </c>
      <c r="C693" s="298">
        <v>46163</v>
      </c>
      <c r="D693" s="299" t="s">
        <v>334</v>
      </c>
      <c r="E693" s="522">
        <v>9.01</v>
      </c>
      <c r="F693" s="522"/>
      <c r="G693" s="333">
        <f t="shared" si="22"/>
        <v>2652.2899999999854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8</v>
      </c>
      <c r="C694" s="298">
        <v>46163</v>
      </c>
      <c r="D694" s="299" t="s">
        <v>334</v>
      </c>
      <c r="E694" s="522">
        <v>6.8</v>
      </c>
      <c r="F694" s="522"/>
      <c r="G694" s="333">
        <f t="shared" si="22"/>
        <v>2661.2999999999856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2</v>
      </c>
      <c r="C695" s="298">
        <v>46163</v>
      </c>
      <c r="D695" s="299" t="s">
        <v>358</v>
      </c>
      <c r="E695" s="522">
        <v>16.649999999999999</v>
      </c>
      <c r="F695" s="522"/>
      <c r="G695" s="333">
        <f t="shared" si="22"/>
        <v>2668.0999999999858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8</v>
      </c>
      <c r="C696" s="298">
        <v>46163</v>
      </c>
      <c r="D696" s="299" t="s">
        <v>846</v>
      </c>
      <c r="E696" s="522">
        <v>24.89</v>
      </c>
      <c r="F696" s="522"/>
      <c r="G696" s="333">
        <f t="shared" si="22"/>
        <v>2684.7499999999859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5</v>
      </c>
      <c r="C697" s="298">
        <v>46163</v>
      </c>
      <c r="D697" s="299" t="s">
        <v>846</v>
      </c>
      <c r="E697" s="522">
        <v>11.2</v>
      </c>
      <c r="F697" s="522"/>
      <c r="G697" s="333">
        <f t="shared" si="22"/>
        <v>2709.6399999999858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2</v>
      </c>
      <c r="C698" s="298">
        <v>46162</v>
      </c>
      <c r="D698" s="299" t="s">
        <v>296</v>
      </c>
      <c r="E698" s="522">
        <v>11.18</v>
      </c>
      <c r="F698" s="522"/>
      <c r="G698" s="333">
        <f t="shared" si="22"/>
        <v>2720.8399999999856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2</v>
      </c>
      <c r="C699" s="298">
        <v>46162</v>
      </c>
      <c r="D699" s="299" t="s">
        <v>386</v>
      </c>
      <c r="E699" s="522">
        <v>14.38</v>
      </c>
      <c r="F699" s="522"/>
      <c r="G699" s="333">
        <f t="shared" si="22"/>
        <v>2732.0199999999854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294</v>
      </c>
      <c r="B700" s="330">
        <v>22</v>
      </c>
      <c r="C700" s="298">
        <v>46162</v>
      </c>
      <c r="D700" s="299" t="s">
        <v>323</v>
      </c>
      <c r="E700" s="522">
        <v>20.22</v>
      </c>
      <c r="F700" s="522"/>
      <c r="G700" s="333">
        <f t="shared" si="22"/>
        <v>2746.3999999999855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5</v>
      </c>
      <c r="C701" s="298">
        <v>46162</v>
      </c>
      <c r="D701" s="299" t="s">
        <v>872</v>
      </c>
      <c r="E701" s="522">
        <v>30</v>
      </c>
      <c r="F701" s="522"/>
      <c r="G701" s="333">
        <f t="shared" ref="G701:G715" si="23">G702-E701+F701</f>
        <v>2766.6199999999853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2</v>
      </c>
      <c r="C702" s="298">
        <v>46162</v>
      </c>
      <c r="D702" s="299" t="s">
        <v>874</v>
      </c>
      <c r="E702" s="522">
        <v>46.72</v>
      </c>
      <c r="F702" s="522"/>
      <c r="G702" s="333">
        <f t="shared" si="23"/>
        <v>2796.6199999999853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4</v>
      </c>
      <c r="C703" s="298">
        <v>46162</v>
      </c>
      <c r="D703" s="299" t="s">
        <v>310</v>
      </c>
      <c r="E703" s="522">
        <v>56.51</v>
      </c>
      <c r="F703" s="522"/>
      <c r="G703" s="333">
        <f t="shared" si="23"/>
        <v>2843.3399999999851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6</v>
      </c>
      <c r="C704" s="298">
        <v>46161</v>
      </c>
      <c r="D704" s="299" t="s">
        <v>871</v>
      </c>
      <c r="E704" s="522">
        <v>63.99</v>
      </c>
      <c r="F704" s="522"/>
      <c r="G704" s="333">
        <f t="shared" si="23"/>
        <v>2899.8499999999854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4</v>
      </c>
      <c r="C705" s="298">
        <v>46161</v>
      </c>
      <c r="D705" s="299" t="s">
        <v>296</v>
      </c>
      <c r="E705" s="522">
        <v>43.46</v>
      </c>
      <c r="F705" s="522"/>
      <c r="G705" s="333">
        <f t="shared" si="23"/>
        <v>2963.8399999999851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3</v>
      </c>
      <c r="C706" s="298">
        <v>46161</v>
      </c>
      <c r="D706" s="299" t="s">
        <v>296</v>
      </c>
      <c r="E706" s="522">
        <v>8.7200000000000006</v>
      </c>
      <c r="F706" s="522"/>
      <c r="G706" s="333">
        <f t="shared" si="23"/>
        <v>3007.2999999999852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2</v>
      </c>
      <c r="C707" s="298">
        <v>46161</v>
      </c>
      <c r="D707" s="299" t="s">
        <v>301</v>
      </c>
      <c r="E707" s="522">
        <v>30.9</v>
      </c>
      <c r="F707" s="522"/>
      <c r="G707" s="333">
        <f t="shared" si="23"/>
        <v>3016.019999999985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294</v>
      </c>
      <c r="B708" s="330">
        <v>22</v>
      </c>
      <c r="C708" s="298">
        <v>46161</v>
      </c>
      <c r="D708" s="299" t="s">
        <v>328</v>
      </c>
      <c r="E708" s="522">
        <v>7.46</v>
      </c>
      <c r="F708" s="522"/>
      <c r="G708" s="333">
        <f t="shared" si="23"/>
        <v>3046.9199999999851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2</v>
      </c>
      <c r="C709" s="298">
        <v>46161</v>
      </c>
      <c r="D709" s="299" t="s">
        <v>869</v>
      </c>
      <c r="E709" s="522">
        <v>31.05</v>
      </c>
      <c r="F709" s="522"/>
      <c r="G709" s="333">
        <f t="shared" si="23"/>
        <v>3054.3799999999851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2</v>
      </c>
      <c r="C710" s="298">
        <v>46161</v>
      </c>
      <c r="D710" s="299" t="s">
        <v>870</v>
      </c>
      <c r="E710" s="522">
        <v>54.41</v>
      </c>
      <c r="F710" s="522"/>
      <c r="G710" s="333">
        <f t="shared" si="23"/>
        <v>3085.4299999999853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8</v>
      </c>
      <c r="C711" s="298">
        <v>46161</v>
      </c>
      <c r="D711" s="299" t="s">
        <v>875</v>
      </c>
      <c r="E711" s="522">
        <v>20.49</v>
      </c>
      <c r="F711" s="522"/>
      <c r="G711" s="333">
        <f t="shared" si="23"/>
        <v>3139.8399999999851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294</v>
      </c>
      <c r="B712" s="330">
        <v>22</v>
      </c>
      <c r="C712" s="298">
        <v>46160</v>
      </c>
      <c r="D712" s="299" t="s">
        <v>401</v>
      </c>
      <c r="E712" s="522">
        <v>13.84</v>
      </c>
      <c r="F712" s="522"/>
      <c r="G712" s="333">
        <f t="shared" si="23"/>
        <v>3160.3299999999849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287</v>
      </c>
      <c r="B713" s="330" t="s">
        <v>287</v>
      </c>
      <c r="C713" s="298">
        <v>46160</v>
      </c>
      <c r="D713" s="299" t="s">
        <v>876</v>
      </c>
      <c r="E713" s="522">
        <v>138.44</v>
      </c>
      <c r="F713" s="522">
        <v>138.44</v>
      </c>
      <c r="G713" s="333">
        <f t="shared" si="23"/>
        <v>3174.1699999999851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2</v>
      </c>
      <c r="C714" s="298">
        <v>46160</v>
      </c>
      <c r="D714" s="299" t="s">
        <v>353</v>
      </c>
      <c r="E714" s="522">
        <v>25.48</v>
      </c>
      <c r="F714" s="522"/>
      <c r="G714" s="333">
        <f t="shared" si="23"/>
        <v>3174.1699999999851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294</v>
      </c>
      <c r="B715" s="330">
        <v>17</v>
      </c>
      <c r="C715" s="298">
        <v>46160</v>
      </c>
      <c r="D715" s="299" t="s">
        <v>188</v>
      </c>
      <c r="E715" s="522">
        <v>42.65</v>
      </c>
      <c r="F715" s="522"/>
      <c r="G715" s="333">
        <f t="shared" si="23"/>
        <v>3199.6499999999851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294</v>
      </c>
      <c r="B716" s="330">
        <v>15</v>
      </c>
      <c r="C716" s="298">
        <v>46160</v>
      </c>
      <c r="D716" s="299" t="s">
        <v>185</v>
      </c>
      <c r="E716" s="522">
        <v>101.37</v>
      </c>
      <c r="F716" s="522"/>
      <c r="G716" s="333">
        <f t="shared" ref="G716:G796" si="24">G717-E716+F716</f>
        <v>3242.2999999999852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335</v>
      </c>
      <c r="B717" s="330" t="s">
        <v>335</v>
      </c>
      <c r="C717" s="298">
        <v>46160</v>
      </c>
      <c r="D717" s="299" t="s">
        <v>336</v>
      </c>
      <c r="E717" s="522">
        <v>93.13</v>
      </c>
      <c r="F717" s="522"/>
      <c r="G717" s="333">
        <f t="shared" si="24"/>
        <v>3343.6699999999851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294</v>
      </c>
      <c r="B718" s="330">
        <v>11</v>
      </c>
      <c r="C718" s="298">
        <v>46160</v>
      </c>
      <c r="D718" s="299" t="s">
        <v>178</v>
      </c>
      <c r="E718" s="522">
        <v>267.68</v>
      </c>
      <c r="F718" s="522"/>
      <c r="G718" s="333">
        <f t="shared" si="24"/>
        <v>3436.7999999999852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294</v>
      </c>
      <c r="B719" s="330">
        <v>23</v>
      </c>
      <c r="C719" s="298">
        <v>46160</v>
      </c>
      <c r="D719" s="299" t="s">
        <v>63</v>
      </c>
      <c r="E719" s="522">
        <v>529.46</v>
      </c>
      <c r="F719" s="522"/>
      <c r="G719" s="333">
        <f t="shared" si="24"/>
        <v>3704.479999999985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1</v>
      </c>
      <c r="C720" s="298">
        <v>46159</v>
      </c>
      <c r="D720" s="299" t="s">
        <v>311</v>
      </c>
      <c r="E720" s="522">
        <v>148.25</v>
      </c>
      <c r="F720" s="522"/>
      <c r="G720" s="333">
        <f t="shared" si="24"/>
        <v>4233.939999999985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1</v>
      </c>
      <c r="C721" s="298">
        <v>46159</v>
      </c>
      <c r="D721" s="299" t="s">
        <v>306</v>
      </c>
      <c r="E721" s="522">
        <v>90.2</v>
      </c>
      <c r="F721" s="522"/>
      <c r="G721" s="333">
        <f t="shared" si="24"/>
        <v>4382.189999999985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294</v>
      </c>
      <c r="B722" s="330">
        <v>21</v>
      </c>
      <c r="C722" s="298">
        <v>46159</v>
      </c>
      <c r="D722" s="299" t="s">
        <v>194</v>
      </c>
      <c r="E722" s="522">
        <v>81</v>
      </c>
      <c r="F722" s="522"/>
      <c r="G722" s="333">
        <f t="shared" si="24"/>
        <v>4472.3899999999849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6</v>
      </c>
      <c r="C723" s="298">
        <v>46159</v>
      </c>
      <c r="D723" s="299" t="s">
        <v>300</v>
      </c>
      <c r="E723" s="522">
        <v>38.33</v>
      </c>
      <c r="F723" s="522"/>
      <c r="G723" s="333">
        <f t="shared" si="24"/>
        <v>4553.3899999999849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294</v>
      </c>
      <c r="B724" s="330">
        <v>42</v>
      </c>
      <c r="C724" s="298">
        <v>46159</v>
      </c>
      <c r="D724" s="299" t="s">
        <v>333</v>
      </c>
      <c r="E724" s="522">
        <v>29.8</v>
      </c>
      <c r="F724" s="522"/>
      <c r="G724" s="333">
        <f t="shared" si="24"/>
        <v>4591.7199999999848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294</v>
      </c>
      <c r="B725" s="330">
        <v>43</v>
      </c>
      <c r="C725" s="298">
        <v>46159</v>
      </c>
      <c r="D725" s="299" t="s">
        <v>333</v>
      </c>
      <c r="E725" s="522">
        <v>22.35</v>
      </c>
      <c r="F725" s="522"/>
      <c r="G725" s="333">
        <f t="shared" si="24"/>
        <v>4621.519999999985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8</v>
      </c>
      <c r="C726" s="298">
        <v>46159</v>
      </c>
      <c r="D726" s="299" t="s">
        <v>319</v>
      </c>
      <c r="E726" s="522">
        <v>50.75</v>
      </c>
      <c r="F726" s="522"/>
      <c r="G726" s="333">
        <f t="shared" si="24"/>
        <v>4643.8699999999853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5</v>
      </c>
      <c r="C727" s="298">
        <v>46158</v>
      </c>
      <c r="D727" s="299" t="s">
        <v>340</v>
      </c>
      <c r="E727" s="522">
        <v>21.3</v>
      </c>
      <c r="F727" s="522"/>
      <c r="G727" s="333">
        <f t="shared" si="24"/>
        <v>4694.6199999999853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8</v>
      </c>
      <c r="C728" s="298">
        <v>46158</v>
      </c>
      <c r="D728" s="299" t="s">
        <v>319</v>
      </c>
      <c r="E728" s="522">
        <v>41.46</v>
      </c>
      <c r="F728" s="522"/>
      <c r="G728" s="333">
        <f t="shared" si="24"/>
        <v>4715.9199999999855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287</v>
      </c>
      <c r="B729" s="330" t="s">
        <v>287</v>
      </c>
      <c r="C729" s="298">
        <v>46158</v>
      </c>
      <c r="D729" s="299" t="s">
        <v>849</v>
      </c>
      <c r="E729" s="522">
        <v>95.85</v>
      </c>
      <c r="F729" s="522">
        <v>95.85</v>
      </c>
      <c r="G729" s="333">
        <f t="shared" si="24"/>
        <v>4757.3799999999856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287</v>
      </c>
      <c r="B730" s="330" t="s">
        <v>287</v>
      </c>
      <c r="C730" s="298">
        <v>46158</v>
      </c>
      <c r="D730" s="299" t="s">
        <v>847</v>
      </c>
      <c r="E730" s="522">
        <v>87.13</v>
      </c>
      <c r="F730" s="522">
        <v>87.13</v>
      </c>
      <c r="G730" s="333">
        <f t="shared" si="24"/>
        <v>4757.3799999999856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4</v>
      </c>
      <c r="C731" s="298">
        <v>46158</v>
      </c>
      <c r="D731" s="299" t="s">
        <v>310</v>
      </c>
      <c r="E731" s="522">
        <v>48.15</v>
      </c>
      <c r="F731" s="522"/>
      <c r="G731" s="333">
        <f t="shared" si="24"/>
        <v>4757.3799999999856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8</v>
      </c>
      <c r="C732" s="298">
        <v>46158</v>
      </c>
      <c r="D732" s="299" t="s">
        <v>308</v>
      </c>
      <c r="E732" s="522">
        <v>75.069999999999993</v>
      </c>
      <c r="F732" s="522"/>
      <c r="G732" s="333">
        <f t="shared" si="24"/>
        <v>4805.5299999999852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2</v>
      </c>
      <c r="C733" s="298">
        <v>46158</v>
      </c>
      <c r="D733" s="299" t="s">
        <v>308</v>
      </c>
      <c r="E733" s="522">
        <v>75</v>
      </c>
      <c r="F733" s="522"/>
      <c r="G733" s="333">
        <f t="shared" si="24"/>
        <v>4880.5999999999849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3</v>
      </c>
      <c r="C734" s="298">
        <v>46158</v>
      </c>
      <c r="D734" s="299" t="s">
        <v>348</v>
      </c>
      <c r="E734" s="522">
        <v>8.3800000000000008</v>
      </c>
      <c r="F734" s="522"/>
      <c r="G734" s="333">
        <f t="shared" si="24"/>
        <v>4955.5999999999849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8</v>
      </c>
      <c r="C735" s="298">
        <v>46157</v>
      </c>
      <c r="D735" s="299" t="s">
        <v>319</v>
      </c>
      <c r="E735" s="522">
        <v>63.55</v>
      </c>
      <c r="F735" s="522"/>
      <c r="G735" s="333">
        <f t="shared" si="24"/>
        <v>4963.979999999985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4</v>
      </c>
      <c r="C736" s="298">
        <v>46157</v>
      </c>
      <c r="D736" s="299" t="s">
        <v>296</v>
      </c>
      <c r="E736" s="522">
        <v>45.1</v>
      </c>
      <c r="F736" s="522"/>
      <c r="G736" s="333">
        <f t="shared" si="24"/>
        <v>5027.5299999999852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2</v>
      </c>
      <c r="C737" s="298">
        <v>46157</v>
      </c>
      <c r="D737" s="299" t="s">
        <v>296</v>
      </c>
      <c r="E737" s="522">
        <v>24.54</v>
      </c>
      <c r="F737" s="522"/>
      <c r="G737" s="333">
        <f t="shared" si="24"/>
        <v>5072.6299999999856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2</v>
      </c>
      <c r="C738" s="298">
        <v>46157</v>
      </c>
      <c r="D738" s="299" t="s">
        <v>334</v>
      </c>
      <c r="E738" s="522">
        <v>14.28</v>
      </c>
      <c r="F738" s="522"/>
      <c r="G738" s="333">
        <f t="shared" si="24"/>
        <v>5097.1699999999855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287</v>
      </c>
      <c r="B739" s="330" t="s">
        <v>287</v>
      </c>
      <c r="C739" s="298">
        <v>46157</v>
      </c>
      <c r="D739" s="299" t="s">
        <v>506</v>
      </c>
      <c r="E739" s="522">
        <v>146.15</v>
      </c>
      <c r="F739" s="522">
        <v>146.15</v>
      </c>
      <c r="G739" s="333">
        <f t="shared" si="24"/>
        <v>5111.4499999999853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2</v>
      </c>
      <c r="C740" s="298">
        <v>46157</v>
      </c>
      <c r="D740" s="299" t="s">
        <v>868</v>
      </c>
      <c r="E740" s="522">
        <v>202.87</v>
      </c>
      <c r="F740" s="522"/>
      <c r="G740" s="333">
        <f>G741-E740+F740</f>
        <v>5111.4499999999853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6</v>
      </c>
      <c r="C741" s="298">
        <v>46157</v>
      </c>
      <c r="D741" s="299" t="s">
        <v>300</v>
      </c>
      <c r="E741" s="522">
        <v>14.9</v>
      </c>
      <c r="F741" s="522"/>
      <c r="G741" s="333">
        <f t="shared" si="24"/>
        <v>5314.3199999999852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291</v>
      </c>
      <c r="B742" s="330">
        <v>38</v>
      </c>
      <c r="C742" s="298">
        <v>46157</v>
      </c>
      <c r="D742" s="299" t="s">
        <v>293</v>
      </c>
      <c r="E742" s="522"/>
      <c r="F742" s="522">
        <v>4597.82</v>
      </c>
      <c r="G742" s="333">
        <f t="shared" si="24"/>
        <v>5329.2199999999848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8</v>
      </c>
      <c r="C743" s="298">
        <v>46156</v>
      </c>
      <c r="D743" s="299" t="s">
        <v>867</v>
      </c>
      <c r="E743" s="522">
        <v>34.96</v>
      </c>
      <c r="F743" s="522"/>
      <c r="G743" s="333">
        <f t="shared" si="24"/>
        <v>731.39999999998463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2</v>
      </c>
      <c r="C744" s="298">
        <v>46156</v>
      </c>
      <c r="D744" s="299" t="s">
        <v>408</v>
      </c>
      <c r="E744" s="522">
        <v>23.9</v>
      </c>
      <c r="F744" s="522"/>
      <c r="G744" s="333">
        <f t="shared" si="24"/>
        <v>766.35999999998467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294</v>
      </c>
      <c r="B745" s="330">
        <v>24</v>
      </c>
      <c r="C745" s="298">
        <v>46156</v>
      </c>
      <c r="D745" s="299" t="s">
        <v>860</v>
      </c>
      <c r="E745" s="522">
        <v>109.92</v>
      </c>
      <c r="F745" s="522"/>
      <c r="G745" s="333">
        <f t="shared" si="24"/>
        <v>790.25999999998464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2</v>
      </c>
      <c r="C746" s="298">
        <v>46156</v>
      </c>
      <c r="D746" s="299" t="s">
        <v>334</v>
      </c>
      <c r="E746" s="522">
        <v>24.34</v>
      </c>
      <c r="F746" s="522"/>
      <c r="G746" s="333">
        <f t="shared" si="24"/>
        <v>900.1799999999846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8</v>
      </c>
      <c r="C747" s="298">
        <v>46156</v>
      </c>
      <c r="D747" s="299" t="s">
        <v>846</v>
      </c>
      <c r="E747" s="522">
        <v>24.89</v>
      </c>
      <c r="F747" s="522"/>
      <c r="G747" s="333">
        <f t="shared" si="24"/>
        <v>924.51999999998463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5</v>
      </c>
      <c r="C748" s="298">
        <v>46156</v>
      </c>
      <c r="D748" s="299" t="s">
        <v>846</v>
      </c>
      <c r="E748" s="522">
        <v>11.2</v>
      </c>
      <c r="F748" s="522"/>
      <c r="G748" s="333">
        <f t="shared" si="24"/>
        <v>949.40999999998462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2</v>
      </c>
      <c r="C749" s="298">
        <v>46156</v>
      </c>
      <c r="D749" s="299" t="s">
        <v>324</v>
      </c>
      <c r="E749" s="522">
        <v>22.04</v>
      </c>
      <c r="F749" s="522"/>
      <c r="G749" s="333">
        <f t="shared" si="24"/>
        <v>960.60999999998467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291</v>
      </c>
      <c r="B750" s="330">
        <v>39</v>
      </c>
      <c r="C750" s="298">
        <v>46156</v>
      </c>
      <c r="D750" s="299" t="s">
        <v>292</v>
      </c>
      <c r="E750" s="522"/>
      <c r="F750" s="522">
        <v>2763.78</v>
      </c>
      <c r="G750" s="333">
        <f t="shared" si="24"/>
        <v>982.64999999998463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291</v>
      </c>
      <c r="B751" s="330">
        <v>41</v>
      </c>
      <c r="C751" s="298">
        <v>46156</v>
      </c>
      <c r="D751" s="299" t="s">
        <v>299</v>
      </c>
      <c r="E751" s="522"/>
      <c r="F751" s="522">
        <v>250</v>
      </c>
      <c r="G751" s="333">
        <f t="shared" si="24"/>
        <v>-1781.1300000000156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335</v>
      </c>
      <c r="B752" s="330" t="s">
        <v>335</v>
      </c>
      <c r="C752" s="298">
        <v>46156</v>
      </c>
      <c r="D752" s="299" t="s">
        <v>460</v>
      </c>
      <c r="E752" s="522"/>
      <c r="F752" s="522">
        <v>100</v>
      </c>
      <c r="G752" s="333">
        <f t="shared" si="24"/>
        <v>-2031.1300000000156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6</v>
      </c>
      <c r="C753" s="298">
        <v>46156</v>
      </c>
      <c r="D753" s="299" t="s">
        <v>300</v>
      </c>
      <c r="E753" s="522">
        <v>13.3</v>
      </c>
      <c r="F753" s="522"/>
      <c r="G753" s="333">
        <f t="shared" si="24"/>
        <v>-2131.1300000000156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2</v>
      </c>
      <c r="C754" s="298">
        <v>46155</v>
      </c>
      <c r="D754" s="299" t="s">
        <v>296</v>
      </c>
      <c r="E754" s="522">
        <v>14.67</v>
      </c>
      <c r="F754" s="522"/>
      <c r="G754" s="333">
        <f t="shared" si="24"/>
        <v>-2117.8300000000154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8</v>
      </c>
      <c r="C755" s="298">
        <v>46155</v>
      </c>
      <c r="D755" s="299" t="s">
        <v>319</v>
      </c>
      <c r="E755" s="522">
        <v>22.96</v>
      </c>
      <c r="F755" s="522"/>
      <c r="G755" s="333">
        <f t="shared" si="24"/>
        <v>-2103.1600000000153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287</v>
      </c>
      <c r="B756" s="330" t="s">
        <v>287</v>
      </c>
      <c r="C756" s="298">
        <v>46155</v>
      </c>
      <c r="D756" s="299" t="s">
        <v>855</v>
      </c>
      <c r="E756" s="522">
        <v>100</v>
      </c>
      <c r="F756" s="522">
        <v>100</v>
      </c>
      <c r="G756" s="333">
        <f t="shared" si="24"/>
        <v>-2080.2000000000153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4</v>
      </c>
      <c r="C757" s="298">
        <v>46154</v>
      </c>
      <c r="D757" s="299" t="s">
        <v>455</v>
      </c>
      <c r="E757" s="522">
        <v>43.14</v>
      </c>
      <c r="F757" s="522"/>
      <c r="G757" s="333">
        <f t="shared" si="24"/>
        <v>-2080.2000000000153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3</v>
      </c>
      <c r="C758" s="298">
        <v>46154</v>
      </c>
      <c r="D758" s="299" t="s">
        <v>455</v>
      </c>
      <c r="E758" s="522">
        <v>7.29</v>
      </c>
      <c r="F758" s="522"/>
      <c r="G758" s="333">
        <f t="shared" si="24"/>
        <v>-2037.0600000000154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294</v>
      </c>
      <c r="B759" s="330">
        <v>19</v>
      </c>
      <c r="C759" s="298">
        <v>46154</v>
      </c>
      <c r="D759" s="299" t="s">
        <v>191</v>
      </c>
      <c r="E759" s="522">
        <v>200</v>
      </c>
      <c r="F759" s="522"/>
      <c r="G759" s="333">
        <f t="shared" si="24"/>
        <v>-2029.7700000000154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6</v>
      </c>
      <c r="C760" s="298">
        <v>46154</v>
      </c>
      <c r="D760" s="299" t="s">
        <v>446</v>
      </c>
      <c r="E760" s="522">
        <v>-0.06</v>
      </c>
      <c r="F760" s="522"/>
      <c r="G760" s="333">
        <f t="shared" si="24"/>
        <v>-1829.7700000000154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2</v>
      </c>
      <c r="C761" s="298">
        <v>46154</v>
      </c>
      <c r="D761" s="299" t="s">
        <v>301</v>
      </c>
      <c r="E761" s="522">
        <v>21.55</v>
      </c>
      <c r="F761" s="522"/>
      <c r="G761" s="333">
        <f t="shared" si="24"/>
        <v>-1829.8300000000154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3</v>
      </c>
      <c r="C762" s="298">
        <v>46153</v>
      </c>
      <c r="D762" s="299" t="s">
        <v>296</v>
      </c>
      <c r="E762" s="522">
        <v>4.79</v>
      </c>
      <c r="F762" s="522"/>
      <c r="G762" s="333">
        <f t="shared" si="24"/>
        <v>-1808.2800000000154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4</v>
      </c>
      <c r="C763" s="298">
        <v>46153</v>
      </c>
      <c r="D763" s="299" t="s">
        <v>296</v>
      </c>
      <c r="E763" s="522">
        <v>66.59</v>
      </c>
      <c r="F763" s="522"/>
      <c r="G763" s="333">
        <f t="shared" si="24"/>
        <v>-1803.4900000000155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287</v>
      </c>
      <c r="B764" s="330" t="s">
        <v>287</v>
      </c>
      <c r="C764" s="298">
        <v>46153</v>
      </c>
      <c r="D764" s="299" t="s">
        <v>843</v>
      </c>
      <c r="E764" s="522">
        <v>-51.06</v>
      </c>
      <c r="F764" s="522">
        <v>-51.06</v>
      </c>
      <c r="G764" s="333">
        <f t="shared" si="24"/>
        <v>-1736.9000000000156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294</v>
      </c>
      <c r="B765" s="330">
        <v>22</v>
      </c>
      <c r="C765" s="298">
        <v>46153</v>
      </c>
      <c r="D765" s="299" t="s">
        <v>352</v>
      </c>
      <c r="E765" s="522">
        <v>21.29</v>
      </c>
      <c r="F765" s="522"/>
      <c r="G765" s="333">
        <f t="shared" si="24"/>
        <v>-1736.9000000000156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8</v>
      </c>
      <c r="C766" s="298">
        <v>46152</v>
      </c>
      <c r="D766" s="299" t="s">
        <v>319</v>
      </c>
      <c r="E766" s="522">
        <v>59.25</v>
      </c>
      <c r="F766" s="522"/>
      <c r="G766" s="333">
        <f t="shared" si="24"/>
        <v>-1715.6100000000156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1</v>
      </c>
      <c r="C767" s="298">
        <v>46152</v>
      </c>
      <c r="D767" s="299" t="s">
        <v>304</v>
      </c>
      <c r="E767" s="522">
        <v>145.94999999999999</v>
      </c>
      <c r="F767" s="522"/>
      <c r="G767" s="333">
        <f t="shared" si="24"/>
        <v>-1656.3600000000156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1</v>
      </c>
      <c r="C768" s="298">
        <v>46152</v>
      </c>
      <c r="D768" s="299" t="s">
        <v>311</v>
      </c>
      <c r="E768" s="522">
        <v>131.9</v>
      </c>
      <c r="F768" s="522"/>
      <c r="G768" s="333">
        <f t="shared" si="24"/>
        <v>-1510.4100000000155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2</v>
      </c>
      <c r="C769" s="298">
        <v>46152</v>
      </c>
      <c r="D769" s="299" t="s">
        <v>850</v>
      </c>
      <c r="E769" s="522">
        <v>96.46</v>
      </c>
      <c r="F769" s="522"/>
      <c r="G769" s="333">
        <f t="shared" si="24"/>
        <v>-1378.5100000000155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7</v>
      </c>
      <c r="C770" s="298">
        <v>46152</v>
      </c>
      <c r="D770" s="299" t="s">
        <v>851</v>
      </c>
      <c r="E770" s="522">
        <v>162</v>
      </c>
      <c r="F770" s="522"/>
      <c r="G770" s="333">
        <f t="shared" si="24"/>
        <v>-1282.0500000000154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3</v>
      </c>
      <c r="C771" s="298">
        <v>46152</v>
      </c>
      <c r="D771" s="299" t="s">
        <v>348</v>
      </c>
      <c r="E771" s="522">
        <v>25</v>
      </c>
      <c r="F771" s="522"/>
      <c r="G771" s="333">
        <f t="shared" si="24"/>
        <v>-1120.0500000000154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2</v>
      </c>
      <c r="C772" s="298">
        <v>46151</v>
      </c>
      <c r="D772" s="299" t="s">
        <v>852</v>
      </c>
      <c r="E772" s="522">
        <v>35.83</v>
      </c>
      <c r="F772" s="522"/>
      <c r="G772" s="333">
        <f t="shared" si="24"/>
        <v>-1095.0500000000154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4</v>
      </c>
      <c r="C773" s="298">
        <v>46151</v>
      </c>
      <c r="D773" s="299" t="s">
        <v>310</v>
      </c>
      <c r="E773" s="522">
        <v>50.58</v>
      </c>
      <c r="F773" s="522"/>
      <c r="G773" s="333">
        <f t="shared" si="24"/>
        <v>-1059.2200000000155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2</v>
      </c>
      <c r="C774" s="298">
        <v>46151</v>
      </c>
      <c r="D774" s="299" t="s">
        <v>853</v>
      </c>
      <c r="E774" s="522">
        <v>20.65</v>
      </c>
      <c r="F774" s="522"/>
      <c r="G774" s="333">
        <f t="shared" si="24"/>
        <v>-1008.6400000000156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8</v>
      </c>
      <c r="C775" s="298">
        <v>46151</v>
      </c>
      <c r="D775" s="299" t="s">
        <v>319</v>
      </c>
      <c r="E775" s="522">
        <v>38.770000000000003</v>
      </c>
      <c r="F775" s="522"/>
      <c r="G775" s="333">
        <f t="shared" si="24"/>
        <v>-987.99000000001558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287</v>
      </c>
      <c r="B776" s="330" t="s">
        <v>287</v>
      </c>
      <c r="C776" s="298">
        <v>46151</v>
      </c>
      <c r="D776" s="299" t="s">
        <v>843</v>
      </c>
      <c r="E776" s="522">
        <v>383.63</v>
      </c>
      <c r="F776" s="522">
        <v>383.63</v>
      </c>
      <c r="G776" s="333">
        <f t="shared" si="24"/>
        <v>-949.2200000000156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5</v>
      </c>
      <c r="C777" s="298">
        <v>46151</v>
      </c>
      <c r="D777" s="299" t="s">
        <v>854</v>
      </c>
      <c r="E777" s="522">
        <v>10.68</v>
      </c>
      <c r="F777" s="522"/>
      <c r="G777" s="333">
        <f t="shared" si="24"/>
        <v>-949.2200000000156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3</v>
      </c>
      <c r="C778" s="298">
        <v>46151</v>
      </c>
      <c r="D778" s="299" t="s">
        <v>348</v>
      </c>
      <c r="E778" s="522">
        <v>9.35</v>
      </c>
      <c r="F778" s="522"/>
      <c r="G778" s="333">
        <f t="shared" si="24"/>
        <v>-938.54000000001565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287</v>
      </c>
      <c r="B779" s="330" t="s">
        <v>287</v>
      </c>
      <c r="C779" s="298">
        <v>46151</v>
      </c>
      <c r="D779" s="299" t="s">
        <v>331</v>
      </c>
      <c r="E779" s="522">
        <v>-150.9</v>
      </c>
      <c r="F779" s="522">
        <v>-150.9</v>
      </c>
      <c r="G779" s="333">
        <f t="shared" si="24"/>
        <v>-929.19000000001563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287</v>
      </c>
      <c r="B780" s="330" t="s">
        <v>287</v>
      </c>
      <c r="C780" s="298">
        <v>46151</v>
      </c>
      <c r="D780" s="299" t="s">
        <v>847</v>
      </c>
      <c r="E780" s="522">
        <v>557.9</v>
      </c>
      <c r="F780" s="522">
        <v>557.9</v>
      </c>
      <c r="G780" s="333">
        <f t="shared" si="24"/>
        <v>-929.19000000001563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294</v>
      </c>
      <c r="B781" s="330">
        <v>18</v>
      </c>
      <c r="C781" s="298">
        <v>46150</v>
      </c>
      <c r="D781" s="299" t="s">
        <v>361</v>
      </c>
      <c r="E781" s="522">
        <v>400</v>
      </c>
      <c r="F781" s="522"/>
      <c r="G781" s="333">
        <f t="shared" si="24"/>
        <v>-929.19000000001574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287</v>
      </c>
      <c r="B782" s="330" t="s">
        <v>287</v>
      </c>
      <c r="C782" s="298">
        <v>46150</v>
      </c>
      <c r="D782" s="299" t="s">
        <v>842</v>
      </c>
      <c r="E782" s="522">
        <v>200</v>
      </c>
      <c r="F782" s="522">
        <v>200</v>
      </c>
      <c r="G782" s="333">
        <f t="shared" si="24"/>
        <v>-529.19000000001574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2</v>
      </c>
      <c r="C783" s="298">
        <v>46150</v>
      </c>
      <c r="D783" s="299" t="s">
        <v>473</v>
      </c>
      <c r="E783" s="522">
        <v>52.78</v>
      </c>
      <c r="F783" s="522"/>
      <c r="G783" s="333">
        <f t="shared" si="24"/>
        <v>-529.19000000001574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287</v>
      </c>
      <c r="B784" s="330" t="s">
        <v>287</v>
      </c>
      <c r="C784" s="298">
        <v>46150</v>
      </c>
      <c r="D784" s="299" t="s">
        <v>848</v>
      </c>
      <c r="E784" s="522">
        <v>137.07</v>
      </c>
      <c r="F784" s="522">
        <v>137.07</v>
      </c>
      <c r="G784" s="333">
        <f t="shared" si="24"/>
        <v>-476.41000000001571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2</v>
      </c>
      <c r="C785" s="298">
        <v>46150</v>
      </c>
      <c r="D785" s="299" t="s">
        <v>358</v>
      </c>
      <c r="E785" s="522">
        <v>17.440000000000001</v>
      </c>
      <c r="F785" s="522"/>
      <c r="G785" s="333">
        <f t="shared" si="24"/>
        <v>-476.41000000001566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287</v>
      </c>
      <c r="B786" s="330" t="s">
        <v>287</v>
      </c>
      <c r="C786" s="298">
        <v>46150</v>
      </c>
      <c r="D786" s="299" t="s">
        <v>849</v>
      </c>
      <c r="E786" s="522">
        <v>359.81</v>
      </c>
      <c r="F786" s="522">
        <v>359.81</v>
      </c>
      <c r="G786" s="333">
        <f t="shared" si="24"/>
        <v>-458.97000000001566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8</v>
      </c>
      <c r="C787" s="298">
        <v>46149</v>
      </c>
      <c r="D787" s="299" t="s">
        <v>846</v>
      </c>
      <c r="E787" s="522">
        <v>23.7</v>
      </c>
      <c r="F787" s="522"/>
      <c r="G787" s="333">
        <f t="shared" si="24"/>
        <v>-458.97000000001566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2</v>
      </c>
      <c r="C788" s="298">
        <v>46149</v>
      </c>
      <c r="D788" s="299" t="s">
        <v>371</v>
      </c>
      <c r="E788" s="522">
        <v>13.43</v>
      </c>
      <c r="F788" s="522"/>
      <c r="G788" s="333">
        <f t="shared" si="24"/>
        <v>-435.27000000001567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294</v>
      </c>
      <c r="B789" s="330">
        <v>13</v>
      </c>
      <c r="C789" s="298">
        <v>46149</v>
      </c>
      <c r="D789" s="299" t="s">
        <v>182</v>
      </c>
      <c r="E789" s="522">
        <v>122.18</v>
      </c>
      <c r="F789" s="522"/>
      <c r="G789" s="333">
        <f t="shared" si="24"/>
        <v>-421.84000000001566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335</v>
      </c>
      <c r="B790" s="330" t="s">
        <v>335</v>
      </c>
      <c r="C790" s="298">
        <v>46149</v>
      </c>
      <c r="D790" s="299" t="s">
        <v>447</v>
      </c>
      <c r="E790" s="522">
        <v>43.62</v>
      </c>
      <c r="F790" s="522"/>
      <c r="G790" s="333">
        <f t="shared" si="24"/>
        <v>-299.66000000001566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294</v>
      </c>
      <c r="B791" s="330">
        <v>9</v>
      </c>
      <c r="C791" s="298">
        <v>46149</v>
      </c>
      <c r="D791" s="299" t="s">
        <v>58</v>
      </c>
      <c r="E791" s="522">
        <v>1231.68</v>
      </c>
      <c r="F791" s="522"/>
      <c r="G791" s="333">
        <f t="shared" si="24"/>
        <v>-256.04000000001565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3</v>
      </c>
      <c r="C792" s="298">
        <v>46149</v>
      </c>
      <c r="D792" s="299" t="s">
        <v>309</v>
      </c>
      <c r="E792" s="522">
        <v>4.49</v>
      </c>
      <c r="F792" s="522"/>
      <c r="G792" s="333">
        <f t="shared" si="24"/>
        <v>975.63999999998441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5</v>
      </c>
      <c r="C793" s="298">
        <v>46149</v>
      </c>
      <c r="D793" s="299" t="s">
        <v>846</v>
      </c>
      <c r="E793" s="522">
        <v>19.2</v>
      </c>
      <c r="F793" s="522"/>
      <c r="G793" s="333">
        <f t="shared" si="24"/>
        <v>980.12999999998442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8</v>
      </c>
      <c r="C794" s="298">
        <v>46149</v>
      </c>
      <c r="D794" s="299" t="s">
        <v>846</v>
      </c>
      <c r="E794" s="522">
        <v>35</v>
      </c>
      <c r="F794" s="522"/>
      <c r="G794" s="333">
        <f t="shared" si="24"/>
        <v>999.32999999998447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8</v>
      </c>
      <c r="C795" s="298">
        <v>46149</v>
      </c>
      <c r="D795" s="299" t="s">
        <v>319</v>
      </c>
      <c r="E795" s="522">
        <v>15.93</v>
      </c>
      <c r="F795" s="522"/>
      <c r="G795" s="333">
        <f t="shared" si="24"/>
        <v>1034.3299999999845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2</v>
      </c>
      <c r="C796" s="298">
        <v>46149</v>
      </c>
      <c r="D796" s="299" t="s">
        <v>296</v>
      </c>
      <c r="E796" s="522">
        <v>11.18</v>
      </c>
      <c r="F796" s="522"/>
      <c r="G796" s="333">
        <f t="shared" si="24"/>
        <v>1050.2599999999845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2</v>
      </c>
      <c r="C797" s="298">
        <v>46149</v>
      </c>
      <c r="D797" s="299" t="s">
        <v>301</v>
      </c>
      <c r="E797" s="522">
        <v>16.05</v>
      </c>
      <c r="F797" s="522"/>
      <c r="G797" s="333">
        <f t="shared" ref="G797:G836" si="25">G798-E797+F797</f>
        <v>1061.4399999999846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5</v>
      </c>
      <c r="C798" s="298">
        <v>46148</v>
      </c>
      <c r="D798" s="299" t="s">
        <v>340</v>
      </c>
      <c r="E798" s="522">
        <v>47.93</v>
      </c>
      <c r="F798" s="522"/>
      <c r="G798" s="333">
        <f t="shared" si="25"/>
        <v>1077.4899999999845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294</v>
      </c>
      <c r="B799" s="330">
        <v>14</v>
      </c>
      <c r="C799" s="298">
        <v>46148</v>
      </c>
      <c r="D799" s="299" t="s">
        <v>366</v>
      </c>
      <c r="E799" s="522">
        <v>66.67</v>
      </c>
      <c r="F799" s="522"/>
      <c r="G799" s="333">
        <f t="shared" si="25"/>
        <v>1125.4199999999846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8</v>
      </c>
      <c r="C800" s="298">
        <v>46148</v>
      </c>
      <c r="D800" s="299" t="s">
        <v>319</v>
      </c>
      <c r="E800" s="522">
        <v>19.14</v>
      </c>
      <c r="F800" s="522"/>
      <c r="G800" s="333">
        <f t="shared" si="25"/>
        <v>1192.0899999999847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4</v>
      </c>
      <c r="C801" s="298">
        <v>46148</v>
      </c>
      <c r="D801" s="299" t="s">
        <v>310</v>
      </c>
      <c r="E801" s="522">
        <v>103.69</v>
      </c>
      <c r="F801" s="522"/>
      <c r="G801" s="333">
        <f t="shared" si="25"/>
        <v>1211.2299999999848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287</v>
      </c>
      <c r="B802" s="330" t="s">
        <v>287</v>
      </c>
      <c r="C802" s="298">
        <v>46148</v>
      </c>
      <c r="D802" s="299" t="s">
        <v>843</v>
      </c>
      <c r="E802" s="522">
        <v>513.29999999999995</v>
      </c>
      <c r="F802" s="522">
        <v>513.29999999999995</v>
      </c>
      <c r="G802" s="333">
        <f t="shared" si="25"/>
        <v>1314.9199999999848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6</v>
      </c>
      <c r="C803" s="298">
        <v>46148</v>
      </c>
      <c r="D803" s="299" t="s">
        <v>300</v>
      </c>
      <c r="E803" s="522">
        <v>41.52</v>
      </c>
      <c r="F803" s="522"/>
      <c r="G803" s="333">
        <f t="shared" si="25"/>
        <v>1314.9199999999848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287</v>
      </c>
      <c r="B804" s="330" t="s">
        <v>287</v>
      </c>
      <c r="C804" s="298">
        <v>46148</v>
      </c>
      <c r="D804" s="299" t="s">
        <v>844</v>
      </c>
      <c r="E804" s="522">
        <v>500.5</v>
      </c>
      <c r="F804" s="522">
        <v>500.5</v>
      </c>
      <c r="G804" s="333">
        <f t="shared" si="25"/>
        <v>1356.4399999999848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287</v>
      </c>
      <c r="B805" s="330" t="s">
        <v>287</v>
      </c>
      <c r="C805" s="298">
        <v>46148</v>
      </c>
      <c r="D805" s="299" t="s">
        <v>845</v>
      </c>
      <c r="E805" s="522">
        <v>457.94</v>
      </c>
      <c r="F805" s="522">
        <v>457.94</v>
      </c>
      <c r="G805" s="333">
        <f t="shared" si="25"/>
        <v>1356.4399999999848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1</v>
      </c>
      <c r="C806" s="298">
        <v>46148</v>
      </c>
      <c r="D806" s="299" t="s">
        <v>306</v>
      </c>
      <c r="E806" s="522">
        <v>23.48</v>
      </c>
      <c r="F806" s="522"/>
      <c r="G806" s="333">
        <f t="shared" si="25"/>
        <v>1356.4399999999848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2</v>
      </c>
      <c r="C807" s="298">
        <v>46147</v>
      </c>
      <c r="D807" s="299" t="s">
        <v>384</v>
      </c>
      <c r="E807" s="522">
        <v>59.03</v>
      </c>
      <c r="F807" s="522"/>
      <c r="G807" s="333">
        <f t="shared" si="25"/>
        <v>1379.9199999999848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2</v>
      </c>
      <c r="C808" s="298">
        <v>46147</v>
      </c>
      <c r="D808" s="299" t="s">
        <v>334</v>
      </c>
      <c r="E808" s="522">
        <v>11.06</v>
      </c>
      <c r="F808" s="522"/>
      <c r="G808" s="333">
        <f t="shared" si="25"/>
        <v>1438.9499999999848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2</v>
      </c>
      <c r="C809" s="298">
        <v>46147</v>
      </c>
      <c r="D809" s="299" t="s">
        <v>296</v>
      </c>
      <c r="E809" s="522">
        <v>8.7200000000000006</v>
      </c>
      <c r="F809" s="522"/>
      <c r="G809" s="333">
        <f t="shared" si="25"/>
        <v>1450.0099999999848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4</v>
      </c>
      <c r="C810" s="298">
        <v>46147</v>
      </c>
      <c r="D810" s="299" t="s">
        <v>296</v>
      </c>
      <c r="E810" s="522">
        <v>42.88</v>
      </c>
      <c r="F810" s="522"/>
      <c r="G810" s="333">
        <f t="shared" si="25"/>
        <v>1458.7299999999848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6</v>
      </c>
      <c r="C811" s="298">
        <v>46147</v>
      </c>
      <c r="D811" s="299" t="s">
        <v>300</v>
      </c>
      <c r="E811" s="522">
        <v>17.03</v>
      </c>
      <c r="F811" s="522"/>
      <c r="G811" s="333">
        <f t="shared" si="25"/>
        <v>1501.6099999999849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294</v>
      </c>
      <c r="B812" s="330">
        <v>22</v>
      </c>
      <c r="C812" s="298">
        <v>46146</v>
      </c>
      <c r="D812" s="299" t="s">
        <v>835</v>
      </c>
      <c r="E812" s="522">
        <v>13.83</v>
      </c>
      <c r="F812" s="522"/>
      <c r="G812" s="333">
        <f t="shared" si="25"/>
        <v>1518.6399999999849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5</v>
      </c>
      <c r="C813" s="298">
        <v>46146</v>
      </c>
      <c r="D813" s="299" t="s">
        <v>340</v>
      </c>
      <c r="E813" s="522">
        <v>47.93</v>
      </c>
      <c r="F813" s="522"/>
      <c r="G813" s="333">
        <f t="shared" si="25"/>
        <v>1532.4699999999848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2</v>
      </c>
      <c r="C814" s="298">
        <v>46146</v>
      </c>
      <c r="D814" s="299" t="s">
        <v>334</v>
      </c>
      <c r="E814" s="522">
        <v>11.06</v>
      </c>
      <c r="F814" s="522"/>
      <c r="G814" s="333">
        <f t="shared" si="25"/>
        <v>1580.3999999999849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294</v>
      </c>
      <c r="B815" s="330">
        <v>14</v>
      </c>
      <c r="C815" s="298">
        <v>46146</v>
      </c>
      <c r="D815" s="299" t="s">
        <v>367</v>
      </c>
      <c r="E815" s="522">
        <v>70.25</v>
      </c>
      <c r="F815" s="522"/>
      <c r="G815" s="333">
        <f t="shared" si="25"/>
        <v>1591.4599999999848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284</v>
      </c>
      <c r="B816" s="330">
        <v>36</v>
      </c>
      <c r="C816" s="298">
        <v>46146</v>
      </c>
      <c r="D816" s="299" t="s">
        <v>374</v>
      </c>
      <c r="E816" s="522">
        <v>50</v>
      </c>
      <c r="F816" s="522"/>
      <c r="G816" s="333">
        <f t="shared" si="25"/>
        <v>1661.7099999999848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294</v>
      </c>
      <c r="B817" s="330">
        <v>17</v>
      </c>
      <c r="C817" s="298">
        <v>46146</v>
      </c>
      <c r="D817" s="299" t="s">
        <v>370</v>
      </c>
      <c r="E817" s="522">
        <v>99</v>
      </c>
      <c r="F817" s="522"/>
      <c r="G817" s="333">
        <f t="shared" si="25"/>
        <v>1711.7099999999848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5</v>
      </c>
      <c r="C818" s="298">
        <v>46145</v>
      </c>
      <c r="D818" s="299" t="s">
        <v>834</v>
      </c>
      <c r="E818" s="522">
        <v>49.13</v>
      </c>
      <c r="F818" s="522"/>
      <c r="G818" s="333">
        <f t="shared" si="25"/>
        <v>1810.7099999999848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1</v>
      </c>
      <c r="C819" s="298">
        <v>46145</v>
      </c>
      <c r="D819" s="299" t="s">
        <v>831</v>
      </c>
      <c r="E819" s="522">
        <v>50</v>
      </c>
      <c r="F819" s="522"/>
      <c r="G819" s="333">
        <f t="shared" si="25"/>
        <v>1859.8399999999849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1</v>
      </c>
      <c r="C820" s="298">
        <v>46145</v>
      </c>
      <c r="D820" s="299" t="s">
        <v>311</v>
      </c>
      <c r="E820" s="522">
        <v>91.98</v>
      </c>
      <c r="F820" s="522"/>
      <c r="G820" s="333">
        <f t="shared" si="25"/>
        <v>1909.8399999999849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6</v>
      </c>
      <c r="C821" s="298">
        <v>46145</v>
      </c>
      <c r="D821" s="299" t="s">
        <v>832</v>
      </c>
      <c r="E821" s="522">
        <v>24.68</v>
      </c>
      <c r="F821" s="522"/>
      <c r="G821" s="333">
        <f t="shared" si="25"/>
        <v>2001.8199999999849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2</v>
      </c>
      <c r="C822" s="298">
        <v>46145</v>
      </c>
      <c r="D822" s="299" t="s">
        <v>358</v>
      </c>
      <c r="E822" s="522">
        <v>2.4900000000000002</v>
      </c>
      <c r="F822" s="522"/>
      <c r="G822" s="333">
        <f t="shared" si="25"/>
        <v>2026.499999999985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294</v>
      </c>
      <c r="B823" s="330">
        <v>22</v>
      </c>
      <c r="C823" s="298">
        <v>46145</v>
      </c>
      <c r="D823" s="299" t="s">
        <v>861</v>
      </c>
      <c r="E823" s="522">
        <v>12.77</v>
      </c>
      <c r="F823" s="522"/>
      <c r="G823" s="333">
        <f t="shared" si="25"/>
        <v>2028.989999999985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2</v>
      </c>
      <c r="C824" s="298">
        <v>46145</v>
      </c>
      <c r="D824" s="299" t="s">
        <v>458</v>
      </c>
      <c r="E824" s="522">
        <v>192.97</v>
      </c>
      <c r="F824" s="522"/>
      <c r="G824" s="333">
        <f t="shared" si="25"/>
        <v>2041.759999999985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3</v>
      </c>
      <c r="C825" s="298">
        <v>46145</v>
      </c>
      <c r="D825" s="299" t="s">
        <v>348</v>
      </c>
      <c r="E825" s="522">
        <v>9.35</v>
      </c>
      <c r="F825" s="522"/>
      <c r="G825" s="333">
        <f t="shared" si="25"/>
        <v>2234.729999999985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4</v>
      </c>
      <c r="C826" s="298">
        <v>46144</v>
      </c>
      <c r="D826" s="299" t="s">
        <v>310</v>
      </c>
      <c r="E826" s="522">
        <v>57.69</v>
      </c>
      <c r="F826" s="522"/>
      <c r="G826" s="333">
        <f t="shared" si="25"/>
        <v>2244.0799999999849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8</v>
      </c>
      <c r="C827" s="298">
        <v>46144</v>
      </c>
      <c r="D827" s="299" t="s">
        <v>310</v>
      </c>
      <c r="E827" s="522">
        <v>6.37</v>
      </c>
      <c r="F827" s="522"/>
      <c r="G827" s="333">
        <f t="shared" si="25"/>
        <v>2301.769999999985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294</v>
      </c>
      <c r="B828" s="330">
        <v>22</v>
      </c>
      <c r="C828" s="298">
        <v>46144</v>
      </c>
      <c r="D828" s="299" t="s">
        <v>375</v>
      </c>
      <c r="E828" s="522">
        <v>6.37</v>
      </c>
      <c r="F828" s="522"/>
      <c r="G828" s="333">
        <f t="shared" si="25"/>
        <v>2308.1399999999849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6</v>
      </c>
      <c r="C829" s="298">
        <v>46144</v>
      </c>
      <c r="D829" s="299" t="s">
        <v>300</v>
      </c>
      <c r="E829" s="522">
        <v>41.51</v>
      </c>
      <c r="F829" s="522"/>
      <c r="G829" s="333">
        <f t="shared" si="25"/>
        <v>2314.5099999999848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7</v>
      </c>
      <c r="C830" s="298">
        <v>46144</v>
      </c>
      <c r="D830" s="299" t="s">
        <v>833</v>
      </c>
      <c r="E830" s="522">
        <v>74.53</v>
      </c>
      <c r="F830" s="522"/>
      <c r="G830" s="333">
        <f t="shared" si="25"/>
        <v>2356.019999999985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1</v>
      </c>
      <c r="C831" s="298">
        <v>46144</v>
      </c>
      <c r="D831" s="299" t="s">
        <v>306</v>
      </c>
      <c r="E831" s="522">
        <v>72.73</v>
      </c>
      <c r="F831" s="522"/>
      <c r="G831" s="333">
        <f t="shared" si="25"/>
        <v>2430.5499999999852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3</v>
      </c>
      <c r="C832" s="298">
        <v>46144</v>
      </c>
      <c r="D832" s="299" t="s">
        <v>348</v>
      </c>
      <c r="E832" s="522">
        <v>25</v>
      </c>
      <c r="F832" s="522"/>
      <c r="G832" s="333">
        <f t="shared" si="25"/>
        <v>2503.2799999999852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287</v>
      </c>
      <c r="B833" s="330" t="s">
        <v>287</v>
      </c>
      <c r="C833" s="298">
        <v>46144</v>
      </c>
      <c r="D833" s="299" t="s">
        <v>485</v>
      </c>
      <c r="E833" s="522">
        <v>121.4</v>
      </c>
      <c r="F833" s="522">
        <v>121.4</v>
      </c>
      <c r="G833" s="333">
        <f t="shared" si="25"/>
        <v>2528.2799999999852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3</v>
      </c>
      <c r="C834" s="298">
        <v>46144</v>
      </c>
      <c r="D834" s="299" t="s">
        <v>348</v>
      </c>
      <c r="E834" s="522">
        <v>9.73</v>
      </c>
      <c r="F834" s="522"/>
      <c r="G834" s="333">
        <f t="shared" si="25"/>
        <v>2528.2799999999852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2</v>
      </c>
      <c r="C835" s="298">
        <v>46143</v>
      </c>
      <c r="D835" s="299" t="s">
        <v>358</v>
      </c>
      <c r="E835" s="522">
        <v>8.9700000000000006</v>
      </c>
      <c r="F835" s="522"/>
      <c r="G835" s="333">
        <f t="shared" si="25"/>
        <v>2538.0099999999852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s="540" customFormat="1" ht="12" customHeight="1" x14ac:dyDescent="0.3">
      <c r="A836" s="530" t="s">
        <v>284</v>
      </c>
      <c r="B836" s="531">
        <v>37</v>
      </c>
      <c r="C836" s="532">
        <v>46142</v>
      </c>
      <c r="D836" s="533" t="s">
        <v>285</v>
      </c>
      <c r="E836" s="534">
        <v>5616.82</v>
      </c>
      <c r="F836" s="534"/>
      <c r="G836" s="535">
        <f t="shared" si="25"/>
        <v>2546.979999999985</v>
      </c>
      <c r="H836" s="536"/>
      <c r="I836" s="537"/>
      <c r="J836" s="538"/>
      <c r="K836" s="539"/>
      <c r="L836" s="538"/>
      <c r="M836" s="539"/>
      <c r="N836" s="538"/>
      <c r="O836" s="539"/>
      <c r="P836" s="538"/>
      <c r="Q836" s="539"/>
      <c r="R836" s="538"/>
      <c r="S836" s="539"/>
      <c r="T836" s="538"/>
    </row>
    <row r="837" spans="1:20" ht="12" customHeight="1" x14ac:dyDescent="0.3">
      <c r="A837" s="329" t="s">
        <v>286</v>
      </c>
      <c r="B837" s="330">
        <v>25</v>
      </c>
      <c r="C837" s="298">
        <v>46142</v>
      </c>
      <c r="D837" s="298" t="s">
        <v>204</v>
      </c>
      <c r="E837" s="331">
        <v>350</v>
      </c>
      <c r="F837" s="331"/>
      <c r="G837" s="333">
        <f t="shared" ref="G837:G838" si="26">G838-E837+F837</f>
        <v>8163.7999999999847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286</v>
      </c>
      <c r="B838" s="330">
        <v>26</v>
      </c>
      <c r="C838" s="298">
        <v>46142</v>
      </c>
      <c r="D838" s="298" t="s">
        <v>205</v>
      </c>
      <c r="E838" s="331">
        <v>320</v>
      </c>
      <c r="F838" s="331"/>
      <c r="G838" s="333">
        <f t="shared" si="26"/>
        <v>8513.7999999999847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286</v>
      </c>
      <c r="B839" s="330">
        <v>27</v>
      </c>
      <c r="C839" s="298">
        <v>46142</v>
      </c>
      <c r="D839" s="298" t="s">
        <v>206</v>
      </c>
      <c r="E839" s="331">
        <v>25</v>
      </c>
      <c r="F839" s="331"/>
      <c r="G839" s="333">
        <f t="shared" ref="G839:G1090" si="27">G840-E839+F839</f>
        <v>8833.7999999999847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286</v>
      </c>
      <c r="B840" s="330">
        <v>28</v>
      </c>
      <c r="C840" s="298">
        <v>46142</v>
      </c>
      <c r="D840" s="298" t="s">
        <v>207</v>
      </c>
      <c r="E840" s="331">
        <v>25</v>
      </c>
      <c r="F840" s="331"/>
      <c r="G840" s="333">
        <f t="shared" si="27"/>
        <v>8858.7999999999847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286</v>
      </c>
      <c r="B841" s="330">
        <v>29</v>
      </c>
      <c r="C841" s="298">
        <v>46142</v>
      </c>
      <c r="D841" s="298" t="s">
        <v>208</v>
      </c>
      <c r="E841" s="331">
        <v>45</v>
      </c>
      <c r="F841" s="331"/>
      <c r="G841" s="333">
        <f t="shared" si="27"/>
        <v>8883.7999999999847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286</v>
      </c>
      <c r="B842" s="330">
        <v>30</v>
      </c>
      <c r="C842" s="298">
        <v>46142</v>
      </c>
      <c r="D842" s="298" t="s">
        <v>209</v>
      </c>
      <c r="E842" s="331">
        <v>400</v>
      </c>
      <c r="F842" s="331"/>
      <c r="G842" s="333">
        <f t="shared" si="27"/>
        <v>8928.7999999999847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286</v>
      </c>
      <c r="B843" s="330">
        <v>31</v>
      </c>
      <c r="C843" s="298">
        <v>46142</v>
      </c>
      <c r="D843" s="298" t="s">
        <v>210</v>
      </c>
      <c r="E843" s="331">
        <v>375</v>
      </c>
      <c r="F843" s="331"/>
      <c r="G843" s="333">
        <f t="shared" si="27"/>
        <v>9328.7999999999847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286</v>
      </c>
      <c r="B844" s="330">
        <v>32</v>
      </c>
      <c r="C844" s="298">
        <v>46142</v>
      </c>
      <c r="D844" s="298" t="s">
        <v>211</v>
      </c>
      <c r="E844" s="331">
        <v>100</v>
      </c>
      <c r="F844" s="331"/>
      <c r="G844" s="333">
        <f t="shared" si="27"/>
        <v>9703.7999999999847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286</v>
      </c>
      <c r="B845" s="330">
        <v>33</v>
      </c>
      <c r="C845" s="298">
        <v>46142</v>
      </c>
      <c r="D845" s="298" t="s">
        <v>212</v>
      </c>
      <c r="E845" s="331">
        <v>85</v>
      </c>
      <c r="F845" s="331"/>
      <c r="G845" s="333">
        <f t="shared" si="27"/>
        <v>9803.7999999999847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286</v>
      </c>
      <c r="B846" s="330">
        <v>34</v>
      </c>
      <c r="C846" s="298">
        <v>46142</v>
      </c>
      <c r="D846" s="298" t="s">
        <v>213</v>
      </c>
      <c r="E846" s="331">
        <v>230</v>
      </c>
      <c r="F846" s="331"/>
      <c r="G846" s="333">
        <f t="shared" si="27"/>
        <v>9888.7999999999847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286</v>
      </c>
      <c r="B847" s="330">
        <v>35</v>
      </c>
      <c r="C847" s="298">
        <v>46142</v>
      </c>
      <c r="D847" s="298" t="s">
        <v>214</v>
      </c>
      <c r="E847" s="331">
        <v>45</v>
      </c>
      <c r="F847" s="331"/>
      <c r="G847" s="333">
        <f t="shared" si="27"/>
        <v>10118.799999999985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287</v>
      </c>
      <c r="B848" s="330" t="s">
        <v>287</v>
      </c>
      <c r="C848" s="298">
        <v>46142</v>
      </c>
      <c r="D848" s="299" t="s">
        <v>288</v>
      </c>
      <c r="E848" s="331">
        <v>185.64</v>
      </c>
      <c r="F848" s="331">
        <v>185.64</v>
      </c>
      <c r="G848" s="333">
        <f t="shared" si="27"/>
        <v>10163.799999999985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6</v>
      </c>
      <c r="C849" s="298">
        <v>46142</v>
      </c>
      <c r="D849" s="299" t="s">
        <v>290</v>
      </c>
      <c r="E849" s="331">
        <v>30</v>
      </c>
      <c r="F849" s="331"/>
      <c r="G849" s="333">
        <f t="shared" si="27"/>
        <v>10163.799999999985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291</v>
      </c>
      <c r="B850" s="330">
        <v>39</v>
      </c>
      <c r="C850" s="298">
        <v>46142</v>
      </c>
      <c r="D850" s="299" t="s">
        <v>292</v>
      </c>
      <c r="E850" s="331"/>
      <c r="F850" s="331">
        <v>2763.78</v>
      </c>
      <c r="G850" s="333">
        <f t="shared" si="27"/>
        <v>10193.799999999985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291</v>
      </c>
      <c r="B851" s="330">
        <v>38</v>
      </c>
      <c r="C851" s="298">
        <v>46142</v>
      </c>
      <c r="D851" s="299" t="s">
        <v>293</v>
      </c>
      <c r="E851" s="331"/>
      <c r="F851" s="331">
        <v>4597.82</v>
      </c>
      <c r="G851" s="333">
        <f t="shared" si="27"/>
        <v>7430.019999999985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294</v>
      </c>
      <c r="B852" s="330">
        <v>42</v>
      </c>
      <c r="C852" s="298">
        <v>46142</v>
      </c>
      <c r="D852" s="299" t="s">
        <v>200</v>
      </c>
      <c r="E852" s="331">
        <v>50.92</v>
      </c>
      <c r="F852" s="331"/>
      <c r="G852" s="333">
        <f t="shared" si="27"/>
        <v>2832.1999999999853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294</v>
      </c>
      <c r="B853" s="330">
        <v>43</v>
      </c>
      <c r="C853" s="298">
        <v>46142</v>
      </c>
      <c r="D853" s="299" t="s">
        <v>201</v>
      </c>
      <c r="E853" s="331">
        <v>50.92</v>
      </c>
      <c r="F853" s="331"/>
      <c r="G853" s="333">
        <f t="shared" si="27"/>
        <v>2883.1199999999853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4</v>
      </c>
      <c r="C854" s="298">
        <v>46142</v>
      </c>
      <c r="D854" s="299" t="s">
        <v>295</v>
      </c>
      <c r="E854" s="331">
        <v>35.799999999999997</v>
      </c>
      <c r="F854" s="331"/>
      <c r="G854" s="333">
        <f t="shared" si="27"/>
        <v>2934.0399999999854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294</v>
      </c>
      <c r="B855" s="330">
        <v>10</v>
      </c>
      <c r="C855" s="298">
        <v>46142</v>
      </c>
      <c r="D855" s="299" t="s">
        <v>176</v>
      </c>
      <c r="E855" s="331">
        <v>17.899999999999999</v>
      </c>
      <c r="F855" s="331"/>
      <c r="G855" s="333">
        <f t="shared" si="27"/>
        <v>2969.8399999999856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2</v>
      </c>
      <c r="C856" s="298">
        <v>46142</v>
      </c>
      <c r="D856" s="299" t="s">
        <v>296</v>
      </c>
      <c r="E856" s="331">
        <v>8.7200000000000006</v>
      </c>
      <c r="F856" s="331"/>
      <c r="G856" s="333">
        <f t="shared" si="27"/>
        <v>2987.7399999999857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2</v>
      </c>
      <c r="C857" s="298">
        <v>46142</v>
      </c>
      <c r="D857" s="299" t="s">
        <v>297</v>
      </c>
      <c r="E857" s="331">
        <v>100</v>
      </c>
      <c r="F857" s="331"/>
      <c r="G857" s="333">
        <f t="shared" si="27"/>
        <v>2996.4599999999855</v>
      </c>
      <c r="H857" s="334" t="s">
        <v>298</v>
      </c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5</v>
      </c>
      <c r="C858" s="298">
        <v>46142</v>
      </c>
      <c r="D858" s="299" t="s">
        <v>297</v>
      </c>
      <c r="E858" s="331">
        <v>100</v>
      </c>
      <c r="F858" s="331"/>
      <c r="G858" s="333">
        <f t="shared" si="27"/>
        <v>3096.4599999999855</v>
      </c>
      <c r="H858" s="334" t="s">
        <v>298</v>
      </c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6</v>
      </c>
      <c r="C859" s="298">
        <v>46142</v>
      </c>
      <c r="D859" s="299" t="s">
        <v>297</v>
      </c>
      <c r="E859" s="331">
        <v>100</v>
      </c>
      <c r="F859" s="331"/>
      <c r="G859" s="333">
        <f t="shared" si="27"/>
        <v>3196.4599999999855</v>
      </c>
      <c r="H859" s="334" t="s">
        <v>298</v>
      </c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8</v>
      </c>
      <c r="C860" s="298">
        <v>46142</v>
      </c>
      <c r="D860" s="299" t="s">
        <v>297</v>
      </c>
      <c r="E860" s="331">
        <v>100</v>
      </c>
      <c r="F860" s="331"/>
      <c r="G860" s="333">
        <f t="shared" si="27"/>
        <v>3296.4599999999855</v>
      </c>
      <c r="H860" s="334" t="s">
        <v>298</v>
      </c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291</v>
      </c>
      <c r="B861" s="330">
        <v>41</v>
      </c>
      <c r="C861" s="298">
        <v>46142</v>
      </c>
      <c r="D861" s="299" t="s">
        <v>299</v>
      </c>
      <c r="E861" s="331"/>
      <c r="F861" s="331">
        <v>250</v>
      </c>
      <c r="G861" s="333">
        <f t="shared" si="27"/>
        <v>3396.4599999999855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6</v>
      </c>
      <c r="C862" s="298">
        <v>46142</v>
      </c>
      <c r="D862" s="299" t="s">
        <v>300</v>
      </c>
      <c r="E862" s="331">
        <v>42.44</v>
      </c>
      <c r="F862" s="331"/>
      <c r="G862" s="333">
        <f t="shared" si="27"/>
        <v>3146.4599999999855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6</v>
      </c>
      <c r="C863" s="298">
        <v>46142</v>
      </c>
      <c r="D863" s="299" t="s">
        <v>300</v>
      </c>
      <c r="E863" s="331">
        <v>24.05</v>
      </c>
      <c r="F863" s="331"/>
      <c r="G863" s="333">
        <f t="shared" si="27"/>
        <v>3188.8999999999855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2</v>
      </c>
      <c r="C864" s="298">
        <v>46141</v>
      </c>
      <c r="D864" s="299" t="s">
        <v>301</v>
      </c>
      <c r="E864" s="331">
        <v>31.8</v>
      </c>
      <c r="F864" s="331"/>
      <c r="G864" s="333">
        <f t="shared" si="27"/>
        <v>3212.9499999999857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6</v>
      </c>
      <c r="C865" s="298">
        <v>46141</v>
      </c>
      <c r="D865" s="299" t="s">
        <v>302</v>
      </c>
      <c r="E865" s="331">
        <v>100</v>
      </c>
      <c r="F865" s="331"/>
      <c r="G865" s="333">
        <f t="shared" si="27"/>
        <v>3244.7499999999859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6</v>
      </c>
      <c r="C866" s="298">
        <v>46141</v>
      </c>
      <c r="D866" s="299" t="s">
        <v>303</v>
      </c>
      <c r="E866" s="331">
        <v>75</v>
      </c>
      <c r="F866" s="331"/>
      <c r="G866" s="333">
        <f t="shared" si="27"/>
        <v>3344.7499999999859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1</v>
      </c>
      <c r="C867" s="298">
        <v>46141</v>
      </c>
      <c r="D867" s="299" t="s">
        <v>304</v>
      </c>
      <c r="E867" s="331">
        <v>52.5</v>
      </c>
      <c r="F867" s="331"/>
      <c r="G867" s="333">
        <f t="shared" si="27"/>
        <v>3419.7499999999859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6</v>
      </c>
      <c r="C868" s="298">
        <v>46141</v>
      </c>
      <c r="D868" s="299" t="s">
        <v>305</v>
      </c>
      <c r="E868" s="331">
        <v>-256</v>
      </c>
      <c r="F868" s="331"/>
      <c r="G868" s="333">
        <f t="shared" si="27"/>
        <v>3472.2499999999859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6</v>
      </c>
      <c r="C869" s="298">
        <v>46140</v>
      </c>
      <c r="D869" s="299" t="s">
        <v>300</v>
      </c>
      <c r="E869" s="331">
        <v>20.38</v>
      </c>
      <c r="F869" s="331"/>
      <c r="G869" s="333">
        <f t="shared" si="27"/>
        <v>3216.2499999999859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2</v>
      </c>
      <c r="C870" s="298">
        <v>46140</v>
      </c>
      <c r="D870" s="299" t="s">
        <v>296</v>
      </c>
      <c r="E870" s="331">
        <v>15.41</v>
      </c>
      <c r="F870" s="331"/>
      <c r="G870" s="333">
        <f t="shared" si="27"/>
        <v>3236.629999999986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4</v>
      </c>
      <c r="C871" s="298">
        <v>46140</v>
      </c>
      <c r="D871" s="299" t="s">
        <v>296</v>
      </c>
      <c r="E871" s="331">
        <v>33.840000000000003</v>
      </c>
      <c r="F871" s="331"/>
      <c r="G871" s="333">
        <f t="shared" si="27"/>
        <v>3252.0399999999859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1</v>
      </c>
      <c r="C872" s="298">
        <v>46140</v>
      </c>
      <c r="D872" s="299" t="s">
        <v>306</v>
      </c>
      <c r="E872" s="331">
        <v>5.3</v>
      </c>
      <c r="F872" s="331"/>
      <c r="G872" s="333">
        <f t="shared" si="27"/>
        <v>3285.879999999986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5</v>
      </c>
      <c r="C873" s="298">
        <v>46140</v>
      </c>
      <c r="D873" s="299" t="s">
        <v>307</v>
      </c>
      <c r="E873" s="331">
        <v>500</v>
      </c>
      <c r="F873" s="331"/>
      <c r="G873" s="333">
        <f t="shared" si="27"/>
        <v>3291.1799999999862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8</v>
      </c>
      <c r="C874" s="298">
        <v>46140</v>
      </c>
      <c r="D874" s="299" t="s">
        <v>308</v>
      </c>
      <c r="E874" s="331">
        <v>47.99</v>
      </c>
      <c r="F874" s="331"/>
      <c r="G874" s="333">
        <f t="shared" si="27"/>
        <v>3791.1799999999862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3</v>
      </c>
      <c r="C875" s="298">
        <v>46139</v>
      </c>
      <c r="D875" s="299" t="s">
        <v>309</v>
      </c>
      <c r="E875" s="331">
        <v>13.11</v>
      </c>
      <c r="F875" s="331"/>
      <c r="G875" s="333">
        <f t="shared" si="27"/>
        <v>3839.169999999986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4</v>
      </c>
      <c r="C876" s="298">
        <v>46139</v>
      </c>
      <c r="D876" s="299" t="s">
        <v>310</v>
      </c>
      <c r="E876" s="331">
        <v>30.54</v>
      </c>
      <c r="F876" s="331"/>
      <c r="G876" s="333">
        <f t="shared" si="27"/>
        <v>3852.2799999999861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1</v>
      </c>
      <c r="C877" s="298">
        <v>46139</v>
      </c>
      <c r="D877" s="299" t="s">
        <v>311</v>
      </c>
      <c r="E877" s="331">
        <v>163.01</v>
      </c>
      <c r="F877" s="331"/>
      <c r="G877" s="333">
        <f t="shared" si="27"/>
        <v>3882.8199999999861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6</v>
      </c>
      <c r="C878" s="298">
        <v>46139</v>
      </c>
      <c r="D878" s="299" t="s">
        <v>312</v>
      </c>
      <c r="E878" s="331">
        <v>54.97</v>
      </c>
      <c r="F878" s="331"/>
      <c r="G878" s="333">
        <f t="shared" si="27"/>
        <v>4045.8299999999858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1</v>
      </c>
      <c r="C879" s="298">
        <v>46139</v>
      </c>
      <c r="D879" s="299" t="s">
        <v>306</v>
      </c>
      <c r="E879" s="331">
        <v>51.28</v>
      </c>
      <c r="F879" s="331"/>
      <c r="G879" s="333">
        <f t="shared" si="27"/>
        <v>4100.7999999999856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6</v>
      </c>
      <c r="C880" s="298">
        <v>46138</v>
      </c>
      <c r="D880" s="299" t="s">
        <v>312</v>
      </c>
      <c r="E880" s="331">
        <v>38.979999999999997</v>
      </c>
      <c r="F880" s="331"/>
      <c r="G880" s="333">
        <f t="shared" si="27"/>
        <v>4152.0799999999854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2</v>
      </c>
      <c r="C881" s="298">
        <v>46138</v>
      </c>
      <c r="D881" s="299" t="s">
        <v>313</v>
      </c>
      <c r="E881" s="331">
        <v>39.83</v>
      </c>
      <c r="F881" s="331"/>
      <c r="G881" s="333">
        <f t="shared" si="27"/>
        <v>4191.0599999999849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8</v>
      </c>
      <c r="C882" s="298">
        <v>46138</v>
      </c>
      <c r="D882" s="299" t="s">
        <v>313</v>
      </c>
      <c r="E882" s="331">
        <v>51.24</v>
      </c>
      <c r="F882" s="331"/>
      <c r="G882" s="333">
        <f t="shared" si="27"/>
        <v>4230.8899999999849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294</v>
      </c>
      <c r="B883" s="330">
        <v>12</v>
      </c>
      <c r="C883" s="298">
        <v>46137</v>
      </c>
      <c r="D883" s="299" t="s">
        <v>314</v>
      </c>
      <c r="E883" s="331">
        <v>214.74</v>
      </c>
      <c r="F883" s="331"/>
      <c r="G883" s="333">
        <f t="shared" si="27"/>
        <v>4282.1299999999846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287</v>
      </c>
      <c r="B884" s="330" t="s">
        <v>287</v>
      </c>
      <c r="C884" s="298">
        <v>46136</v>
      </c>
      <c r="D884" s="299" t="s">
        <v>315</v>
      </c>
      <c r="E884" s="331">
        <v>127.68</v>
      </c>
      <c r="F884" s="331">
        <v>127.68</v>
      </c>
      <c r="G884" s="333">
        <f t="shared" si="27"/>
        <v>4496.8699999999844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8</v>
      </c>
      <c r="C885" s="298">
        <v>46135</v>
      </c>
      <c r="D885" s="299" t="s">
        <v>863</v>
      </c>
      <c r="E885" s="331">
        <v>65</v>
      </c>
      <c r="F885" s="331"/>
      <c r="G885" s="333">
        <f t="shared" si="27"/>
        <v>4496.8699999999844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291</v>
      </c>
      <c r="B886" s="330">
        <v>40</v>
      </c>
      <c r="C886" s="298">
        <v>46134</v>
      </c>
      <c r="D886" s="299" t="s">
        <v>316</v>
      </c>
      <c r="E886" s="331"/>
      <c r="F886" s="331">
        <v>838.69</v>
      </c>
      <c r="G886" s="333">
        <f t="shared" si="27"/>
        <v>4561.8699999999844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2</v>
      </c>
      <c r="C887" s="298">
        <v>46134</v>
      </c>
      <c r="D887" s="299" t="s">
        <v>317</v>
      </c>
      <c r="E887" s="331">
        <v>17.03</v>
      </c>
      <c r="F887" s="331"/>
      <c r="G887" s="333">
        <f t="shared" si="27"/>
        <v>3723.1799999999848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6</v>
      </c>
      <c r="C888" s="298">
        <v>46134</v>
      </c>
      <c r="D888" s="299" t="s">
        <v>312</v>
      </c>
      <c r="E888" s="331">
        <v>51.94</v>
      </c>
      <c r="F888" s="331"/>
      <c r="G888" s="333">
        <f t="shared" si="27"/>
        <v>3740.209999999985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1</v>
      </c>
      <c r="C889" s="298">
        <v>46134</v>
      </c>
      <c r="D889" s="299" t="s">
        <v>306</v>
      </c>
      <c r="E889" s="331">
        <v>226.7</v>
      </c>
      <c r="F889" s="331"/>
      <c r="G889" s="333">
        <f t="shared" si="27"/>
        <v>3792.1499999999851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2</v>
      </c>
      <c r="C890" s="298">
        <v>46133</v>
      </c>
      <c r="D890" s="299" t="s">
        <v>318</v>
      </c>
      <c r="E890" s="331">
        <v>70</v>
      </c>
      <c r="F890" s="331"/>
      <c r="G890" s="333">
        <f t="shared" si="27"/>
        <v>4018.8499999999849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8</v>
      </c>
      <c r="C891" s="298">
        <v>46133</v>
      </c>
      <c r="D891" s="299" t="s">
        <v>319</v>
      </c>
      <c r="E891" s="331">
        <v>14.26</v>
      </c>
      <c r="F891" s="331"/>
      <c r="G891" s="333">
        <f t="shared" si="27"/>
        <v>4088.8499999999849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1</v>
      </c>
      <c r="C892" s="298">
        <v>46133</v>
      </c>
      <c r="D892" s="299" t="s">
        <v>320</v>
      </c>
      <c r="E892" s="331">
        <v>8.51</v>
      </c>
      <c r="F892" s="331"/>
      <c r="G892" s="333">
        <f t="shared" si="27"/>
        <v>4103.1099999999851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5</v>
      </c>
      <c r="C893" s="298">
        <v>46133</v>
      </c>
      <c r="D893" s="299" t="s">
        <v>321</v>
      </c>
      <c r="E893" s="331">
        <v>20</v>
      </c>
      <c r="F893" s="331"/>
      <c r="G893" s="333">
        <f t="shared" si="27"/>
        <v>4111.6199999999853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294</v>
      </c>
      <c r="B894" s="330">
        <v>23</v>
      </c>
      <c r="C894" s="298">
        <v>46133</v>
      </c>
      <c r="D894" s="299" t="s">
        <v>67</v>
      </c>
      <c r="E894" s="331">
        <v>650.88</v>
      </c>
      <c r="F894" s="331"/>
      <c r="G894" s="333">
        <f t="shared" si="27"/>
        <v>4131.6199999999853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6</v>
      </c>
      <c r="C895" s="298">
        <v>46133</v>
      </c>
      <c r="D895" s="299" t="s">
        <v>322</v>
      </c>
      <c r="E895" s="331">
        <v>15</v>
      </c>
      <c r="F895" s="331"/>
      <c r="G895" s="333">
        <f t="shared" si="27"/>
        <v>4782.4999999999854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5</v>
      </c>
      <c r="C896" s="298">
        <v>46133</v>
      </c>
      <c r="D896" s="299" t="s">
        <v>322</v>
      </c>
      <c r="E896" s="331">
        <v>250</v>
      </c>
      <c r="F896" s="331"/>
      <c r="G896" s="333">
        <f t="shared" si="27"/>
        <v>4797.4999999999854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294</v>
      </c>
      <c r="B897" s="330">
        <v>22</v>
      </c>
      <c r="C897" s="298">
        <v>46132</v>
      </c>
      <c r="D897" s="299" t="s">
        <v>323</v>
      </c>
      <c r="E897" s="331">
        <v>20.22</v>
      </c>
      <c r="F897" s="331"/>
      <c r="G897" s="333">
        <f t="shared" si="27"/>
        <v>5047.4999999999854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6</v>
      </c>
      <c r="C898" s="298">
        <v>46132</v>
      </c>
      <c r="D898" s="299" t="s">
        <v>403</v>
      </c>
      <c r="E898" s="331">
        <v>44</v>
      </c>
      <c r="F898" s="331"/>
      <c r="G898" s="333">
        <f t="shared" si="27"/>
        <v>5067.7199999999857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2</v>
      </c>
      <c r="C899" s="298">
        <v>46132</v>
      </c>
      <c r="D899" s="299" t="s">
        <v>324</v>
      </c>
      <c r="E899" s="331">
        <v>12.01</v>
      </c>
      <c r="F899" s="331"/>
      <c r="G899" s="333">
        <f t="shared" si="27"/>
        <v>5111.7199999999857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2</v>
      </c>
      <c r="C900" s="298">
        <v>46132</v>
      </c>
      <c r="D900" s="299" t="s">
        <v>296</v>
      </c>
      <c r="E900" s="331">
        <v>12.21</v>
      </c>
      <c r="F900" s="331"/>
      <c r="G900" s="333">
        <f t="shared" si="27"/>
        <v>5123.7299999999859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2</v>
      </c>
      <c r="C901" s="298">
        <v>46132</v>
      </c>
      <c r="D901" s="299" t="s">
        <v>325</v>
      </c>
      <c r="E901" s="331">
        <v>46.4</v>
      </c>
      <c r="F901" s="331"/>
      <c r="G901" s="333">
        <f t="shared" si="27"/>
        <v>5135.939999999986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2</v>
      </c>
      <c r="C902" s="298">
        <v>46131</v>
      </c>
      <c r="D902" s="299" t="s">
        <v>326</v>
      </c>
      <c r="E902" s="331">
        <v>31.7</v>
      </c>
      <c r="F902" s="331"/>
      <c r="G902" s="333">
        <f t="shared" si="27"/>
        <v>5182.3399999999856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8</v>
      </c>
      <c r="C903" s="298">
        <v>46131</v>
      </c>
      <c r="D903" s="299" t="s">
        <v>327</v>
      </c>
      <c r="E903" s="331">
        <v>11.11</v>
      </c>
      <c r="F903" s="331"/>
      <c r="G903" s="333">
        <f t="shared" si="27"/>
        <v>5214.0399999999854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1</v>
      </c>
      <c r="C904" s="298">
        <v>46131</v>
      </c>
      <c r="D904" s="299" t="s">
        <v>306</v>
      </c>
      <c r="E904" s="331">
        <v>79.16</v>
      </c>
      <c r="F904" s="331"/>
      <c r="G904" s="333">
        <f t="shared" si="27"/>
        <v>5225.1499999999851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294</v>
      </c>
      <c r="B905" s="330">
        <v>22</v>
      </c>
      <c r="C905" s="298">
        <v>46131</v>
      </c>
      <c r="D905" s="299" t="s">
        <v>328</v>
      </c>
      <c r="E905" s="331">
        <v>7.46</v>
      </c>
      <c r="F905" s="331"/>
      <c r="G905" s="333">
        <f t="shared" si="27"/>
        <v>5304.3099999999849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6</v>
      </c>
      <c r="C906" s="298">
        <v>46131</v>
      </c>
      <c r="D906" s="299" t="s">
        <v>300</v>
      </c>
      <c r="E906" s="331">
        <v>13.83</v>
      </c>
      <c r="F906" s="331"/>
      <c r="G906" s="333">
        <f t="shared" si="27"/>
        <v>5311.769999999985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6</v>
      </c>
      <c r="C907" s="298">
        <v>46131</v>
      </c>
      <c r="D907" s="299" t="s">
        <v>300</v>
      </c>
      <c r="E907" s="331">
        <v>30</v>
      </c>
      <c r="F907" s="331"/>
      <c r="G907" s="333">
        <f t="shared" si="27"/>
        <v>5325.5999999999849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6</v>
      </c>
      <c r="C908" s="298">
        <v>46131</v>
      </c>
      <c r="D908" s="299" t="s">
        <v>300</v>
      </c>
      <c r="E908" s="331">
        <v>15.17</v>
      </c>
      <c r="F908" s="331"/>
      <c r="G908" s="333">
        <f t="shared" si="27"/>
        <v>5355.5999999999849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1</v>
      </c>
      <c r="C909" s="298">
        <v>46130</v>
      </c>
      <c r="D909" s="299" t="s">
        <v>329</v>
      </c>
      <c r="E909" s="331">
        <v>75.55</v>
      </c>
      <c r="F909" s="331"/>
      <c r="G909" s="333">
        <f t="shared" si="27"/>
        <v>5370.769999999985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2</v>
      </c>
      <c r="C910" s="298">
        <v>46130</v>
      </c>
      <c r="D910" s="299" t="s">
        <v>330</v>
      </c>
      <c r="E910" s="331">
        <v>26</v>
      </c>
      <c r="F910" s="331"/>
      <c r="G910" s="333">
        <f t="shared" si="27"/>
        <v>5446.3199999999852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1</v>
      </c>
      <c r="C911" s="298">
        <v>46130</v>
      </c>
      <c r="D911" s="299" t="s">
        <v>311</v>
      </c>
      <c r="E911" s="331">
        <v>25.28</v>
      </c>
      <c r="F911" s="331"/>
      <c r="G911" s="333">
        <f t="shared" si="27"/>
        <v>5472.3199999999852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3</v>
      </c>
      <c r="C912" s="298">
        <v>46130</v>
      </c>
      <c r="D912" s="299" t="s">
        <v>296</v>
      </c>
      <c r="E912" s="331">
        <v>7.76</v>
      </c>
      <c r="F912" s="331"/>
      <c r="G912" s="333">
        <f t="shared" si="27"/>
        <v>5497.5999999999849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294</v>
      </c>
      <c r="B913" s="330">
        <v>22</v>
      </c>
      <c r="C913" s="298">
        <v>46130</v>
      </c>
      <c r="D913" s="299" t="s">
        <v>401</v>
      </c>
      <c r="E913" s="331">
        <v>13.84</v>
      </c>
      <c r="F913" s="331"/>
      <c r="G913" s="333">
        <f t="shared" si="27"/>
        <v>5505.3599999999851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287</v>
      </c>
      <c r="B914" s="330" t="s">
        <v>287</v>
      </c>
      <c r="C914" s="298">
        <v>46130</v>
      </c>
      <c r="D914" s="299" t="s">
        <v>331</v>
      </c>
      <c r="E914" s="331">
        <v>578.57000000000005</v>
      </c>
      <c r="F914" s="331">
        <v>578.57000000000005</v>
      </c>
      <c r="G914" s="333">
        <f t="shared" si="27"/>
        <v>5519.1999999999853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2</v>
      </c>
      <c r="C915" s="298">
        <v>46129</v>
      </c>
      <c r="D915" s="299" t="s">
        <v>324</v>
      </c>
      <c r="E915" s="331">
        <v>12.84</v>
      </c>
      <c r="F915" s="331"/>
      <c r="G915" s="333">
        <f t="shared" si="27"/>
        <v>5519.1999999999853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2</v>
      </c>
      <c r="C916" s="298">
        <v>46129</v>
      </c>
      <c r="D916" s="299" t="s">
        <v>332</v>
      </c>
      <c r="E916" s="331">
        <v>59.71</v>
      </c>
      <c r="F916" s="331"/>
      <c r="G916" s="333">
        <f t="shared" si="27"/>
        <v>5532.0399999999854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294</v>
      </c>
      <c r="B917" s="330">
        <v>21</v>
      </c>
      <c r="C917" s="298">
        <v>46129</v>
      </c>
      <c r="D917" s="299" t="s">
        <v>194</v>
      </c>
      <c r="E917" s="331">
        <v>75.599999999999994</v>
      </c>
      <c r="F917" s="331"/>
      <c r="G917" s="333">
        <f t="shared" si="27"/>
        <v>5591.7499999999854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294</v>
      </c>
      <c r="B918" s="330">
        <v>43</v>
      </c>
      <c r="C918" s="298">
        <v>46129</v>
      </c>
      <c r="D918" s="299" t="s">
        <v>333</v>
      </c>
      <c r="E918" s="331">
        <v>22.35</v>
      </c>
      <c r="F918" s="331"/>
      <c r="G918" s="333">
        <f t="shared" si="27"/>
        <v>5667.3499999999858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294</v>
      </c>
      <c r="B919" s="330">
        <v>42</v>
      </c>
      <c r="C919" s="298">
        <v>46129</v>
      </c>
      <c r="D919" s="299" t="s">
        <v>333</v>
      </c>
      <c r="E919" s="331">
        <v>37.25</v>
      </c>
      <c r="F919" s="331"/>
      <c r="G919" s="333">
        <f t="shared" si="27"/>
        <v>5689.6999999999862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8</v>
      </c>
      <c r="C920" s="298">
        <v>46129</v>
      </c>
      <c r="D920" s="299" t="s">
        <v>319</v>
      </c>
      <c r="E920" s="331">
        <v>35.119999999999997</v>
      </c>
      <c r="F920" s="331"/>
      <c r="G920" s="333">
        <f t="shared" si="27"/>
        <v>5726.9499999999862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3</v>
      </c>
      <c r="C921" s="298">
        <v>46129</v>
      </c>
      <c r="D921" s="299" t="s">
        <v>296</v>
      </c>
      <c r="E921" s="331">
        <v>8.7200000000000006</v>
      </c>
      <c r="F921" s="331"/>
      <c r="G921" s="333">
        <f t="shared" si="27"/>
        <v>5762.0699999999861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2</v>
      </c>
      <c r="C922" s="298">
        <v>46129</v>
      </c>
      <c r="D922" s="299" t="s">
        <v>334</v>
      </c>
      <c r="E922" s="331">
        <v>13.21</v>
      </c>
      <c r="F922" s="331"/>
      <c r="G922" s="333">
        <f t="shared" si="27"/>
        <v>5770.7899999999863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294</v>
      </c>
      <c r="B923" s="330">
        <v>17</v>
      </c>
      <c r="C923" s="298">
        <v>46129</v>
      </c>
      <c r="D923" s="299" t="s">
        <v>188</v>
      </c>
      <c r="E923" s="331">
        <v>42.65</v>
      </c>
      <c r="F923" s="331"/>
      <c r="G923" s="333">
        <f t="shared" si="27"/>
        <v>5783.9999999999864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335</v>
      </c>
      <c r="B924" s="330" t="s">
        <v>335</v>
      </c>
      <c r="C924" s="298">
        <v>46129</v>
      </c>
      <c r="D924" s="299" t="s">
        <v>336</v>
      </c>
      <c r="E924" s="331">
        <v>130.31</v>
      </c>
      <c r="F924" s="331"/>
      <c r="G924" s="333">
        <f t="shared" si="27"/>
        <v>5826.649999999986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294</v>
      </c>
      <c r="B925" s="330">
        <v>15</v>
      </c>
      <c r="C925" s="298">
        <v>46129</v>
      </c>
      <c r="D925" s="299" t="s">
        <v>185</v>
      </c>
      <c r="E925" s="331">
        <v>131.22999999999999</v>
      </c>
      <c r="F925" s="331"/>
      <c r="G925" s="333">
        <f t="shared" si="27"/>
        <v>5956.9599999999864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6</v>
      </c>
      <c r="C926" s="298">
        <v>46129</v>
      </c>
      <c r="D926" s="299" t="s">
        <v>337</v>
      </c>
      <c r="E926" s="331">
        <v>210</v>
      </c>
      <c r="F926" s="331"/>
      <c r="G926" s="333">
        <f t="shared" si="27"/>
        <v>6088.189999999986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294</v>
      </c>
      <c r="B927" s="330">
        <v>23</v>
      </c>
      <c r="C927" s="298">
        <v>46129</v>
      </c>
      <c r="D927" s="299" t="s">
        <v>63</v>
      </c>
      <c r="E927" s="331">
        <v>529.46</v>
      </c>
      <c r="F927" s="331"/>
      <c r="G927" s="333">
        <f t="shared" si="27"/>
        <v>6298.189999999986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7</v>
      </c>
      <c r="C928" s="298">
        <v>46129</v>
      </c>
      <c r="D928" s="299" t="s">
        <v>338</v>
      </c>
      <c r="E928" s="331">
        <v>32.78</v>
      </c>
      <c r="F928" s="331"/>
      <c r="G928" s="333">
        <f t="shared" si="27"/>
        <v>6827.649999999986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4</v>
      </c>
      <c r="C929" s="298">
        <v>46128</v>
      </c>
      <c r="D929" s="299" t="s">
        <v>310</v>
      </c>
      <c r="E929" s="331">
        <v>44.41</v>
      </c>
      <c r="F929" s="331"/>
      <c r="G929" s="333">
        <f t="shared" si="27"/>
        <v>6860.4299999999857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294</v>
      </c>
      <c r="B930" s="330">
        <v>16</v>
      </c>
      <c r="C930" s="298">
        <v>46128</v>
      </c>
      <c r="D930" s="299" t="s">
        <v>339</v>
      </c>
      <c r="E930" s="331">
        <v>15</v>
      </c>
      <c r="F930" s="331"/>
      <c r="G930" s="333">
        <f t="shared" si="27"/>
        <v>6904.8399999999856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2</v>
      </c>
      <c r="C931" s="298">
        <v>46128</v>
      </c>
      <c r="D931" s="299" t="s">
        <v>301</v>
      </c>
      <c r="E931" s="331">
        <v>41.95</v>
      </c>
      <c r="F931" s="331"/>
      <c r="G931" s="333">
        <f t="shared" si="27"/>
        <v>6919.8399999999856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5</v>
      </c>
      <c r="C932" s="298">
        <v>46128</v>
      </c>
      <c r="D932" s="299" t="s">
        <v>340</v>
      </c>
      <c r="E932" s="331">
        <v>21.3</v>
      </c>
      <c r="F932" s="331"/>
      <c r="G932" s="333">
        <f t="shared" si="27"/>
        <v>6961.7899999999854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4</v>
      </c>
      <c r="C933" s="298">
        <v>46128</v>
      </c>
      <c r="D933" s="299" t="s">
        <v>296</v>
      </c>
      <c r="E933" s="331">
        <v>70.03</v>
      </c>
      <c r="F933" s="331"/>
      <c r="G933" s="333">
        <f t="shared" si="27"/>
        <v>6983.0899999999856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2</v>
      </c>
      <c r="C934" s="298">
        <v>46128</v>
      </c>
      <c r="D934" s="299" t="s">
        <v>296</v>
      </c>
      <c r="E934" s="331">
        <v>11.48</v>
      </c>
      <c r="F934" s="331"/>
      <c r="G934" s="333">
        <f t="shared" si="27"/>
        <v>7053.1199999999853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6</v>
      </c>
      <c r="C935" s="298">
        <v>46128</v>
      </c>
      <c r="D935" s="299" t="s">
        <v>341</v>
      </c>
      <c r="E935" s="331">
        <v>26.61</v>
      </c>
      <c r="F935" s="331"/>
      <c r="G935" s="333">
        <f t="shared" si="27"/>
        <v>7064.5999999999849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6</v>
      </c>
      <c r="C936" s="298">
        <v>46128</v>
      </c>
      <c r="D936" s="299" t="s">
        <v>342</v>
      </c>
      <c r="E936" s="331">
        <v>42.59</v>
      </c>
      <c r="F936" s="331"/>
      <c r="G936" s="333">
        <f t="shared" si="27"/>
        <v>7091.2099999999846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6</v>
      </c>
      <c r="C937" s="298">
        <v>46128</v>
      </c>
      <c r="D937" s="299" t="s">
        <v>300</v>
      </c>
      <c r="E937" s="331">
        <v>20.58</v>
      </c>
      <c r="F937" s="331"/>
      <c r="G937" s="333">
        <f t="shared" si="27"/>
        <v>7133.7999999999847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294</v>
      </c>
      <c r="B938" s="330">
        <v>11</v>
      </c>
      <c r="C938" s="298">
        <v>46128</v>
      </c>
      <c r="D938" s="299" t="s">
        <v>178</v>
      </c>
      <c r="E938" s="331">
        <v>267.91000000000003</v>
      </c>
      <c r="F938" s="331"/>
      <c r="G938" s="333">
        <f t="shared" si="27"/>
        <v>7154.3799999999846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291</v>
      </c>
      <c r="B939" s="330">
        <v>41</v>
      </c>
      <c r="C939" s="298">
        <v>46128</v>
      </c>
      <c r="D939" s="299" t="s">
        <v>299</v>
      </c>
      <c r="E939" s="331"/>
      <c r="F939" s="331">
        <v>300</v>
      </c>
      <c r="G939" s="333">
        <f t="shared" si="27"/>
        <v>7422.2899999999845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291</v>
      </c>
      <c r="B940" s="330">
        <v>39</v>
      </c>
      <c r="C940" s="298">
        <v>46128</v>
      </c>
      <c r="D940" s="299" t="s">
        <v>292</v>
      </c>
      <c r="E940" s="331"/>
      <c r="F940" s="331">
        <v>2763.78</v>
      </c>
      <c r="G940" s="333">
        <f t="shared" si="27"/>
        <v>7122.2899999999845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287</v>
      </c>
      <c r="B941" s="330" t="s">
        <v>287</v>
      </c>
      <c r="C941" s="298">
        <v>46127</v>
      </c>
      <c r="D941" s="299" t="s">
        <v>343</v>
      </c>
      <c r="E941" s="331">
        <v>93.71</v>
      </c>
      <c r="F941" s="331">
        <v>93.71</v>
      </c>
      <c r="G941" s="333">
        <f t="shared" si="27"/>
        <v>4358.5099999999848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6</v>
      </c>
      <c r="C942" s="298">
        <v>46127</v>
      </c>
      <c r="D942" s="299" t="s">
        <v>344</v>
      </c>
      <c r="E942" s="331">
        <v>27</v>
      </c>
      <c r="F942" s="331"/>
      <c r="G942" s="333">
        <f t="shared" si="27"/>
        <v>4358.5099999999848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291</v>
      </c>
      <c r="B943" s="330">
        <v>38</v>
      </c>
      <c r="C943" s="298">
        <v>46127</v>
      </c>
      <c r="D943" s="299" t="s">
        <v>293</v>
      </c>
      <c r="E943" s="331"/>
      <c r="F943" s="331">
        <v>4597.82</v>
      </c>
      <c r="G943" s="333">
        <f t="shared" si="27"/>
        <v>4385.5099999999848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2</v>
      </c>
      <c r="C944" s="298">
        <v>46127</v>
      </c>
      <c r="D944" s="299" t="s">
        <v>296</v>
      </c>
      <c r="E944" s="331">
        <v>14.67</v>
      </c>
      <c r="F944" s="331"/>
      <c r="G944" s="333">
        <f t="shared" si="27"/>
        <v>-212.31000000001481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2</v>
      </c>
      <c r="C945" s="298">
        <v>46127</v>
      </c>
      <c r="D945" s="299" t="s">
        <v>345</v>
      </c>
      <c r="E945" s="331">
        <v>102.2</v>
      </c>
      <c r="F945" s="331"/>
      <c r="G945" s="333">
        <f t="shared" si="27"/>
        <v>-197.64000000001482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8</v>
      </c>
      <c r="C946" s="298">
        <v>46126</v>
      </c>
      <c r="D946" s="299" t="s">
        <v>319</v>
      </c>
      <c r="E946" s="331">
        <v>15.53</v>
      </c>
      <c r="F946" s="331"/>
      <c r="G946" s="333">
        <f t="shared" si="27"/>
        <v>-95.440000000014805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294</v>
      </c>
      <c r="B947" s="330">
        <v>24</v>
      </c>
      <c r="C947" s="298">
        <v>46126</v>
      </c>
      <c r="D947" s="299" t="s">
        <v>860</v>
      </c>
      <c r="E947" s="331">
        <v>105.33</v>
      </c>
      <c r="F947" s="331"/>
      <c r="G947" s="333">
        <f t="shared" si="27"/>
        <v>-79.910000000014804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2</v>
      </c>
      <c r="C948" s="298">
        <v>46125</v>
      </c>
      <c r="D948" s="299" t="s">
        <v>346</v>
      </c>
      <c r="E948" s="331">
        <v>11.64</v>
      </c>
      <c r="F948" s="331"/>
      <c r="G948" s="333">
        <f t="shared" si="27"/>
        <v>25.419999999985201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1</v>
      </c>
      <c r="C949" s="298">
        <v>46125</v>
      </c>
      <c r="D949" s="299" t="s">
        <v>306</v>
      </c>
      <c r="E949" s="331">
        <v>50.71</v>
      </c>
      <c r="F949" s="331"/>
      <c r="G949" s="333">
        <f t="shared" si="27"/>
        <v>37.059999999985202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2</v>
      </c>
      <c r="C950" s="298">
        <v>46125</v>
      </c>
      <c r="D950" s="299" t="s">
        <v>334</v>
      </c>
      <c r="E950" s="331">
        <v>11.06</v>
      </c>
      <c r="F950" s="331"/>
      <c r="G950" s="333">
        <f t="shared" si="27"/>
        <v>87.769999999985203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4</v>
      </c>
      <c r="C951" s="298">
        <v>46125</v>
      </c>
      <c r="D951" s="299" t="s">
        <v>295</v>
      </c>
      <c r="E951" s="331">
        <v>35.979999999999997</v>
      </c>
      <c r="F951" s="331"/>
      <c r="G951" s="333">
        <f t="shared" si="27"/>
        <v>98.829999999985205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8</v>
      </c>
      <c r="C952" s="298">
        <v>46125</v>
      </c>
      <c r="D952" s="299" t="s">
        <v>347</v>
      </c>
      <c r="E952" s="331">
        <v>7.83</v>
      </c>
      <c r="F952" s="331"/>
      <c r="G952" s="333">
        <f t="shared" si="27"/>
        <v>134.80999999998519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3</v>
      </c>
      <c r="C953" s="298">
        <v>46125</v>
      </c>
      <c r="D953" s="299" t="s">
        <v>348</v>
      </c>
      <c r="E953" s="331">
        <v>4.1900000000000004</v>
      </c>
      <c r="F953" s="331"/>
      <c r="G953" s="333">
        <f t="shared" si="27"/>
        <v>142.63999999998521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8</v>
      </c>
      <c r="C954" s="298">
        <v>46125</v>
      </c>
      <c r="D954" s="299" t="s">
        <v>349</v>
      </c>
      <c r="E954" s="331">
        <v>39.25</v>
      </c>
      <c r="F954" s="331"/>
      <c r="G954" s="333">
        <f t="shared" si="27"/>
        <v>146.8299999999852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287</v>
      </c>
      <c r="B955" s="330" t="s">
        <v>287</v>
      </c>
      <c r="C955" s="298">
        <v>46125</v>
      </c>
      <c r="D955" s="299" t="s">
        <v>350</v>
      </c>
      <c r="E955" s="331">
        <v>318.36</v>
      </c>
      <c r="F955" s="331">
        <v>318.36</v>
      </c>
      <c r="G955" s="333">
        <f t="shared" si="27"/>
        <v>186.0799999999852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294</v>
      </c>
      <c r="B956" s="330">
        <v>19</v>
      </c>
      <c r="C956" s="298">
        <v>46125</v>
      </c>
      <c r="D956" s="299" t="s">
        <v>191</v>
      </c>
      <c r="E956" s="331">
        <v>200</v>
      </c>
      <c r="F956" s="331"/>
      <c r="G956" s="333">
        <f t="shared" si="27"/>
        <v>186.0799999999852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1</v>
      </c>
      <c r="C957" s="298">
        <v>46124</v>
      </c>
      <c r="D957" s="299" t="s">
        <v>304</v>
      </c>
      <c r="E957" s="331">
        <v>136.05000000000001</v>
      </c>
      <c r="F957" s="331"/>
      <c r="G957" s="333">
        <f t="shared" si="27"/>
        <v>386.0799999999852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3</v>
      </c>
      <c r="C958" s="298">
        <v>46124</v>
      </c>
      <c r="D958" s="299" t="s">
        <v>348</v>
      </c>
      <c r="E958" s="331">
        <v>13.09</v>
      </c>
      <c r="F958" s="331"/>
      <c r="G958" s="333">
        <f t="shared" si="27"/>
        <v>522.12999999998522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8</v>
      </c>
      <c r="C959" s="298">
        <v>46124</v>
      </c>
      <c r="D959" s="299" t="s">
        <v>319</v>
      </c>
      <c r="E959" s="331">
        <v>24.47</v>
      </c>
      <c r="F959" s="331"/>
      <c r="G959" s="333">
        <f t="shared" si="27"/>
        <v>535.21999999998525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8</v>
      </c>
      <c r="C960" s="298">
        <v>46124</v>
      </c>
      <c r="D960" s="299" t="s">
        <v>319</v>
      </c>
      <c r="E960" s="331">
        <v>14.29</v>
      </c>
      <c r="F960" s="331"/>
      <c r="G960" s="333">
        <f t="shared" si="27"/>
        <v>559.68999999998528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294</v>
      </c>
      <c r="B961" s="330">
        <v>22</v>
      </c>
      <c r="C961" s="298">
        <v>46124</v>
      </c>
      <c r="D961" s="299" t="s">
        <v>835</v>
      </c>
      <c r="E961" s="331">
        <v>9.57</v>
      </c>
      <c r="F961" s="331"/>
      <c r="G961" s="333">
        <f t="shared" si="27"/>
        <v>573.97999999998524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3</v>
      </c>
      <c r="C962" s="298">
        <v>46124</v>
      </c>
      <c r="D962" s="299" t="s">
        <v>351</v>
      </c>
      <c r="E962" s="331">
        <v>25</v>
      </c>
      <c r="F962" s="331"/>
      <c r="G962" s="333">
        <f t="shared" si="27"/>
        <v>583.54999999998529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294</v>
      </c>
      <c r="B963" s="330">
        <v>22</v>
      </c>
      <c r="C963" s="298">
        <v>46123</v>
      </c>
      <c r="D963" s="299" t="s">
        <v>352</v>
      </c>
      <c r="E963" s="331">
        <v>19.16</v>
      </c>
      <c r="F963" s="331"/>
      <c r="G963" s="333">
        <f t="shared" si="27"/>
        <v>608.54999999998529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2</v>
      </c>
      <c r="C964" s="298">
        <v>46123</v>
      </c>
      <c r="D964" s="299" t="s">
        <v>301</v>
      </c>
      <c r="E964" s="331">
        <v>20.91</v>
      </c>
      <c r="F964" s="331"/>
      <c r="G964" s="333">
        <f t="shared" si="27"/>
        <v>627.70999999998526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2</v>
      </c>
      <c r="C965" s="298">
        <v>46123</v>
      </c>
      <c r="D965" s="299" t="s">
        <v>296</v>
      </c>
      <c r="E965" s="331">
        <v>12.44</v>
      </c>
      <c r="F965" s="331"/>
      <c r="G965" s="333">
        <f t="shared" si="27"/>
        <v>648.61999999998523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2</v>
      </c>
      <c r="C966" s="298">
        <v>46123</v>
      </c>
      <c r="D966" s="299" t="s">
        <v>353</v>
      </c>
      <c r="E966" s="331">
        <v>41.34</v>
      </c>
      <c r="F966" s="331"/>
      <c r="G966" s="333">
        <f t="shared" si="27"/>
        <v>661.05999999998528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6</v>
      </c>
      <c r="C967" s="298">
        <v>46122</v>
      </c>
      <c r="D967" s="299" t="s">
        <v>446</v>
      </c>
      <c r="E967" s="331">
        <v>-0.04</v>
      </c>
      <c r="F967" s="331"/>
      <c r="G967" s="333">
        <f t="shared" si="27"/>
        <v>702.39999999998531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5</v>
      </c>
      <c r="C968" s="298">
        <v>46122</v>
      </c>
      <c r="D968" s="299" t="s">
        <v>354</v>
      </c>
      <c r="E968" s="331">
        <v>372</v>
      </c>
      <c r="F968" s="331"/>
      <c r="G968" s="333">
        <f t="shared" si="27"/>
        <v>702.35999999998535</v>
      </c>
      <c r="H968" s="334" t="s">
        <v>298</v>
      </c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2</v>
      </c>
      <c r="C969" s="298">
        <v>46122</v>
      </c>
      <c r="D969" s="299" t="s">
        <v>355</v>
      </c>
      <c r="E969" s="331">
        <v>15.22</v>
      </c>
      <c r="F969" s="331"/>
      <c r="G969" s="333">
        <f t="shared" si="27"/>
        <v>1074.3599999999853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3</v>
      </c>
      <c r="C970" s="298">
        <v>46122</v>
      </c>
      <c r="D970" s="299" t="s">
        <v>296</v>
      </c>
      <c r="E970" s="331">
        <v>9.5500000000000007</v>
      </c>
      <c r="F970" s="331"/>
      <c r="G970" s="333">
        <f t="shared" si="27"/>
        <v>1089.5799999999854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8</v>
      </c>
      <c r="C971" s="298">
        <v>46122</v>
      </c>
      <c r="D971" s="299" t="s">
        <v>356</v>
      </c>
      <c r="E971" s="331">
        <v>52.65</v>
      </c>
      <c r="F971" s="331"/>
      <c r="G971" s="333">
        <f t="shared" si="27"/>
        <v>1099.1299999999853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1</v>
      </c>
      <c r="C972" s="298">
        <v>46122</v>
      </c>
      <c r="D972" s="299" t="s">
        <v>311</v>
      </c>
      <c r="E972" s="331">
        <v>68.989999999999995</v>
      </c>
      <c r="F972" s="331"/>
      <c r="G972" s="333">
        <f t="shared" si="27"/>
        <v>1151.7799999999854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2</v>
      </c>
      <c r="C973" s="298">
        <v>46122</v>
      </c>
      <c r="D973" s="299" t="s">
        <v>324</v>
      </c>
      <c r="E973" s="331">
        <v>17.37</v>
      </c>
      <c r="F973" s="331"/>
      <c r="G973" s="333">
        <f t="shared" si="27"/>
        <v>1220.7699999999854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8</v>
      </c>
      <c r="C974" s="298">
        <v>46121</v>
      </c>
      <c r="D974" s="299" t="s">
        <v>357</v>
      </c>
      <c r="E974" s="331">
        <v>64.42</v>
      </c>
      <c r="F974" s="331"/>
      <c r="G974" s="333">
        <f t="shared" si="27"/>
        <v>1238.1399999999853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2</v>
      </c>
      <c r="C975" s="298">
        <v>46121</v>
      </c>
      <c r="D975" s="299" t="s">
        <v>358</v>
      </c>
      <c r="E975" s="331">
        <v>9.4700000000000006</v>
      </c>
      <c r="F975" s="331"/>
      <c r="G975" s="333">
        <f t="shared" si="27"/>
        <v>1302.5599999999854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5</v>
      </c>
      <c r="C976" s="298">
        <v>46121</v>
      </c>
      <c r="D976" s="299" t="s">
        <v>854</v>
      </c>
      <c r="E976" s="331">
        <v>10.68</v>
      </c>
      <c r="F976" s="331"/>
      <c r="G976" s="333">
        <f t="shared" si="27"/>
        <v>1312.0299999999854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7</v>
      </c>
      <c r="C977" s="298">
        <v>46121</v>
      </c>
      <c r="D977" s="299" t="s">
        <v>359</v>
      </c>
      <c r="E977" s="331">
        <v>68.010000000000005</v>
      </c>
      <c r="F977" s="331"/>
      <c r="G977" s="333">
        <f t="shared" si="27"/>
        <v>1322.7099999999855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4</v>
      </c>
      <c r="C978" s="298">
        <v>46121</v>
      </c>
      <c r="D978" s="299" t="s">
        <v>310</v>
      </c>
      <c r="E978" s="331">
        <v>40.85</v>
      </c>
      <c r="F978" s="331"/>
      <c r="G978" s="333">
        <f t="shared" si="27"/>
        <v>1390.7199999999855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6</v>
      </c>
      <c r="C979" s="298">
        <v>46121</v>
      </c>
      <c r="D979" s="299" t="s">
        <v>360</v>
      </c>
      <c r="E979" s="331">
        <v>25</v>
      </c>
      <c r="F979" s="331"/>
      <c r="G979" s="333">
        <f t="shared" si="27"/>
        <v>1431.5699999999854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294</v>
      </c>
      <c r="B980" s="330">
        <v>18</v>
      </c>
      <c r="C980" s="298">
        <v>46120</v>
      </c>
      <c r="D980" s="299" t="s">
        <v>361</v>
      </c>
      <c r="E980" s="331">
        <v>400</v>
      </c>
      <c r="F980" s="331"/>
      <c r="G980" s="333">
        <f t="shared" si="27"/>
        <v>1456.5699999999854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335</v>
      </c>
      <c r="B981" s="330" t="s">
        <v>335</v>
      </c>
      <c r="C981" s="298">
        <v>46120</v>
      </c>
      <c r="D981" s="299" t="s">
        <v>447</v>
      </c>
      <c r="E981" s="331">
        <v>44.96</v>
      </c>
      <c r="F981" s="331"/>
      <c r="G981" s="333">
        <f t="shared" si="27"/>
        <v>1856.5699999999854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294</v>
      </c>
      <c r="B982" s="330">
        <v>13</v>
      </c>
      <c r="C982" s="298">
        <v>46120</v>
      </c>
      <c r="D982" s="299" t="s">
        <v>182</v>
      </c>
      <c r="E982" s="331">
        <v>104.98</v>
      </c>
      <c r="F982" s="331"/>
      <c r="G982" s="333">
        <f t="shared" si="27"/>
        <v>1901.5299999999854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2</v>
      </c>
      <c r="C983" s="298">
        <v>46120</v>
      </c>
      <c r="D983" s="299" t="s">
        <v>296</v>
      </c>
      <c r="E983" s="331">
        <v>13.8</v>
      </c>
      <c r="F983" s="331"/>
      <c r="G983" s="333">
        <f t="shared" si="27"/>
        <v>2006.5099999999854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4</v>
      </c>
      <c r="C984" s="298">
        <v>46120</v>
      </c>
      <c r="D984" s="299" t="s">
        <v>295</v>
      </c>
      <c r="E984" s="331">
        <v>37.92</v>
      </c>
      <c r="F984" s="331"/>
      <c r="G984" s="333">
        <f t="shared" si="27"/>
        <v>2020.3099999999854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6</v>
      </c>
      <c r="C985" s="298">
        <v>46120</v>
      </c>
      <c r="D985" s="299" t="s">
        <v>300</v>
      </c>
      <c r="E985" s="331">
        <v>56.68</v>
      </c>
      <c r="F985" s="331"/>
      <c r="G985" s="333">
        <f t="shared" si="27"/>
        <v>2058.2299999999855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6</v>
      </c>
      <c r="C986" s="298">
        <v>46120</v>
      </c>
      <c r="D986" s="299" t="s">
        <v>362</v>
      </c>
      <c r="E986" s="331">
        <v>29.26</v>
      </c>
      <c r="F986" s="331"/>
      <c r="G986" s="333">
        <f t="shared" si="27"/>
        <v>2114.9099999999853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294</v>
      </c>
      <c r="B987" s="330">
        <v>9</v>
      </c>
      <c r="C987" s="298">
        <v>46119</v>
      </c>
      <c r="D987" s="299" t="s">
        <v>58</v>
      </c>
      <c r="E987" s="331">
        <v>1281.53</v>
      </c>
      <c r="F987" s="331"/>
      <c r="G987" s="333">
        <f t="shared" si="27"/>
        <v>2144.1699999999855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4</v>
      </c>
      <c r="C988" s="298">
        <v>46119</v>
      </c>
      <c r="D988" s="299" t="s">
        <v>363</v>
      </c>
      <c r="E988" s="331">
        <v>25.84</v>
      </c>
      <c r="F988" s="331"/>
      <c r="G988" s="333">
        <f t="shared" si="27"/>
        <v>3425.6999999999853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8</v>
      </c>
      <c r="C989" s="298">
        <v>46119</v>
      </c>
      <c r="D989" s="299" t="s">
        <v>319</v>
      </c>
      <c r="E989" s="331">
        <v>12.05</v>
      </c>
      <c r="F989" s="331"/>
      <c r="G989" s="333">
        <f t="shared" si="27"/>
        <v>3451.5399999999854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4</v>
      </c>
      <c r="C990" s="298">
        <v>46119</v>
      </c>
      <c r="D990" s="299" t="s">
        <v>334</v>
      </c>
      <c r="E990" s="331">
        <v>82.04</v>
      </c>
      <c r="F990" s="331"/>
      <c r="G990" s="333">
        <f t="shared" si="27"/>
        <v>3463.5899999999856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2</v>
      </c>
      <c r="C991" s="298">
        <v>46119</v>
      </c>
      <c r="D991" s="299" t="s">
        <v>364</v>
      </c>
      <c r="E991" s="331">
        <v>22.92</v>
      </c>
      <c r="F991" s="331"/>
      <c r="G991" s="333">
        <f t="shared" si="27"/>
        <v>3545.6299999999856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5</v>
      </c>
      <c r="C992" s="298">
        <v>46118</v>
      </c>
      <c r="D992" s="299" t="s">
        <v>365</v>
      </c>
      <c r="E992" s="331">
        <v>400</v>
      </c>
      <c r="F992" s="331"/>
      <c r="G992" s="333">
        <f t="shared" si="27"/>
        <v>3568.5499999999856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294</v>
      </c>
      <c r="B993" s="330">
        <v>14</v>
      </c>
      <c r="C993" s="298">
        <v>46118</v>
      </c>
      <c r="D993" s="299" t="s">
        <v>366</v>
      </c>
      <c r="E993" s="331">
        <v>66.67</v>
      </c>
      <c r="F993" s="331"/>
      <c r="G993" s="333">
        <f t="shared" si="27"/>
        <v>3968.5499999999856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294</v>
      </c>
      <c r="B994" s="330">
        <v>14</v>
      </c>
      <c r="C994" s="298">
        <v>46118</v>
      </c>
      <c r="D994" s="299" t="s">
        <v>367</v>
      </c>
      <c r="E994" s="331">
        <v>70.25</v>
      </c>
      <c r="F994" s="331"/>
      <c r="G994" s="333">
        <f t="shared" si="27"/>
        <v>4035.2199999999857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1</v>
      </c>
      <c r="C995" s="298">
        <v>46117</v>
      </c>
      <c r="D995" s="299" t="s">
        <v>368</v>
      </c>
      <c r="E995" s="331">
        <v>25.6</v>
      </c>
      <c r="F995" s="331"/>
      <c r="G995" s="333">
        <f t="shared" si="27"/>
        <v>4105.4699999999857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8</v>
      </c>
      <c r="C996" s="298">
        <v>46117</v>
      </c>
      <c r="D996" s="299" t="s">
        <v>319</v>
      </c>
      <c r="E996" s="331">
        <v>8.56</v>
      </c>
      <c r="F996" s="331"/>
      <c r="G996" s="333">
        <f t="shared" si="27"/>
        <v>4131.0699999999861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6</v>
      </c>
      <c r="C997" s="298">
        <v>46117</v>
      </c>
      <c r="D997" s="299" t="s">
        <v>369</v>
      </c>
      <c r="E997" s="331">
        <v>301.67</v>
      </c>
      <c r="F997" s="331"/>
      <c r="G997" s="333">
        <f t="shared" si="27"/>
        <v>4139.6299999999865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1</v>
      </c>
      <c r="C998" s="298">
        <v>46116</v>
      </c>
      <c r="D998" s="299" t="s">
        <v>306</v>
      </c>
      <c r="E998" s="331">
        <v>176.85</v>
      </c>
      <c r="F998" s="331"/>
      <c r="G998" s="333">
        <f t="shared" si="27"/>
        <v>4441.2999999999865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1</v>
      </c>
      <c r="C999" s="298">
        <v>46116</v>
      </c>
      <c r="D999" s="299" t="s">
        <v>311</v>
      </c>
      <c r="E999" s="331">
        <v>139.34</v>
      </c>
      <c r="F999" s="331"/>
      <c r="G999" s="333">
        <f t="shared" si="27"/>
        <v>4618.1499999999869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294</v>
      </c>
      <c r="B1000" s="330">
        <v>17</v>
      </c>
      <c r="C1000" s="298">
        <v>46116</v>
      </c>
      <c r="D1000" s="299" t="s">
        <v>370</v>
      </c>
      <c r="E1000" s="331">
        <v>99</v>
      </c>
      <c r="F1000" s="331"/>
      <c r="G1000" s="333">
        <f t="shared" si="27"/>
        <v>4757.489999999987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46116</v>
      </c>
      <c r="D1001" s="299" t="s">
        <v>371</v>
      </c>
      <c r="E1001" s="331">
        <v>34</v>
      </c>
      <c r="F1001" s="331"/>
      <c r="G1001" s="333">
        <f t="shared" si="27"/>
        <v>4856.489999999987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3</v>
      </c>
      <c r="C1002" s="298">
        <v>46116</v>
      </c>
      <c r="D1002" s="299" t="s">
        <v>348</v>
      </c>
      <c r="E1002" s="331">
        <v>10.24</v>
      </c>
      <c r="F1002" s="331"/>
      <c r="G1002" s="333">
        <f t="shared" si="27"/>
        <v>4890.489999999987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7</v>
      </c>
      <c r="C1003" s="298">
        <v>46115</v>
      </c>
      <c r="D1003" s="299" t="s">
        <v>372</v>
      </c>
      <c r="E1003" s="331">
        <v>100</v>
      </c>
      <c r="F1003" s="331"/>
      <c r="G1003" s="333">
        <f t="shared" si="27"/>
        <v>4900.7299999999868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6</v>
      </c>
      <c r="C1004" s="298">
        <v>46115</v>
      </c>
      <c r="D1004" s="299" t="s">
        <v>300</v>
      </c>
      <c r="E1004" s="331">
        <v>7.68</v>
      </c>
      <c r="F1004" s="331"/>
      <c r="G1004" s="333">
        <f t="shared" si="27"/>
        <v>5000.7299999999868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2</v>
      </c>
      <c r="C1005" s="298">
        <v>46115</v>
      </c>
      <c r="D1005" s="299" t="s">
        <v>296</v>
      </c>
      <c r="E1005" s="331">
        <v>8.7200000000000006</v>
      </c>
      <c r="F1005" s="331"/>
      <c r="G1005" s="333">
        <f t="shared" si="27"/>
        <v>5008.4099999999871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8</v>
      </c>
      <c r="C1006" s="298">
        <v>46114</v>
      </c>
      <c r="D1006" s="299" t="s">
        <v>373</v>
      </c>
      <c r="E1006" s="331">
        <v>81.739999999999995</v>
      </c>
      <c r="F1006" s="331"/>
      <c r="G1006" s="333">
        <f t="shared" si="27"/>
        <v>5017.1299999999874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284</v>
      </c>
      <c r="B1007" s="330">
        <v>36</v>
      </c>
      <c r="C1007" s="298">
        <v>46114</v>
      </c>
      <c r="D1007" s="299" t="s">
        <v>374</v>
      </c>
      <c r="E1007" s="331">
        <v>50</v>
      </c>
      <c r="F1007" s="331"/>
      <c r="G1007" s="333">
        <f t="shared" si="27"/>
        <v>5098.8699999999872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294</v>
      </c>
      <c r="B1008" s="330">
        <v>22</v>
      </c>
      <c r="C1008" s="298">
        <v>46114</v>
      </c>
      <c r="D1008" s="299" t="s">
        <v>375</v>
      </c>
      <c r="E1008" s="331">
        <v>6.37</v>
      </c>
      <c r="F1008" s="331"/>
      <c r="G1008" s="333">
        <f t="shared" si="27"/>
        <v>5148.8699999999872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2</v>
      </c>
      <c r="C1009" s="298">
        <v>46114</v>
      </c>
      <c r="D1009" s="299" t="s">
        <v>326</v>
      </c>
      <c r="E1009" s="331">
        <v>55.22</v>
      </c>
      <c r="F1009" s="331"/>
      <c r="G1009" s="333">
        <f t="shared" si="27"/>
        <v>5155.239999999987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8</v>
      </c>
      <c r="C1010" s="298">
        <v>46114</v>
      </c>
      <c r="D1010" s="299" t="s">
        <v>319</v>
      </c>
      <c r="E1010" s="331">
        <v>8.5</v>
      </c>
      <c r="F1010" s="331"/>
      <c r="G1010" s="333">
        <f t="shared" si="27"/>
        <v>5210.4599999999873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4</v>
      </c>
      <c r="C1011" s="298">
        <v>46114</v>
      </c>
      <c r="D1011" s="299" t="s">
        <v>334</v>
      </c>
      <c r="E1011" s="331">
        <v>38.99</v>
      </c>
      <c r="F1011" s="331"/>
      <c r="G1011" s="333">
        <f t="shared" si="27"/>
        <v>5218.9599999999873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291</v>
      </c>
      <c r="B1012" s="330">
        <v>39</v>
      </c>
      <c r="C1012" s="298">
        <v>46113</v>
      </c>
      <c r="D1012" s="299" t="s">
        <v>292</v>
      </c>
      <c r="E1012" s="331"/>
      <c r="F1012" s="331">
        <v>2763.78</v>
      </c>
      <c r="G1012" s="333">
        <f t="shared" si="27"/>
        <v>5257.9499999999871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4</v>
      </c>
      <c r="C1013" s="298">
        <v>46113</v>
      </c>
      <c r="D1013" s="299" t="s">
        <v>296</v>
      </c>
      <c r="E1013" s="331">
        <v>36.090000000000003</v>
      </c>
      <c r="F1013" s="331"/>
      <c r="G1013" s="333">
        <f t="shared" si="27"/>
        <v>2494.1699999999869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4</v>
      </c>
      <c r="C1014" s="298">
        <v>46113</v>
      </c>
      <c r="D1014" s="299" t="s">
        <v>310</v>
      </c>
      <c r="E1014" s="331">
        <v>80</v>
      </c>
      <c r="F1014" s="331"/>
      <c r="G1014" s="333">
        <f t="shared" si="27"/>
        <v>2530.259999999987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7</v>
      </c>
      <c r="C1015" s="298">
        <v>46113</v>
      </c>
      <c r="D1015" s="299" t="s">
        <v>320</v>
      </c>
      <c r="E1015" s="331">
        <v>47.84</v>
      </c>
      <c r="F1015" s="331"/>
      <c r="G1015" s="333">
        <f t="shared" si="27"/>
        <v>2610.259999999987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7</v>
      </c>
      <c r="C1016" s="298">
        <v>46113</v>
      </c>
      <c r="D1016" s="299" t="s">
        <v>320</v>
      </c>
      <c r="E1016" s="331">
        <v>21.25</v>
      </c>
      <c r="F1016" s="331"/>
      <c r="G1016" s="333">
        <f t="shared" si="27"/>
        <v>2658.0999999999872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2</v>
      </c>
      <c r="C1017" s="298">
        <v>46113</v>
      </c>
      <c r="D1017" s="299" t="s">
        <v>376</v>
      </c>
      <c r="E1017" s="331">
        <v>42.9</v>
      </c>
      <c r="F1017" s="331"/>
      <c r="G1017" s="333">
        <f t="shared" si="27"/>
        <v>2679.3499999999872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284</v>
      </c>
      <c r="B1018" s="330">
        <v>37</v>
      </c>
      <c r="C1018" s="298">
        <v>46112</v>
      </c>
      <c r="D1018" s="299" t="s">
        <v>377</v>
      </c>
      <c r="E1018" s="331">
        <v>4309.58</v>
      </c>
      <c r="F1018" s="331"/>
      <c r="G1018" s="333">
        <f t="shared" si="27"/>
        <v>2722.2499999999873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286</v>
      </c>
      <c r="B1019" s="330">
        <v>25</v>
      </c>
      <c r="C1019" s="298">
        <v>46112</v>
      </c>
      <c r="D1019" s="298" t="s">
        <v>204</v>
      </c>
      <c r="E1019" s="331">
        <v>350</v>
      </c>
      <c r="F1019" s="331"/>
      <c r="G1019" s="333">
        <f t="shared" si="27"/>
        <v>7031.8299999999872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286</v>
      </c>
      <c r="B1020" s="330">
        <v>26</v>
      </c>
      <c r="C1020" s="298">
        <v>46112</v>
      </c>
      <c r="D1020" s="298" t="s">
        <v>205</v>
      </c>
      <c r="E1020" s="331">
        <v>320</v>
      </c>
      <c r="F1020" s="331"/>
      <c r="G1020" s="333">
        <f t="shared" si="27"/>
        <v>7381.8299999999872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286</v>
      </c>
      <c r="B1021" s="330">
        <v>27</v>
      </c>
      <c r="C1021" s="298">
        <v>46112</v>
      </c>
      <c r="D1021" s="298" t="s">
        <v>206</v>
      </c>
      <c r="E1021" s="331">
        <v>25</v>
      </c>
      <c r="F1021" s="331"/>
      <c r="G1021" s="333">
        <f t="shared" si="27"/>
        <v>7701.8299999999872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286</v>
      </c>
      <c r="B1022" s="330">
        <v>28</v>
      </c>
      <c r="C1022" s="298">
        <v>46112</v>
      </c>
      <c r="D1022" s="298" t="s">
        <v>207</v>
      </c>
      <c r="E1022" s="331">
        <v>25</v>
      </c>
      <c r="F1022" s="331"/>
      <c r="G1022" s="333">
        <f t="shared" si="27"/>
        <v>7726.8299999999872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286</v>
      </c>
      <c r="B1023" s="330">
        <v>29</v>
      </c>
      <c r="C1023" s="298">
        <v>46112</v>
      </c>
      <c r="D1023" s="298" t="s">
        <v>208</v>
      </c>
      <c r="E1023" s="331">
        <v>45</v>
      </c>
      <c r="F1023" s="331"/>
      <c r="G1023" s="333">
        <f t="shared" si="27"/>
        <v>7751.8299999999872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286</v>
      </c>
      <c r="B1024" s="330">
        <v>30</v>
      </c>
      <c r="C1024" s="298">
        <v>46112</v>
      </c>
      <c r="D1024" s="298" t="s">
        <v>209</v>
      </c>
      <c r="E1024" s="331">
        <v>400</v>
      </c>
      <c r="F1024" s="331"/>
      <c r="G1024" s="333">
        <f t="shared" si="27"/>
        <v>7796.8299999999872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286</v>
      </c>
      <c r="B1025" s="330">
        <v>31</v>
      </c>
      <c r="C1025" s="298">
        <v>46112</v>
      </c>
      <c r="D1025" s="298" t="s">
        <v>210</v>
      </c>
      <c r="E1025" s="331">
        <v>375</v>
      </c>
      <c r="F1025" s="331"/>
      <c r="G1025" s="333">
        <f t="shared" si="27"/>
        <v>8196.8299999999872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286</v>
      </c>
      <c r="B1026" s="330">
        <v>32</v>
      </c>
      <c r="C1026" s="298">
        <v>46112</v>
      </c>
      <c r="D1026" s="298" t="s">
        <v>211</v>
      </c>
      <c r="E1026" s="331">
        <v>100</v>
      </c>
      <c r="F1026" s="331"/>
      <c r="G1026" s="333">
        <f t="shared" si="27"/>
        <v>8571.8299999999872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286</v>
      </c>
      <c r="B1027" s="330">
        <v>33</v>
      </c>
      <c r="C1027" s="298">
        <v>46112</v>
      </c>
      <c r="D1027" s="298" t="s">
        <v>212</v>
      </c>
      <c r="E1027" s="331">
        <v>85</v>
      </c>
      <c r="F1027" s="331"/>
      <c r="G1027" s="333">
        <f t="shared" si="27"/>
        <v>8671.8299999999872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286</v>
      </c>
      <c r="B1028" s="330">
        <v>34</v>
      </c>
      <c r="C1028" s="298">
        <v>46112</v>
      </c>
      <c r="D1028" s="298" t="s">
        <v>213</v>
      </c>
      <c r="E1028" s="331">
        <v>230</v>
      </c>
      <c r="F1028" s="331"/>
      <c r="G1028" s="333">
        <f t="shared" si="27"/>
        <v>8756.8299999999872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286</v>
      </c>
      <c r="B1029" s="330">
        <v>35</v>
      </c>
      <c r="C1029" s="298">
        <v>46112</v>
      </c>
      <c r="D1029" s="298" t="s">
        <v>214</v>
      </c>
      <c r="E1029" s="331">
        <v>45</v>
      </c>
      <c r="F1029" s="331"/>
      <c r="G1029" s="333">
        <f t="shared" si="27"/>
        <v>8986.8299999999872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6</v>
      </c>
      <c r="C1030" s="298">
        <v>46112</v>
      </c>
      <c r="D1030" s="298" t="s">
        <v>378</v>
      </c>
      <c r="E1030" s="331">
        <v>40</v>
      </c>
      <c r="F1030" s="331"/>
      <c r="G1030" s="333">
        <f t="shared" si="27"/>
        <v>9031.8299999999872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294</v>
      </c>
      <c r="B1031" s="330">
        <v>42</v>
      </c>
      <c r="C1031" s="298">
        <v>46112</v>
      </c>
      <c r="D1031" s="298" t="s">
        <v>200</v>
      </c>
      <c r="E1031" s="331">
        <v>59</v>
      </c>
      <c r="F1031" s="331"/>
      <c r="G1031" s="333">
        <f t="shared" si="27"/>
        <v>9071.8299999999872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294</v>
      </c>
      <c r="B1032" s="330">
        <v>43</v>
      </c>
      <c r="C1032" s="298">
        <v>46112</v>
      </c>
      <c r="D1032" s="298" t="s">
        <v>201</v>
      </c>
      <c r="E1032" s="331">
        <v>42.84</v>
      </c>
      <c r="F1032" s="331"/>
      <c r="G1032" s="333">
        <f t="shared" si="27"/>
        <v>9130.8299999999872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6</v>
      </c>
      <c r="C1033" s="298">
        <v>46112</v>
      </c>
      <c r="D1033" s="298" t="s">
        <v>300</v>
      </c>
      <c r="E1033" s="331">
        <v>57.21</v>
      </c>
      <c r="F1033" s="331"/>
      <c r="G1033" s="333">
        <f t="shared" si="27"/>
        <v>9173.6699999999873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8</v>
      </c>
      <c r="C1034" s="298">
        <v>46112</v>
      </c>
      <c r="D1034" s="298" t="s">
        <v>296</v>
      </c>
      <c r="E1034" s="331">
        <v>11.18</v>
      </c>
      <c r="F1034" s="331"/>
      <c r="G1034" s="333">
        <f t="shared" si="27"/>
        <v>9230.8799999999865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294</v>
      </c>
      <c r="B1035" s="330">
        <v>10</v>
      </c>
      <c r="C1035" s="298">
        <v>46112</v>
      </c>
      <c r="D1035" s="298" t="s">
        <v>176</v>
      </c>
      <c r="E1035" s="331">
        <v>17.899999999999999</v>
      </c>
      <c r="F1035" s="331"/>
      <c r="G1035" s="333">
        <f t="shared" si="27"/>
        <v>9242.0599999999868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2</v>
      </c>
      <c r="C1036" s="298">
        <v>46111</v>
      </c>
      <c r="D1036" s="298" t="s">
        <v>334</v>
      </c>
      <c r="E1036" s="331">
        <v>23.83</v>
      </c>
      <c r="F1036" s="331"/>
      <c r="G1036" s="333">
        <f t="shared" si="27"/>
        <v>9259.9599999999864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291</v>
      </c>
      <c r="B1037" s="330">
        <v>38</v>
      </c>
      <c r="C1037" s="298">
        <v>46111</v>
      </c>
      <c r="D1037" s="299" t="s">
        <v>293</v>
      </c>
      <c r="E1037" s="331"/>
      <c r="F1037" s="331">
        <v>4278.1400000000003</v>
      </c>
      <c r="G1037" s="333">
        <f t="shared" si="27"/>
        <v>9283.7899999999863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3</v>
      </c>
      <c r="C1038" s="298">
        <v>46111</v>
      </c>
      <c r="D1038" s="299" t="s">
        <v>351</v>
      </c>
      <c r="E1038" s="331">
        <v>30</v>
      </c>
      <c r="F1038" s="331"/>
      <c r="G1038" s="333">
        <f t="shared" si="27"/>
        <v>5005.649999999986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6</v>
      </c>
      <c r="C1039" s="298">
        <v>46111</v>
      </c>
      <c r="D1039" s="299" t="s">
        <v>300</v>
      </c>
      <c r="E1039" s="331">
        <v>15.96</v>
      </c>
      <c r="F1039" s="331"/>
      <c r="G1039" s="333">
        <f t="shared" si="27"/>
        <v>5035.649999999986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3</v>
      </c>
      <c r="C1040" s="298">
        <v>46111</v>
      </c>
      <c r="D1040" s="299" t="s">
        <v>379</v>
      </c>
      <c r="E1040" s="331">
        <v>18.96</v>
      </c>
      <c r="F1040" s="331"/>
      <c r="G1040" s="333">
        <f t="shared" si="27"/>
        <v>5051.609999999986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1</v>
      </c>
      <c r="C1041" s="298">
        <v>46110</v>
      </c>
      <c r="D1041" s="299" t="s">
        <v>311</v>
      </c>
      <c r="E1041" s="331">
        <v>144.22</v>
      </c>
      <c r="F1041" s="331"/>
      <c r="G1041" s="333">
        <f t="shared" si="27"/>
        <v>5070.5699999999861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7</v>
      </c>
      <c r="C1042" s="298">
        <v>46110</v>
      </c>
      <c r="D1042" s="299" t="s">
        <v>380</v>
      </c>
      <c r="E1042" s="331">
        <v>181.04</v>
      </c>
      <c r="F1042" s="331"/>
      <c r="G1042" s="333">
        <f t="shared" si="27"/>
        <v>5214.7899999999863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6</v>
      </c>
      <c r="C1043" s="298">
        <v>46110</v>
      </c>
      <c r="D1043" s="299" t="s">
        <v>381</v>
      </c>
      <c r="E1043" s="331">
        <v>196.9</v>
      </c>
      <c r="F1043" s="331"/>
      <c r="G1043" s="333">
        <f t="shared" si="27"/>
        <v>5395.8299999999863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3</v>
      </c>
      <c r="C1044" s="298">
        <v>46110</v>
      </c>
      <c r="D1044" s="299" t="s">
        <v>382</v>
      </c>
      <c r="E1044" s="331">
        <v>7.5</v>
      </c>
      <c r="F1044" s="331"/>
      <c r="G1044" s="333">
        <f t="shared" si="27"/>
        <v>5592.7299999999859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8</v>
      </c>
      <c r="C1045" s="298">
        <v>46109</v>
      </c>
      <c r="D1045" s="299" t="s">
        <v>319</v>
      </c>
      <c r="E1045" s="331">
        <v>11.7</v>
      </c>
      <c r="F1045" s="331"/>
      <c r="G1045" s="333">
        <f t="shared" si="27"/>
        <v>5600.2299999999859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2</v>
      </c>
      <c r="C1046" s="298">
        <v>46109</v>
      </c>
      <c r="D1046" s="299" t="s">
        <v>308</v>
      </c>
      <c r="E1046" s="331">
        <v>210.76</v>
      </c>
      <c r="F1046" s="331"/>
      <c r="G1046" s="333">
        <f t="shared" si="27"/>
        <v>5611.9299999999857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4</v>
      </c>
      <c r="C1047" s="298">
        <v>46109</v>
      </c>
      <c r="D1047" s="299" t="s">
        <v>310</v>
      </c>
      <c r="E1047" s="331">
        <v>46.9</v>
      </c>
      <c r="F1047" s="331"/>
      <c r="G1047" s="333">
        <f t="shared" si="27"/>
        <v>5822.689999999986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1</v>
      </c>
      <c r="C1048" s="298">
        <v>46109</v>
      </c>
      <c r="D1048" s="299" t="s">
        <v>329</v>
      </c>
      <c r="E1048" s="331">
        <v>179.1</v>
      </c>
      <c r="F1048" s="331"/>
      <c r="G1048" s="333">
        <f t="shared" si="27"/>
        <v>5869.5899999999856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8</v>
      </c>
      <c r="C1049" s="298">
        <v>46109</v>
      </c>
      <c r="D1049" s="299" t="s">
        <v>308</v>
      </c>
      <c r="E1049" s="331">
        <v>31.97</v>
      </c>
      <c r="F1049" s="331"/>
      <c r="G1049" s="333">
        <f t="shared" si="27"/>
        <v>6048.689999999986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8</v>
      </c>
      <c r="C1050" s="298">
        <v>46109</v>
      </c>
      <c r="D1050" s="299" t="s">
        <v>308</v>
      </c>
      <c r="E1050" s="331">
        <v>12.19</v>
      </c>
      <c r="F1050" s="331"/>
      <c r="G1050" s="333">
        <f t="shared" si="27"/>
        <v>6080.6599999999862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291</v>
      </c>
      <c r="B1051" s="330">
        <v>41</v>
      </c>
      <c r="C1051" s="298">
        <v>46108</v>
      </c>
      <c r="D1051" s="299" t="s">
        <v>383</v>
      </c>
      <c r="E1051" s="331"/>
      <c r="F1051" s="331">
        <v>400</v>
      </c>
      <c r="G1051" s="333">
        <f t="shared" si="27"/>
        <v>6092.8499999999858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2</v>
      </c>
      <c r="C1052" s="298">
        <v>46108</v>
      </c>
      <c r="D1052" s="299" t="s">
        <v>301</v>
      </c>
      <c r="E1052" s="331">
        <v>19.5</v>
      </c>
      <c r="F1052" s="331"/>
      <c r="G1052" s="333">
        <f t="shared" si="27"/>
        <v>5692.8499999999858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2</v>
      </c>
      <c r="C1053" s="298">
        <v>46108</v>
      </c>
      <c r="D1053" s="299" t="s">
        <v>296</v>
      </c>
      <c r="E1053" s="331">
        <v>11.48</v>
      </c>
      <c r="F1053" s="331"/>
      <c r="G1053" s="333">
        <f t="shared" si="27"/>
        <v>5712.3499999999858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8</v>
      </c>
      <c r="C1054" s="298">
        <v>46108</v>
      </c>
      <c r="D1054" s="299" t="s">
        <v>334</v>
      </c>
      <c r="E1054" s="331">
        <v>11.46</v>
      </c>
      <c r="F1054" s="331"/>
      <c r="G1054" s="333">
        <f t="shared" si="27"/>
        <v>5723.8299999999854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4</v>
      </c>
      <c r="C1055" s="298">
        <v>46108</v>
      </c>
      <c r="D1055" s="299" t="s">
        <v>334</v>
      </c>
      <c r="E1055" s="331">
        <v>38.21</v>
      </c>
      <c r="F1055" s="331"/>
      <c r="G1055" s="333">
        <f t="shared" si="27"/>
        <v>5735.2899999999854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2</v>
      </c>
      <c r="C1056" s="298">
        <v>46108</v>
      </c>
      <c r="D1056" s="299" t="s">
        <v>384</v>
      </c>
      <c r="E1056" s="331">
        <v>69.95</v>
      </c>
      <c r="F1056" s="331"/>
      <c r="G1056" s="333">
        <f t="shared" si="27"/>
        <v>5773.4999999999854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3</v>
      </c>
      <c r="C1057" s="298">
        <v>46108</v>
      </c>
      <c r="D1057" s="299" t="s">
        <v>348</v>
      </c>
      <c r="E1057" s="331">
        <v>10.78</v>
      </c>
      <c r="F1057" s="331"/>
      <c r="G1057" s="333">
        <f t="shared" si="27"/>
        <v>5843.4499999999853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6</v>
      </c>
      <c r="C1058" s="298">
        <v>46108</v>
      </c>
      <c r="D1058" s="299" t="s">
        <v>300</v>
      </c>
      <c r="E1058" s="331">
        <v>15.84</v>
      </c>
      <c r="F1058" s="331"/>
      <c r="G1058" s="333">
        <f t="shared" si="27"/>
        <v>5854.229999999985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8</v>
      </c>
      <c r="C1059" s="298">
        <v>46108</v>
      </c>
      <c r="D1059" s="299" t="s">
        <v>385</v>
      </c>
      <c r="E1059" s="331">
        <v>22.48</v>
      </c>
      <c r="F1059" s="331"/>
      <c r="G1059" s="333">
        <f t="shared" si="27"/>
        <v>5870.0699999999852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2</v>
      </c>
      <c r="C1060" s="298">
        <v>46107</v>
      </c>
      <c r="D1060" s="299" t="s">
        <v>358</v>
      </c>
      <c r="E1060" s="331">
        <v>11.17</v>
      </c>
      <c r="F1060" s="331"/>
      <c r="G1060" s="333">
        <f t="shared" si="27"/>
        <v>5892.5499999999847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2</v>
      </c>
      <c r="C1061" s="298">
        <v>46107</v>
      </c>
      <c r="D1061" s="299" t="s">
        <v>386</v>
      </c>
      <c r="E1061" s="331">
        <v>14.38</v>
      </c>
      <c r="F1061" s="331"/>
      <c r="G1061" s="333">
        <f t="shared" si="27"/>
        <v>5903.7199999999848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8</v>
      </c>
      <c r="C1062" s="298">
        <v>46107</v>
      </c>
      <c r="D1062" s="299" t="s">
        <v>387</v>
      </c>
      <c r="E1062" s="331">
        <v>45</v>
      </c>
      <c r="F1062" s="331"/>
      <c r="G1062" s="333">
        <f t="shared" si="27"/>
        <v>5918.0999999999849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2</v>
      </c>
      <c r="C1063" s="298">
        <v>46107</v>
      </c>
      <c r="D1063" s="299" t="s">
        <v>324</v>
      </c>
      <c r="E1063" s="331">
        <v>9.0299999999999994</v>
      </c>
      <c r="F1063" s="331"/>
      <c r="G1063" s="333">
        <f t="shared" si="27"/>
        <v>5963.0999999999849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2</v>
      </c>
      <c r="C1064" s="298">
        <v>46107</v>
      </c>
      <c r="D1064" s="299" t="s">
        <v>301</v>
      </c>
      <c r="E1064" s="331">
        <v>30</v>
      </c>
      <c r="F1064" s="331"/>
      <c r="G1064" s="333">
        <f t="shared" si="27"/>
        <v>5972.1299999999846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6</v>
      </c>
      <c r="C1065" s="298">
        <v>46106</v>
      </c>
      <c r="D1065" s="299" t="s">
        <v>388</v>
      </c>
      <c r="E1065" s="331">
        <v>12</v>
      </c>
      <c r="F1065" s="331"/>
      <c r="G1065" s="333">
        <f t="shared" si="27"/>
        <v>6002.1299999999846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6</v>
      </c>
      <c r="C1066" s="298">
        <v>46106</v>
      </c>
      <c r="D1066" s="299" t="s">
        <v>389</v>
      </c>
      <c r="E1066" s="331">
        <v>20</v>
      </c>
      <c r="F1066" s="331"/>
      <c r="G1066" s="333">
        <f t="shared" si="27"/>
        <v>6014.1299999999846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2</v>
      </c>
      <c r="C1067" s="298">
        <v>46106</v>
      </c>
      <c r="D1067" s="299" t="s">
        <v>296</v>
      </c>
      <c r="E1067" s="331">
        <v>21.05</v>
      </c>
      <c r="F1067" s="331"/>
      <c r="G1067" s="333">
        <f t="shared" si="27"/>
        <v>6034.1299999999846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4</v>
      </c>
      <c r="C1068" s="298">
        <v>46106</v>
      </c>
      <c r="D1068" s="299" t="s">
        <v>296</v>
      </c>
      <c r="E1068" s="331">
        <v>38.58</v>
      </c>
      <c r="F1068" s="331"/>
      <c r="G1068" s="333">
        <f t="shared" si="27"/>
        <v>6055.1799999999848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294</v>
      </c>
      <c r="B1069" s="330">
        <v>12</v>
      </c>
      <c r="C1069" s="298">
        <v>46106</v>
      </c>
      <c r="D1069" s="299" t="s">
        <v>314</v>
      </c>
      <c r="E1069" s="331">
        <v>204.47</v>
      </c>
      <c r="F1069" s="331"/>
      <c r="G1069" s="333">
        <f t="shared" si="27"/>
        <v>6093.7599999999848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294</v>
      </c>
      <c r="B1070" s="330">
        <v>24</v>
      </c>
      <c r="C1070" s="298">
        <v>46105</v>
      </c>
      <c r="D1070" s="299" t="s">
        <v>860</v>
      </c>
      <c r="E1070" s="331">
        <v>86.58</v>
      </c>
      <c r="F1070" s="331"/>
      <c r="G1070" s="333">
        <f t="shared" si="27"/>
        <v>6298.229999999985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6</v>
      </c>
      <c r="C1071" s="298">
        <v>46105</v>
      </c>
      <c r="D1071" s="299" t="s">
        <v>389</v>
      </c>
      <c r="E1071" s="331">
        <v>20</v>
      </c>
      <c r="F1071" s="331"/>
      <c r="G1071" s="333">
        <f t="shared" si="27"/>
        <v>6384.8099999999849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2</v>
      </c>
      <c r="C1072" s="298">
        <v>46105</v>
      </c>
      <c r="D1072" s="299" t="s">
        <v>390</v>
      </c>
      <c r="E1072" s="331">
        <v>15.29</v>
      </c>
      <c r="F1072" s="331"/>
      <c r="G1072" s="333">
        <f t="shared" si="27"/>
        <v>6404.8099999999849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8</v>
      </c>
      <c r="C1073" s="298">
        <v>46105</v>
      </c>
      <c r="D1073" s="299" t="s">
        <v>308</v>
      </c>
      <c r="E1073" s="331">
        <v>47.99</v>
      </c>
      <c r="F1073" s="331"/>
      <c r="G1073" s="333">
        <f t="shared" si="27"/>
        <v>6420.0999999999849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294</v>
      </c>
      <c r="B1074" s="330">
        <v>23</v>
      </c>
      <c r="C1074" s="298">
        <v>46104</v>
      </c>
      <c r="D1074" s="299" t="s">
        <v>67</v>
      </c>
      <c r="E1074" s="331">
        <v>650.88</v>
      </c>
      <c r="F1074" s="331"/>
      <c r="G1074" s="333">
        <f t="shared" si="27"/>
        <v>6468.0899999999847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2</v>
      </c>
      <c r="C1075" s="298">
        <v>46104</v>
      </c>
      <c r="D1075" s="299" t="s">
        <v>391</v>
      </c>
      <c r="E1075" s="331">
        <v>46</v>
      </c>
      <c r="F1075" s="331"/>
      <c r="G1075" s="333">
        <f t="shared" si="27"/>
        <v>7118.9699999999848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2</v>
      </c>
      <c r="C1076" s="298">
        <v>46103</v>
      </c>
      <c r="D1076" s="299" t="s">
        <v>392</v>
      </c>
      <c r="E1076" s="331">
        <v>24.81</v>
      </c>
      <c r="F1076" s="331"/>
      <c r="G1076" s="333">
        <f t="shared" si="27"/>
        <v>7164.9699999999848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4</v>
      </c>
      <c r="C1077" s="298">
        <v>46103</v>
      </c>
      <c r="D1077" s="299" t="s">
        <v>296</v>
      </c>
      <c r="E1077" s="331">
        <v>28.77</v>
      </c>
      <c r="F1077" s="331"/>
      <c r="G1077" s="333">
        <f t="shared" si="27"/>
        <v>7189.7799999999852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8</v>
      </c>
      <c r="C1078" s="298">
        <v>46103</v>
      </c>
      <c r="D1078" s="299" t="s">
        <v>296</v>
      </c>
      <c r="E1078" s="331">
        <v>11.9</v>
      </c>
      <c r="F1078" s="331"/>
      <c r="G1078" s="333">
        <f t="shared" si="27"/>
        <v>7218.5499999999856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1</v>
      </c>
      <c r="C1079" s="298">
        <v>46103</v>
      </c>
      <c r="D1079" s="299" t="s">
        <v>300</v>
      </c>
      <c r="E1079" s="331">
        <v>42.59</v>
      </c>
      <c r="F1079" s="331"/>
      <c r="G1079" s="333">
        <f t="shared" si="27"/>
        <v>7230.4499999999853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6</v>
      </c>
      <c r="C1080" s="298">
        <v>46103</v>
      </c>
      <c r="D1080" s="299" t="s">
        <v>300</v>
      </c>
      <c r="E1080" s="331">
        <v>17.579999999999998</v>
      </c>
      <c r="F1080" s="331"/>
      <c r="G1080" s="333">
        <f t="shared" si="27"/>
        <v>7273.0399999999854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1</v>
      </c>
      <c r="C1081" s="298">
        <v>46103</v>
      </c>
      <c r="D1081" s="299" t="s">
        <v>300</v>
      </c>
      <c r="E1081" s="331">
        <v>11.99</v>
      </c>
      <c r="F1081" s="331"/>
      <c r="G1081" s="333">
        <f t="shared" si="27"/>
        <v>7290.6199999999853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1</v>
      </c>
      <c r="C1082" s="298">
        <v>46103</v>
      </c>
      <c r="D1082" s="299" t="s">
        <v>311</v>
      </c>
      <c r="E1082" s="331">
        <v>81.31</v>
      </c>
      <c r="F1082" s="331"/>
      <c r="G1082" s="333">
        <f t="shared" si="27"/>
        <v>7302.6099999999851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1</v>
      </c>
      <c r="C1083" s="298">
        <v>46103</v>
      </c>
      <c r="D1083" s="299" t="s">
        <v>393</v>
      </c>
      <c r="E1083" s="331">
        <v>38.44</v>
      </c>
      <c r="F1083" s="331"/>
      <c r="G1083" s="333">
        <f t="shared" si="27"/>
        <v>7383.9199999999855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2</v>
      </c>
      <c r="C1084" s="298">
        <v>46103</v>
      </c>
      <c r="D1084" s="299" t="s">
        <v>394</v>
      </c>
      <c r="E1084" s="331">
        <v>35.700000000000003</v>
      </c>
      <c r="F1084" s="331"/>
      <c r="G1084" s="333">
        <f t="shared" si="27"/>
        <v>7422.3599999999851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6</v>
      </c>
      <c r="C1085" s="298">
        <v>46102</v>
      </c>
      <c r="D1085" s="299" t="s">
        <v>300</v>
      </c>
      <c r="E1085" s="331">
        <v>10.64</v>
      </c>
      <c r="F1085" s="331"/>
      <c r="G1085" s="333">
        <f t="shared" si="27"/>
        <v>7458.0599999999849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1</v>
      </c>
      <c r="C1086" s="298">
        <v>46102</v>
      </c>
      <c r="D1086" s="299" t="s">
        <v>300</v>
      </c>
      <c r="E1086" s="331">
        <v>28.69</v>
      </c>
      <c r="F1086" s="331"/>
      <c r="G1086" s="333">
        <f t="shared" si="27"/>
        <v>7468.6999999999853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3</v>
      </c>
      <c r="C1087" s="298">
        <v>46102</v>
      </c>
      <c r="D1087" s="299" t="s">
        <v>348</v>
      </c>
      <c r="E1087" s="331">
        <v>11.59</v>
      </c>
      <c r="F1087" s="331"/>
      <c r="G1087" s="333">
        <f t="shared" si="27"/>
        <v>7497.3899999999849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291</v>
      </c>
      <c r="B1088" s="330">
        <v>41</v>
      </c>
      <c r="C1088" s="298">
        <v>46102</v>
      </c>
      <c r="D1088" s="299" t="s">
        <v>383</v>
      </c>
      <c r="E1088" s="331"/>
      <c r="F1088" s="331">
        <v>400</v>
      </c>
      <c r="G1088" s="333">
        <f t="shared" si="27"/>
        <v>7508.979999999985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5</v>
      </c>
      <c r="C1089" s="298">
        <v>46102</v>
      </c>
      <c r="D1089" s="299" t="s">
        <v>395</v>
      </c>
      <c r="E1089" s="331">
        <v>170</v>
      </c>
      <c r="F1089" s="331"/>
      <c r="G1089" s="333">
        <f t="shared" si="27"/>
        <v>7108.979999999985</v>
      </c>
      <c r="H1089" s="334" t="s">
        <v>298</v>
      </c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5</v>
      </c>
      <c r="C1090" s="298">
        <v>46102</v>
      </c>
      <c r="D1090" s="299" t="s">
        <v>354</v>
      </c>
      <c r="E1090" s="331">
        <v>70</v>
      </c>
      <c r="F1090" s="331"/>
      <c r="G1090" s="333">
        <f t="shared" si="27"/>
        <v>7278.979999999985</v>
      </c>
      <c r="H1090" s="334" t="s">
        <v>298</v>
      </c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5</v>
      </c>
      <c r="C1091" s="298">
        <v>46102</v>
      </c>
      <c r="D1091" s="299" t="s">
        <v>396</v>
      </c>
      <c r="E1091" s="331">
        <v>40</v>
      </c>
      <c r="F1091" s="331"/>
      <c r="G1091" s="333">
        <f t="shared" ref="G1091:G1345" si="28">G1092-E1091+F1091</f>
        <v>7348.979999999985</v>
      </c>
      <c r="H1091" s="334" t="s">
        <v>298</v>
      </c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3</v>
      </c>
      <c r="C1092" s="298">
        <v>46102</v>
      </c>
      <c r="D1092" s="299" t="s">
        <v>348</v>
      </c>
      <c r="E1092" s="331">
        <v>25</v>
      </c>
      <c r="F1092" s="331"/>
      <c r="G1092" s="333">
        <f t="shared" si="28"/>
        <v>7388.979999999985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1</v>
      </c>
      <c r="C1093" s="298">
        <v>46102</v>
      </c>
      <c r="D1093" s="299" t="s">
        <v>304</v>
      </c>
      <c r="E1093" s="331">
        <v>65.19</v>
      </c>
      <c r="F1093" s="331"/>
      <c r="G1093" s="333">
        <f t="shared" si="28"/>
        <v>7413.979999999985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4</v>
      </c>
      <c r="C1094" s="298">
        <v>46102</v>
      </c>
      <c r="D1094" s="299" t="s">
        <v>310</v>
      </c>
      <c r="E1094" s="331">
        <v>37.450000000000003</v>
      </c>
      <c r="F1094" s="331"/>
      <c r="G1094" s="333">
        <f t="shared" si="28"/>
        <v>7479.1699999999846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8</v>
      </c>
      <c r="C1095" s="298">
        <v>46101</v>
      </c>
      <c r="D1095" s="299" t="s">
        <v>356</v>
      </c>
      <c r="E1095" s="331">
        <v>65.099999999999994</v>
      </c>
      <c r="F1095" s="331"/>
      <c r="G1095" s="333">
        <f t="shared" si="28"/>
        <v>7516.6199999999844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294</v>
      </c>
      <c r="B1096" s="330">
        <v>22</v>
      </c>
      <c r="C1096" s="298">
        <v>46101</v>
      </c>
      <c r="D1096" s="299" t="s">
        <v>323</v>
      </c>
      <c r="E1096" s="331">
        <v>20.22</v>
      </c>
      <c r="F1096" s="331"/>
      <c r="G1096" s="333">
        <f t="shared" si="28"/>
        <v>7581.7199999999848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6</v>
      </c>
      <c r="C1097" s="298">
        <v>46101</v>
      </c>
      <c r="D1097" s="299" t="s">
        <v>433</v>
      </c>
      <c r="E1097" s="331">
        <v>-73</v>
      </c>
      <c r="F1097" s="331"/>
      <c r="G1097" s="333">
        <f t="shared" si="28"/>
        <v>7601.939999999985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6</v>
      </c>
      <c r="C1098" s="298">
        <v>46101</v>
      </c>
      <c r="D1098" s="299" t="s">
        <v>300</v>
      </c>
      <c r="E1098" s="331">
        <v>34.68</v>
      </c>
      <c r="F1098" s="331"/>
      <c r="G1098" s="333">
        <f t="shared" si="28"/>
        <v>7528.939999999985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6</v>
      </c>
      <c r="C1099" s="298">
        <v>46101</v>
      </c>
      <c r="D1099" s="299" t="s">
        <v>397</v>
      </c>
      <c r="E1099" s="331">
        <v>10.63</v>
      </c>
      <c r="F1099" s="331"/>
      <c r="G1099" s="333">
        <f t="shared" si="28"/>
        <v>7563.6199999999853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5</v>
      </c>
      <c r="C1100" s="298">
        <v>46101</v>
      </c>
      <c r="D1100" s="299" t="s">
        <v>398</v>
      </c>
      <c r="E1100" s="331">
        <v>106.49</v>
      </c>
      <c r="F1100" s="331"/>
      <c r="G1100" s="333">
        <f t="shared" si="28"/>
        <v>7574.2499999999854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8</v>
      </c>
      <c r="C1101" s="298">
        <v>46100</v>
      </c>
      <c r="D1101" s="299" t="s">
        <v>357</v>
      </c>
      <c r="E1101" s="331">
        <v>16.739999999999998</v>
      </c>
      <c r="F1101" s="331"/>
      <c r="G1101" s="333">
        <f t="shared" si="28"/>
        <v>7680.7399999999852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8</v>
      </c>
      <c r="C1102" s="298">
        <v>46100</v>
      </c>
      <c r="D1102" s="299" t="s">
        <v>399</v>
      </c>
      <c r="E1102" s="331">
        <v>108.54</v>
      </c>
      <c r="F1102" s="331"/>
      <c r="G1102" s="333">
        <f t="shared" si="28"/>
        <v>7697.479999999985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294</v>
      </c>
      <c r="B1103" s="330">
        <v>22</v>
      </c>
      <c r="C1103" s="298">
        <v>46100</v>
      </c>
      <c r="D1103" s="299" t="s">
        <v>835</v>
      </c>
      <c r="E1103" s="331">
        <v>12.77</v>
      </c>
      <c r="F1103" s="331"/>
      <c r="G1103" s="333">
        <f t="shared" si="28"/>
        <v>7806.019999999985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8</v>
      </c>
      <c r="C1104" s="298">
        <v>46100</v>
      </c>
      <c r="D1104" s="299" t="s">
        <v>334</v>
      </c>
      <c r="E1104" s="331">
        <v>28.33</v>
      </c>
      <c r="F1104" s="331"/>
      <c r="G1104" s="333">
        <f t="shared" si="28"/>
        <v>7818.7899999999854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2</v>
      </c>
      <c r="C1105" s="298">
        <v>46100</v>
      </c>
      <c r="D1105" s="299" t="s">
        <v>358</v>
      </c>
      <c r="E1105" s="331">
        <v>17.45</v>
      </c>
      <c r="F1105" s="331"/>
      <c r="G1105" s="333">
        <f t="shared" si="28"/>
        <v>7847.1199999999853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294</v>
      </c>
      <c r="B1106" s="330">
        <v>22</v>
      </c>
      <c r="C1106" s="298">
        <v>46100</v>
      </c>
      <c r="D1106" s="299" t="s">
        <v>328</v>
      </c>
      <c r="E1106" s="331">
        <v>7.46</v>
      </c>
      <c r="F1106" s="331"/>
      <c r="G1106" s="333">
        <f t="shared" si="28"/>
        <v>7864.5699999999852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335</v>
      </c>
      <c r="B1107" s="330" t="s">
        <v>335</v>
      </c>
      <c r="C1107" s="298">
        <v>46100</v>
      </c>
      <c r="D1107" s="299" t="s">
        <v>336</v>
      </c>
      <c r="E1107" s="331">
        <v>172.29</v>
      </c>
      <c r="F1107" s="331"/>
      <c r="G1107" s="333">
        <f t="shared" si="28"/>
        <v>7872.0299999999852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294</v>
      </c>
      <c r="B1108" s="330">
        <v>15</v>
      </c>
      <c r="C1108" s="298">
        <v>46100</v>
      </c>
      <c r="D1108" s="299" t="s">
        <v>185</v>
      </c>
      <c r="E1108" s="331">
        <v>175.09</v>
      </c>
      <c r="F1108" s="331"/>
      <c r="G1108" s="333">
        <f t="shared" si="28"/>
        <v>8044.3199999999852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291</v>
      </c>
      <c r="B1109" s="330">
        <v>39</v>
      </c>
      <c r="C1109" s="298">
        <v>46100</v>
      </c>
      <c r="D1109" s="299" t="s">
        <v>292</v>
      </c>
      <c r="E1109" s="331"/>
      <c r="F1109" s="331">
        <v>2763.78</v>
      </c>
      <c r="G1109" s="333">
        <f t="shared" si="28"/>
        <v>8219.4099999999853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2</v>
      </c>
      <c r="C1110" s="298">
        <v>46099</v>
      </c>
      <c r="D1110" s="299" t="s">
        <v>400</v>
      </c>
      <c r="E1110" s="331">
        <v>47.46</v>
      </c>
      <c r="F1110" s="331"/>
      <c r="G1110" s="333">
        <f t="shared" si="28"/>
        <v>5455.6299999999856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8</v>
      </c>
      <c r="C1111" s="298">
        <v>46099</v>
      </c>
      <c r="D1111" s="299" t="s">
        <v>400</v>
      </c>
      <c r="E1111" s="331">
        <v>15.01</v>
      </c>
      <c r="F1111" s="331"/>
      <c r="G1111" s="333">
        <f t="shared" si="28"/>
        <v>5503.0899999999856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291</v>
      </c>
      <c r="B1112" s="330">
        <v>40</v>
      </c>
      <c r="C1112" s="298">
        <v>46099</v>
      </c>
      <c r="D1112" s="299" t="s">
        <v>316</v>
      </c>
      <c r="E1112" s="331"/>
      <c r="F1112" s="331">
        <v>838.67</v>
      </c>
      <c r="G1112" s="333">
        <f t="shared" si="28"/>
        <v>5518.0999999999858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2</v>
      </c>
      <c r="C1113" s="298">
        <v>46099</v>
      </c>
      <c r="D1113" s="299" t="s">
        <v>296</v>
      </c>
      <c r="E1113" s="331">
        <v>14.67</v>
      </c>
      <c r="F1113" s="331"/>
      <c r="G1113" s="333">
        <f t="shared" si="28"/>
        <v>4679.4299999999857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4</v>
      </c>
      <c r="C1114" s="298">
        <v>46099</v>
      </c>
      <c r="D1114" s="299" t="s">
        <v>296</v>
      </c>
      <c r="E1114" s="331">
        <v>40.22</v>
      </c>
      <c r="F1114" s="331"/>
      <c r="G1114" s="333">
        <f t="shared" si="28"/>
        <v>4694.0999999999858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8</v>
      </c>
      <c r="C1115" s="298">
        <v>46099</v>
      </c>
      <c r="D1115" s="299" t="s">
        <v>295</v>
      </c>
      <c r="E1115" s="331">
        <v>3.49</v>
      </c>
      <c r="F1115" s="331"/>
      <c r="G1115" s="333">
        <f t="shared" si="28"/>
        <v>4734.3199999999861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294</v>
      </c>
      <c r="B1116" s="330">
        <v>22</v>
      </c>
      <c r="C1116" s="298">
        <v>46099</v>
      </c>
      <c r="D1116" s="299" t="s">
        <v>401</v>
      </c>
      <c r="E1116" s="331">
        <v>13.84</v>
      </c>
      <c r="F1116" s="331"/>
      <c r="G1116" s="333">
        <f t="shared" si="28"/>
        <v>4737.8099999999858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294</v>
      </c>
      <c r="B1117" s="330">
        <v>17</v>
      </c>
      <c r="C1117" s="298">
        <v>46098</v>
      </c>
      <c r="D1117" s="299" t="s">
        <v>188</v>
      </c>
      <c r="E1117" s="331">
        <v>42.65</v>
      </c>
      <c r="F1117" s="331"/>
      <c r="G1117" s="333">
        <f t="shared" si="28"/>
        <v>4751.649999999986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294</v>
      </c>
      <c r="B1118" s="330">
        <v>23</v>
      </c>
      <c r="C1118" s="298">
        <v>46098</v>
      </c>
      <c r="D1118" s="299" t="s">
        <v>402</v>
      </c>
      <c r="E1118" s="331">
        <v>529.46</v>
      </c>
      <c r="F1118" s="331"/>
      <c r="G1118" s="333">
        <f t="shared" si="28"/>
        <v>4794.2999999999856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294</v>
      </c>
      <c r="B1119" s="330">
        <v>43</v>
      </c>
      <c r="C1119" s="298">
        <v>46098</v>
      </c>
      <c r="D1119" s="299" t="s">
        <v>333</v>
      </c>
      <c r="E1119" s="331">
        <v>22.35</v>
      </c>
      <c r="F1119" s="331"/>
      <c r="G1119" s="333">
        <f t="shared" si="28"/>
        <v>5323.7599999999857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294</v>
      </c>
      <c r="B1120" s="330">
        <v>42</v>
      </c>
      <c r="C1120" s="298">
        <v>46098</v>
      </c>
      <c r="D1120" s="299" t="s">
        <v>333</v>
      </c>
      <c r="E1120" s="331">
        <v>37.25</v>
      </c>
      <c r="F1120" s="331"/>
      <c r="G1120" s="333">
        <f t="shared" si="28"/>
        <v>5346.109999999986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8</v>
      </c>
      <c r="C1121" s="298">
        <v>46098</v>
      </c>
      <c r="D1121" s="299" t="s">
        <v>319</v>
      </c>
      <c r="E1121" s="331">
        <v>3.99</v>
      </c>
      <c r="F1121" s="331"/>
      <c r="G1121" s="333">
        <f t="shared" si="28"/>
        <v>5383.359999999986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8</v>
      </c>
      <c r="C1122" s="298">
        <v>46098</v>
      </c>
      <c r="D1122" s="299" t="s">
        <v>319</v>
      </c>
      <c r="E1122" s="331">
        <v>24.47</v>
      </c>
      <c r="F1122" s="331"/>
      <c r="G1122" s="333">
        <f t="shared" si="28"/>
        <v>5387.3499999999858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294</v>
      </c>
      <c r="B1123" s="330">
        <v>21</v>
      </c>
      <c r="C1123" s="298">
        <v>46098</v>
      </c>
      <c r="D1123" s="299" t="s">
        <v>194</v>
      </c>
      <c r="E1123" s="331">
        <v>75.599999999999994</v>
      </c>
      <c r="F1123" s="331"/>
      <c r="G1123" s="333">
        <f t="shared" si="28"/>
        <v>5411.8199999999861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5</v>
      </c>
      <c r="C1124" s="298">
        <v>46097</v>
      </c>
      <c r="D1124" s="299" t="s">
        <v>340</v>
      </c>
      <c r="E1124" s="331">
        <v>21.3</v>
      </c>
      <c r="F1124" s="331"/>
      <c r="G1124" s="333">
        <f t="shared" si="28"/>
        <v>5487.4199999999864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294</v>
      </c>
      <c r="B1125" s="330">
        <v>11</v>
      </c>
      <c r="C1125" s="298">
        <v>46097</v>
      </c>
      <c r="D1125" s="299" t="s">
        <v>178</v>
      </c>
      <c r="E1125" s="331">
        <v>267.91000000000003</v>
      </c>
      <c r="F1125" s="331"/>
      <c r="G1125" s="333">
        <f t="shared" si="28"/>
        <v>5508.7199999999866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287</v>
      </c>
      <c r="B1126" s="330" t="s">
        <v>287</v>
      </c>
      <c r="C1126" s="298">
        <v>46097</v>
      </c>
      <c r="D1126" s="299" t="s">
        <v>403</v>
      </c>
      <c r="E1126" s="331"/>
      <c r="F1126" s="331">
        <v>80</v>
      </c>
      <c r="G1126" s="333">
        <f t="shared" si="28"/>
        <v>5776.6299999999865</v>
      </c>
      <c r="H1126" s="334" t="s">
        <v>298</v>
      </c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287</v>
      </c>
      <c r="B1127" s="330" t="s">
        <v>287</v>
      </c>
      <c r="C1127" s="298">
        <v>46097</v>
      </c>
      <c r="D1127" s="299" t="s">
        <v>302</v>
      </c>
      <c r="E1127" s="331">
        <v>80</v>
      </c>
      <c r="F1127" s="331"/>
      <c r="G1127" s="333">
        <f t="shared" si="28"/>
        <v>5696.6299999999865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4</v>
      </c>
      <c r="C1128" s="298">
        <v>46097</v>
      </c>
      <c r="D1128" s="299" t="s">
        <v>310</v>
      </c>
      <c r="E1128" s="331">
        <v>42.47</v>
      </c>
      <c r="F1128" s="331"/>
      <c r="G1128" s="333">
        <f t="shared" si="28"/>
        <v>5776.6299999999865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2</v>
      </c>
      <c r="C1129" s="298">
        <v>46097</v>
      </c>
      <c r="D1129" s="299" t="s">
        <v>296</v>
      </c>
      <c r="E1129" s="331">
        <v>11.18</v>
      </c>
      <c r="F1129" s="331"/>
      <c r="G1129" s="333">
        <f t="shared" si="28"/>
        <v>5819.0999999999867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2</v>
      </c>
      <c r="C1130" s="298">
        <v>46096</v>
      </c>
      <c r="D1130" s="299" t="s">
        <v>404</v>
      </c>
      <c r="E1130" s="331">
        <v>38.67</v>
      </c>
      <c r="F1130" s="331"/>
      <c r="G1130" s="333">
        <f t="shared" si="28"/>
        <v>5830.279999999987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3</v>
      </c>
      <c r="C1131" s="298">
        <v>46096</v>
      </c>
      <c r="D1131" s="299" t="s">
        <v>348</v>
      </c>
      <c r="E1131" s="331">
        <v>7.11</v>
      </c>
      <c r="F1131" s="331"/>
      <c r="G1131" s="333">
        <f t="shared" si="28"/>
        <v>5868.9499999999871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1</v>
      </c>
      <c r="C1132" s="298">
        <v>46096</v>
      </c>
      <c r="D1132" s="299" t="s">
        <v>304</v>
      </c>
      <c r="E1132" s="331">
        <v>126.64</v>
      </c>
      <c r="F1132" s="331"/>
      <c r="G1132" s="333">
        <f t="shared" si="28"/>
        <v>5876.0599999999868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1</v>
      </c>
      <c r="C1133" s="298">
        <v>46096</v>
      </c>
      <c r="D1133" s="299" t="s">
        <v>311</v>
      </c>
      <c r="E1133" s="331">
        <v>125.2</v>
      </c>
      <c r="F1133" s="331"/>
      <c r="G1133" s="333">
        <f t="shared" si="28"/>
        <v>6002.6999999999871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1</v>
      </c>
      <c r="C1134" s="298">
        <v>46096</v>
      </c>
      <c r="D1134" s="299" t="s">
        <v>306</v>
      </c>
      <c r="E1134" s="331">
        <v>37.159999999999997</v>
      </c>
      <c r="F1134" s="331"/>
      <c r="G1134" s="333">
        <f t="shared" si="28"/>
        <v>6127.8999999999869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294</v>
      </c>
      <c r="B1135" s="330">
        <v>16</v>
      </c>
      <c r="C1135" s="298">
        <v>46096</v>
      </c>
      <c r="D1135" s="299" t="s">
        <v>405</v>
      </c>
      <c r="E1135" s="331">
        <v>713.06</v>
      </c>
      <c r="F1135" s="331"/>
      <c r="G1135" s="333">
        <f t="shared" si="28"/>
        <v>6165.0599999999868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5</v>
      </c>
      <c r="C1136" s="298">
        <v>46095</v>
      </c>
      <c r="D1136" s="299" t="s">
        <v>406</v>
      </c>
      <c r="E1136" s="331">
        <v>24</v>
      </c>
      <c r="F1136" s="331"/>
      <c r="G1136" s="333">
        <f t="shared" si="28"/>
        <v>6878.1199999999862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3</v>
      </c>
      <c r="C1137" s="298">
        <v>46095</v>
      </c>
      <c r="D1137" s="299" t="s">
        <v>348</v>
      </c>
      <c r="E1137" s="331">
        <v>14.58</v>
      </c>
      <c r="F1137" s="331"/>
      <c r="G1137" s="333">
        <f t="shared" si="28"/>
        <v>6902.1199999999862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291</v>
      </c>
      <c r="B1138" s="330">
        <v>41</v>
      </c>
      <c r="C1138" s="298">
        <v>46094</v>
      </c>
      <c r="D1138" s="299" t="s">
        <v>407</v>
      </c>
      <c r="E1138" s="331"/>
      <c r="F1138" s="331">
        <v>300</v>
      </c>
      <c r="G1138" s="333">
        <f t="shared" si="28"/>
        <v>6916.6999999999862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1</v>
      </c>
      <c r="C1139" s="298">
        <v>46094</v>
      </c>
      <c r="D1139" s="299" t="s">
        <v>311</v>
      </c>
      <c r="E1139" s="331">
        <v>17.71</v>
      </c>
      <c r="F1139" s="331"/>
      <c r="G1139" s="333">
        <f t="shared" si="28"/>
        <v>6616.6999999999862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4</v>
      </c>
      <c r="C1140" s="298">
        <v>46094</v>
      </c>
      <c r="D1140" s="299" t="s">
        <v>296</v>
      </c>
      <c r="E1140" s="331">
        <v>31.56</v>
      </c>
      <c r="F1140" s="331"/>
      <c r="G1140" s="333">
        <f t="shared" si="28"/>
        <v>6634.4099999999862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2</v>
      </c>
      <c r="C1141" s="298">
        <v>46094</v>
      </c>
      <c r="D1141" s="299" t="s">
        <v>296</v>
      </c>
      <c r="E1141" s="331">
        <v>34.79</v>
      </c>
      <c r="F1141" s="331"/>
      <c r="G1141" s="333">
        <f t="shared" si="28"/>
        <v>6665.9699999999866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2</v>
      </c>
      <c r="C1142" s="298">
        <v>46094</v>
      </c>
      <c r="D1142" s="299" t="s">
        <v>408</v>
      </c>
      <c r="E1142" s="331">
        <v>23.9</v>
      </c>
      <c r="F1142" s="331"/>
      <c r="G1142" s="333">
        <f t="shared" si="28"/>
        <v>6700.7599999999866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3</v>
      </c>
      <c r="C1143" s="298">
        <v>46094</v>
      </c>
      <c r="D1143" s="299" t="s">
        <v>348</v>
      </c>
      <c r="E1143" s="331">
        <v>7.26</v>
      </c>
      <c r="F1143" s="331"/>
      <c r="G1143" s="333">
        <f t="shared" si="28"/>
        <v>6724.6599999999862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5</v>
      </c>
      <c r="C1144" s="298">
        <v>46094</v>
      </c>
      <c r="D1144" s="299" t="s">
        <v>354</v>
      </c>
      <c r="E1144" s="331">
        <v>85</v>
      </c>
      <c r="F1144" s="331"/>
      <c r="G1144" s="333">
        <f t="shared" si="28"/>
        <v>6731.9199999999864</v>
      </c>
      <c r="H1144" s="334" t="s">
        <v>298</v>
      </c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8</v>
      </c>
      <c r="C1145" s="298">
        <v>46093</v>
      </c>
      <c r="D1145" s="299" t="s">
        <v>409</v>
      </c>
      <c r="E1145" s="331">
        <v>51.22</v>
      </c>
      <c r="F1145" s="331"/>
      <c r="G1145" s="333">
        <f t="shared" si="28"/>
        <v>6816.9199999999864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2</v>
      </c>
      <c r="C1146" s="298">
        <v>46093</v>
      </c>
      <c r="D1146" s="299" t="s">
        <v>410</v>
      </c>
      <c r="E1146" s="331">
        <v>57.43</v>
      </c>
      <c r="F1146" s="331"/>
      <c r="G1146" s="333">
        <f t="shared" si="28"/>
        <v>6868.1399999999867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2</v>
      </c>
      <c r="C1147" s="298">
        <v>46093</v>
      </c>
      <c r="D1147" s="299" t="s">
        <v>358</v>
      </c>
      <c r="E1147" s="331">
        <v>17.45</v>
      </c>
      <c r="F1147" s="331"/>
      <c r="G1147" s="333">
        <f t="shared" si="28"/>
        <v>6925.569999999987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8</v>
      </c>
      <c r="C1148" s="298">
        <v>46093</v>
      </c>
      <c r="D1148" s="299" t="s">
        <v>319</v>
      </c>
      <c r="E1148" s="331">
        <v>7.92</v>
      </c>
      <c r="F1148" s="331"/>
      <c r="G1148" s="333">
        <f t="shared" si="28"/>
        <v>6943.0199999999868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291</v>
      </c>
      <c r="B1149" s="330">
        <v>38</v>
      </c>
      <c r="C1149" s="298">
        <v>46093</v>
      </c>
      <c r="D1149" s="299" t="s">
        <v>293</v>
      </c>
      <c r="E1149" s="331"/>
      <c r="F1149" s="331">
        <v>4726.92</v>
      </c>
      <c r="G1149" s="333">
        <f t="shared" si="28"/>
        <v>6950.9399999999869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2</v>
      </c>
      <c r="C1150" s="298">
        <v>46093</v>
      </c>
      <c r="D1150" s="299" t="s">
        <v>386</v>
      </c>
      <c r="E1150" s="331">
        <v>15</v>
      </c>
      <c r="F1150" s="331"/>
      <c r="G1150" s="333">
        <f t="shared" si="28"/>
        <v>2224.0199999999868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6</v>
      </c>
      <c r="C1151" s="298">
        <v>46093</v>
      </c>
      <c r="D1151" s="299" t="s">
        <v>411</v>
      </c>
      <c r="E1151" s="331">
        <v>12</v>
      </c>
      <c r="F1151" s="331"/>
      <c r="G1151" s="333">
        <f t="shared" si="28"/>
        <v>2239.0199999999868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294</v>
      </c>
      <c r="B1152" s="330">
        <v>19</v>
      </c>
      <c r="C1152" s="298">
        <v>46093</v>
      </c>
      <c r="D1152" s="299" t="s">
        <v>191</v>
      </c>
      <c r="E1152" s="331">
        <v>200</v>
      </c>
      <c r="F1152" s="331"/>
      <c r="G1152" s="333">
        <f t="shared" si="28"/>
        <v>2251.0199999999868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6</v>
      </c>
      <c r="C1153" s="298">
        <v>46092</v>
      </c>
      <c r="D1153" s="299" t="s">
        <v>412</v>
      </c>
      <c r="E1153" s="331">
        <v>-10.050000000000001</v>
      </c>
      <c r="F1153" s="331"/>
      <c r="G1153" s="333">
        <f t="shared" si="28"/>
        <v>2451.0199999999868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6</v>
      </c>
      <c r="C1154" s="298">
        <v>46092</v>
      </c>
      <c r="D1154" s="299" t="s">
        <v>413</v>
      </c>
      <c r="E1154" s="331">
        <v>25</v>
      </c>
      <c r="F1154" s="331"/>
      <c r="G1154" s="333">
        <f t="shared" si="28"/>
        <v>2440.9699999999866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2</v>
      </c>
      <c r="C1155" s="298">
        <v>46092</v>
      </c>
      <c r="D1155" s="299" t="s">
        <v>301</v>
      </c>
      <c r="E1155" s="331">
        <v>-9</v>
      </c>
      <c r="F1155" s="331"/>
      <c r="G1155" s="333">
        <f t="shared" si="28"/>
        <v>2465.9699999999866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291</v>
      </c>
      <c r="B1156" s="330">
        <v>41</v>
      </c>
      <c r="C1156" s="298">
        <v>46092</v>
      </c>
      <c r="D1156" s="299" t="s">
        <v>407</v>
      </c>
      <c r="E1156" s="331"/>
      <c r="F1156" s="331">
        <v>500</v>
      </c>
      <c r="G1156" s="333">
        <f t="shared" si="28"/>
        <v>2456.9699999999866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2</v>
      </c>
      <c r="C1157" s="298">
        <v>46092</v>
      </c>
      <c r="D1157" s="299" t="s">
        <v>296</v>
      </c>
      <c r="E1157" s="331">
        <v>16.170000000000002</v>
      </c>
      <c r="F1157" s="331"/>
      <c r="G1157" s="333">
        <f t="shared" si="28"/>
        <v>1956.9699999999864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294</v>
      </c>
      <c r="B1158" s="330">
        <v>22</v>
      </c>
      <c r="C1158" s="298">
        <v>46092</v>
      </c>
      <c r="D1158" s="299" t="s">
        <v>352</v>
      </c>
      <c r="E1158" s="331">
        <v>19.16</v>
      </c>
      <c r="F1158" s="331"/>
      <c r="G1158" s="333">
        <f t="shared" si="28"/>
        <v>1973.1399999999865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335</v>
      </c>
      <c r="B1159" s="330" t="s">
        <v>335</v>
      </c>
      <c r="C1159" s="298">
        <v>46091</v>
      </c>
      <c r="D1159" s="299" t="s">
        <v>447</v>
      </c>
      <c r="E1159" s="331">
        <v>47.28</v>
      </c>
      <c r="F1159" s="331"/>
      <c r="G1159" s="333">
        <f t="shared" si="28"/>
        <v>1992.2999999999865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294</v>
      </c>
      <c r="B1160" s="330">
        <v>13</v>
      </c>
      <c r="C1160" s="298">
        <v>46091</v>
      </c>
      <c r="D1160" s="299" t="s">
        <v>182</v>
      </c>
      <c r="E1160" s="331">
        <v>134.93</v>
      </c>
      <c r="F1160" s="331"/>
      <c r="G1160" s="333">
        <f t="shared" si="28"/>
        <v>2039.5799999999865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8</v>
      </c>
      <c r="C1161" s="298">
        <v>46091</v>
      </c>
      <c r="D1161" s="299" t="s">
        <v>295</v>
      </c>
      <c r="E1161" s="331">
        <v>7.44</v>
      </c>
      <c r="F1161" s="331"/>
      <c r="G1161" s="333">
        <f t="shared" si="28"/>
        <v>2174.5099999999866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4</v>
      </c>
      <c r="C1162" s="298">
        <v>46091</v>
      </c>
      <c r="D1162" s="299" t="s">
        <v>295</v>
      </c>
      <c r="E1162" s="331">
        <v>29.53</v>
      </c>
      <c r="F1162" s="331"/>
      <c r="G1162" s="333">
        <f t="shared" si="28"/>
        <v>2181.9499999999866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4</v>
      </c>
      <c r="C1163" s="298">
        <v>46091</v>
      </c>
      <c r="D1163" s="299" t="s">
        <v>310</v>
      </c>
      <c r="E1163" s="331">
        <v>34.119999999999997</v>
      </c>
      <c r="F1163" s="331"/>
      <c r="G1163" s="333">
        <f t="shared" si="28"/>
        <v>2211.4799999999868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2</v>
      </c>
      <c r="C1164" s="298">
        <v>46091</v>
      </c>
      <c r="D1164" s="299" t="s">
        <v>414</v>
      </c>
      <c r="E1164" s="331">
        <v>18.57</v>
      </c>
      <c r="F1164" s="331"/>
      <c r="G1164" s="333">
        <f t="shared" si="28"/>
        <v>2245.5999999999867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294</v>
      </c>
      <c r="B1165" s="330">
        <v>16</v>
      </c>
      <c r="C1165" s="298">
        <v>46091</v>
      </c>
      <c r="D1165" s="299" t="s">
        <v>415</v>
      </c>
      <c r="E1165" s="331">
        <v>107</v>
      </c>
      <c r="F1165" s="331"/>
      <c r="G1165" s="333">
        <f t="shared" si="28"/>
        <v>2264.1699999999869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294</v>
      </c>
      <c r="B1166" s="330">
        <v>18</v>
      </c>
      <c r="C1166" s="298">
        <v>46090</v>
      </c>
      <c r="D1166" s="299" t="s">
        <v>361</v>
      </c>
      <c r="E1166" s="331">
        <v>400</v>
      </c>
      <c r="F1166" s="331"/>
      <c r="G1166" s="333">
        <f t="shared" si="28"/>
        <v>2371.1699999999869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4</v>
      </c>
      <c r="C1167" s="298">
        <v>46090</v>
      </c>
      <c r="D1167" s="299" t="s">
        <v>296</v>
      </c>
      <c r="E1167" s="331">
        <v>24.69</v>
      </c>
      <c r="F1167" s="331"/>
      <c r="G1167" s="333">
        <f t="shared" si="28"/>
        <v>2771.1699999999869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3</v>
      </c>
      <c r="C1168" s="298">
        <v>46090</v>
      </c>
      <c r="D1168" s="299" t="s">
        <v>416</v>
      </c>
      <c r="E1168" s="331">
        <v>4.59</v>
      </c>
      <c r="F1168" s="331"/>
      <c r="G1168" s="333">
        <f t="shared" si="28"/>
        <v>2795.8599999999869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294</v>
      </c>
      <c r="B1169" s="330">
        <v>9</v>
      </c>
      <c r="C1169" s="298">
        <v>46090</v>
      </c>
      <c r="D1169" s="299" t="s">
        <v>58</v>
      </c>
      <c r="E1169" s="331">
        <v>1281.53</v>
      </c>
      <c r="F1169" s="331"/>
      <c r="G1169" s="333">
        <f t="shared" si="28"/>
        <v>2800.4499999999871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7</v>
      </c>
      <c r="C1170" s="298">
        <v>46090</v>
      </c>
      <c r="D1170" s="299" t="s">
        <v>338</v>
      </c>
      <c r="E1170" s="331">
        <v>40.61</v>
      </c>
      <c r="F1170" s="331"/>
      <c r="G1170" s="333">
        <f t="shared" si="28"/>
        <v>4081.9799999999873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287</v>
      </c>
      <c r="B1171" s="330" t="s">
        <v>287</v>
      </c>
      <c r="C1171" s="298">
        <v>46090</v>
      </c>
      <c r="D1171" s="299" t="s">
        <v>417</v>
      </c>
      <c r="E1171" s="331">
        <v>380</v>
      </c>
      <c r="F1171" s="331">
        <v>380</v>
      </c>
      <c r="G1171" s="333">
        <f t="shared" si="28"/>
        <v>4122.5899999999874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2</v>
      </c>
      <c r="C1172" s="298">
        <v>46090</v>
      </c>
      <c r="D1172" s="299" t="s">
        <v>418</v>
      </c>
      <c r="E1172" s="331">
        <v>15</v>
      </c>
      <c r="F1172" s="331"/>
      <c r="G1172" s="333">
        <f t="shared" si="28"/>
        <v>4122.5899999999874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2</v>
      </c>
      <c r="C1173" s="298">
        <v>46090</v>
      </c>
      <c r="D1173" s="299" t="s">
        <v>386</v>
      </c>
      <c r="E1173" s="331">
        <v>15</v>
      </c>
      <c r="F1173" s="331"/>
      <c r="G1173" s="333">
        <f t="shared" si="28"/>
        <v>4137.5899999999874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6</v>
      </c>
      <c r="C1174" s="298">
        <v>46090</v>
      </c>
      <c r="D1174" s="299" t="s">
        <v>300</v>
      </c>
      <c r="E1174" s="331">
        <v>70.66</v>
      </c>
      <c r="F1174" s="331"/>
      <c r="G1174" s="333">
        <f t="shared" si="28"/>
        <v>4152.5899999999874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1</v>
      </c>
      <c r="C1175" s="298">
        <v>46089</v>
      </c>
      <c r="D1175" s="299" t="s">
        <v>311</v>
      </c>
      <c r="E1175" s="331">
        <v>109.77</v>
      </c>
      <c r="F1175" s="331"/>
      <c r="G1175" s="333">
        <f t="shared" si="28"/>
        <v>4223.2499999999873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6</v>
      </c>
      <c r="C1176" s="298">
        <v>46089</v>
      </c>
      <c r="D1176" s="299" t="s">
        <v>306</v>
      </c>
      <c r="E1176" s="331">
        <v>9.3800000000000008</v>
      </c>
      <c r="F1176" s="331"/>
      <c r="G1176" s="333">
        <f t="shared" si="28"/>
        <v>4333.0199999999877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3</v>
      </c>
      <c r="C1177" s="298">
        <v>46089</v>
      </c>
      <c r="D1177" s="299" t="s">
        <v>419</v>
      </c>
      <c r="E1177" s="331">
        <v>3.85</v>
      </c>
      <c r="F1177" s="331"/>
      <c r="G1177" s="333">
        <f t="shared" si="28"/>
        <v>4342.3999999999878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2</v>
      </c>
      <c r="C1178" s="298">
        <v>46089</v>
      </c>
      <c r="D1178" s="299" t="s">
        <v>404</v>
      </c>
      <c r="E1178" s="331">
        <v>88.54</v>
      </c>
      <c r="F1178" s="331"/>
      <c r="G1178" s="333">
        <f t="shared" si="28"/>
        <v>4346.2499999999882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2</v>
      </c>
      <c r="C1179" s="298">
        <v>46089</v>
      </c>
      <c r="D1179" s="299" t="s">
        <v>358</v>
      </c>
      <c r="E1179" s="331">
        <v>8.3800000000000008</v>
      </c>
      <c r="F1179" s="331"/>
      <c r="G1179" s="333">
        <f t="shared" si="28"/>
        <v>4434.7899999999881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2</v>
      </c>
      <c r="C1180" s="298">
        <v>46089</v>
      </c>
      <c r="D1180" s="299" t="s">
        <v>301</v>
      </c>
      <c r="E1180" s="331">
        <v>39.549999999999997</v>
      </c>
      <c r="F1180" s="331"/>
      <c r="G1180" s="333">
        <f t="shared" si="28"/>
        <v>4443.1699999999882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4</v>
      </c>
      <c r="C1181" s="298">
        <v>46089</v>
      </c>
      <c r="D1181" s="299" t="s">
        <v>420</v>
      </c>
      <c r="E1181" s="331">
        <v>31.68</v>
      </c>
      <c r="F1181" s="331"/>
      <c r="G1181" s="333">
        <f t="shared" si="28"/>
        <v>4482.7199999999884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8</v>
      </c>
      <c r="C1182" s="298">
        <v>46088</v>
      </c>
      <c r="D1182" s="299" t="s">
        <v>308</v>
      </c>
      <c r="E1182" s="331">
        <v>24.65</v>
      </c>
      <c r="F1182" s="331"/>
      <c r="G1182" s="333">
        <f t="shared" si="28"/>
        <v>4514.3999999999887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2</v>
      </c>
      <c r="C1183" s="298">
        <v>46088</v>
      </c>
      <c r="D1183" s="299" t="s">
        <v>346</v>
      </c>
      <c r="E1183" s="331">
        <v>11.04</v>
      </c>
      <c r="F1183" s="331"/>
      <c r="G1183" s="333">
        <f t="shared" si="28"/>
        <v>4539.0499999999884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8</v>
      </c>
      <c r="C1184" s="298">
        <v>46088</v>
      </c>
      <c r="D1184" s="299" t="s">
        <v>319</v>
      </c>
      <c r="E1184" s="331">
        <v>11.5</v>
      </c>
      <c r="F1184" s="331"/>
      <c r="G1184" s="333">
        <f t="shared" si="28"/>
        <v>4550.0899999999883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8</v>
      </c>
      <c r="C1185" s="298">
        <v>46088</v>
      </c>
      <c r="D1185" s="299" t="s">
        <v>296</v>
      </c>
      <c r="E1185" s="331">
        <v>12.44</v>
      </c>
      <c r="F1185" s="331"/>
      <c r="G1185" s="333">
        <f t="shared" si="28"/>
        <v>4561.5899999999883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4</v>
      </c>
      <c r="C1186" s="298">
        <v>46088</v>
      </c>
      <c r="D1186" s="299" t="s">
        <v>296</v>
      </c>
      <c r="E1186" s="331">
        <v>23.62</v>
      </c>
      <c r="F1186" s="331"/>
      <c r="G1186" s="333">
        <f t="shared" si="28"/>
        <v>4574.0299999999879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2</v>
      </c>
      <c r="C1187" s="298">
        <v>46088</v>
      </c>
      <c r="D1187" s="299" t="s">
        <v>301</v>
      </c>
      <c r="E1187" s="331">
        <v>36.049999999999997</v>
      </c>
      <c r="F1187" s="331"/>
      <c r="G1187" s="333">
        <f t="shared" si="28"/>
        <v>4597.6499999999878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294</v>
      </c>
      <c r="B1188" s="330">
        <v>14</v>
      </c>
      <c r="C1188" s="298">
        <v>46087</v>
      </c>
      <c r="D1188" s="299" t="s">
        <v>366</v>
      </c>
      <c r="E1188" s="331">
        <v>66.67</v>
      </c>
      <c r="F1188" s="331"/>
      <c r="G1188" s="333">
        <f t="shared" si="28"/>
        <v>4633.699999999988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2</v>
      </c>
      <c r="C1189" s="298">
        <v>46087</v>
      </c>
      <c r="D1189" s="299" t="s">
        <v>296</v>
      </c>
      <c r="E1189" s="331">
        <v>17.850000000000001</v>
      </c>
      <c r="F1189" s="331"/>
      <c r="G1189" s="333">
        <f t="shared" si="28"/>
        <v>4700.3699999999881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1</v>
      </c>
      <c r="C1190" s="298">
        <v>46087</v>
      </c>
      <c r="D1190" s="299" t="s">
        <v>304</v>
      </c>
      <c r="E1190" s="331">
        <v>112.13</v>
      </c>
      <c r="F1190" s="331"/>
      <c r="G1190" s="333">
        <f t="shared" si="28"/>
        <v>4718.2199999999884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3</v>
      </c>
      <c r="C1191" s="298">
        <v>46087</v>
      </c>
      <c r="D1191" s="299" t="s">
        <v>324</v>
      </c>
      <c r="E1191" s="331">
        <v>7.31</v>
      </c>
      <c r="F1191" s="331"/>
      <c r="G1191" s="333">
        <f t="shared" si="28"/>
        <v>4830.3499999999885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291</v>
      </c>
      <c r="B1192" s="330">
        <v>39</v>
      </c>
      <c r="C1192" s="298">
        <v>46086</v>
      </c>
      <c r="D1192" s="299" t="s">
        <v>292</v>
      </c>
      <c r="E1192" s="331"/>
      <c r="F1192" s="331">
        <v>2763.78</v>
      </c>
      <c r="G1192" s="333">
        <f t="shared" si="28"/>
        <v>4837.6599999999889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4</v>
      </c>
      <c r="C1193" s="298">
        <v>46086</v>
      </c>
      <c r="D1193" s="299" t="s">
        <v>295</v>
      </c>
      <c r="E1193" s="331">
        <v>31.52</v>
      </c>
      <c r="F1193" s="331"/>
      <c r="G1193" s="333">
        <f t="shared" si="28"/>
        <v>2073.8799999999892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2</v>
      </c>
      <c r="C1194" s="298">
        <v>46086</v>
      </c>
      <c r="D1194" s="299" t="s">
        <v>358</v>
      </c>
      <c r="E1194" s="331">
        <v>14.86</v>
      </c>
      <c r="F1194" s="331"/>
      <c r="G1194" s="333">
        <f t="shared" si="28"/>
        <v>2105.3999999999892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8</v>
      </c>
      <c r="C1195" s="298">
        <v>46086</v>
      </c>
      <c r="D1195" s="299" t="s">
        <v>409</v>
      </c>
      <c r="E1195" s="331">
        <v>44.99</v>
      </c>
      <c r="F1195" s="331"/>
      <c r="G1195" s="333">
        <f t="shared" si="28"/>
        <v>2120.2599999999893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2</v>
      </c>
      <c r="C1196" s="298">
        <v>46085</v>
      </c>
      <c r="D1196" s="299" t="s">
        <v>421</v>
      </c>
      <c r="E1196" s="331">
        <v>15</v>
      </c>
      <c r="F1196" s="331"/>
      <c r="G1196" s="333">
        <f t="shared" si="28"/>
        <v>2165.2499999999891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2</v>
      </c>
      <c r="C1197" s="298">
        <v>46085</v>
      </c>
      <c r="D1197" s="299" t="s">
        <v>296</v>
      </c>
      <c r="E1197" s="331">
        <v>10.84</v>
      </c>
      <c r="F1197" s="331"/>
      <c r="G1197" s="333">
        <f t="shared" si="28"/>
        <v>2180.2499999999891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294</v>
      </c>
      <c r="B1198" s="330">
        <v>14</v>
      </c>
      <c r="C1198" s="298">
        <v>46085</v>
      </c>
      <c r="D1198" s="299" t="s">
        <v>367</v>
      </c>
      <c r="E1198" s="331">
        <v>68.739999999999995</v>
      </c>
      <c r="F1198" s="331"/>
      <c r="G1198" s="333">
        <f t="shared" si="28"/>
        <v>2191.0899999999892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4</v>
      </c>
      <c r="C1199" s="298">
        <v>46085</v>
      </c>
      <c r="D1199" s="299" t="s">
        <v>310</v>
      </c>
      <c r="E1199" s="331">
        <v>30.67</v>
      </c>
      <c r="F1199" s="331"/>
      <c r="G1199" s="333">
        <f t="shared" si="28"/>
        <v>2259.829999999989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294</v>
      </c>
      <c r="B1200" s="330">
        <v>17</v>
      </c>
      <c r="C1200" s="298">
        <v>46085</v>
      </c>
      <c r="D1200" s="299" t="s">
        <v>370</v>
      </c>
      <c r="E1200" s="331">
        <v>99</v>
      </c>
      <c r="F1200" s="331"/>
      <c r="G1200" s="333">
        <f t="shared" si="28"/>
        <v>2290.4999999999891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294</v>
      </c>
      <c r="B1201" s="330">
        <v>21</v>
      </c>
      <c r="C1201" s="298">
        <v>46084</v>
      </c>
      <c r="D1201" s="299" t="s">
        <v>194</v>
      </c>
      <c r="E1201" s="331">
        <v>40.72</v>
      </c>
      <c r="F1201" s="331"/>
      <c r="G1201" s="333">
        <f t="shared" si="28"/>
        <v>2389.4999999999891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284</v>
      </c>
      <c r="B1202" s="330">
        <v>36</v>
      </c>
      <c r="C1202" s="298">
        <v>46084</v>
      </c>
      <c r="D1202" s="299" t="s">
        <v>374</v>
      </c>
      <c r="E1202" s="331">
        <v>50</v>
      </c>
      <c r="F1202" s="331"/>
      <c r="G1202" s="333">
        <f t="shared" si="28"/>
        <v>2430.2199999999889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2</v>
      </c>
      <c r="C1203" s="298">
        <v>46084</v>
      </c>
      <c r="D1203" s="299" t="s">
        <v>296</v>
      </c>
      <c r="E1203" s="331">
        <v>14.67</v>
      </c>
      <c r="F1203" s="331"/>
      <c r="G1203" s="333">
        <f t="shared" si="28"/>
        <v>2480.2199999999889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4</v>
      </c>
      <c r="C1204" s="298">
        <v>46084</v>
      </c>
      <c r="D1204" s="299" t="s">
        <v>296</v>
      </c>
      <c r="E1204" s="331">
        <v>27.42</v>
      </c>
      <c r="F1204" s="331"/>
      <c r="G1204" s="333">
        <f t="shared" si="28"/>
        <v>2494.889999999989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6</v>
      </c>
      <c r="C1205" s="298">
        <v>46084</v>
      </c>
      <c r="D1205" s="299" t="s">
        <v>422</v>
      </c>
      <c r="E1205" s="331">
        <v>106.27</v>
      </c>
      <c r="F1205" s="331"/>
      <c r="G1205" s="333">
        <f t="shared" si="28"/>
        <v>2522.309999999989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6</v>
      </c>
      <c r="C1206" s="298">
        <v>46084</v>
      </c>
      <c r="D1206" s="299" t="s">
        <v>422</v>
      </c>
      <c r="E1206" s="331">
        <v>-107</v>
      </c>
      <c r="F1206" s="331"/>
      <c r="G1206" s="333">
        <f t="shared" si="28"/>
        <v>2628.579999999989</v>
      </c>
      <c r="H1206" s="334" t="s">
        <v>298</v>
      </c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2</v>
      </c>
      <c r="C1207" s="298">
        <v>46083</v>
      </c>
      <c r="D1207" s="299" t="s">
        <v>301</v>
      </c>
      <c r="E1207" s="331">
        <v>20</v>
      </c>
      <c r="F1207" s="331"/>
      <c r="G1207" s="333">
        <f t="shared" si="28"/>
        <v>2521.579999999989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287</v>
      </c>
      <c r="B1208" s="330" t="s">
        <v>287</v>
      </c>
      <c r="C1208" s="298">
        <v>46083</v>
      </c>
      <c r="D1208" s="299" t="s">
        <v>288</v>
      </c>
      <c r="E1208" s="331">
        <v>185.64</v>
      </c>
      <c r="F1208" s="331">
        <v>185.64</v>
      </c>
      <c r="G1208" s="333">
        <f t="shared" si="28"/>
        <v>2541.579999999989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2</v>
      </c>
      <c r="C1209" s="298">
        <v>46083</v>
      </c>
      <c r="D1209" s="299" t="s">
        <v>424</v>
      </c>
      <c r="E1209" s="331">
        <v>70.12</v>
      </c>
      <c r="F1209" s="331"/>
      <c r="G1209" s="333">
        <f t="shared" si="28"/>
        <v>2541.579999999989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294</v>
      </c>
      <c r="B1210" s="330">
        <v>17</v>
      </c>
      <c r="C1210" s="298">
        <v>46083</v>
      </c>
      <c r="D1210" s="299" t="s">
        <v>188</v>
      </c>
      <c r="E1210" s="331">
        <v>41.44</v>
      </c>
      <c r="F1210" s="331"/>
      <c r="G1210" s="333">
        <f t="shared" si="28"/>
        <v>2611.6999999999889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8</v>
      </c>
      <c r="C1211" s="298">
        <v>46083</v>
      </c>
      <c r="D1211" s="299" t="s">
        <v>296</v>
      </c>
      <c r="E1211" s="331">
        <v>8.7200000000000006</v>
      </c>
      <c r="F1211" s="331"/>
      <c r="G1211" s="333">
        <f t="shared" si="28"/>
        <v>2653.139999999989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294</v>
      </c>
      <c r="B1212" s="330">
        <v>22</v>
      </c>
      <c r="C1212" s="298">
        <v>46082</v>
      </c>
      <c r="D1212" s="299" t="s">
        <v>375</v>
      </c>
      <c r="E1212" s="331">
        <v>6.37</v>
      </c>
      <c r="F1212" s="331"/>
      <c r="G1212" s="333">
        <f t="shared" si="28"/>
        <v>2661.8599999999888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2</v>
      </c>
      <c r="C1213" s="298">
        <v>46082</v>
      </c>
      <c r="D1213" s="299" t="s">
        <v>296</v>
      </c>
      <c r="E1213" s="331">
        <v>9.8699999999999992</v>
      </c>
      <c r="F1213" s="331"/>
      <c r="G1213" s="333">
        <f t="shared" si="28"/>
        <v>2668.2299999999886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1</v>
      </c>
      <c r="C1214" s="298">
        <v>46082</v>
      </c>
      <c r="D1214" s="299" t="s">
        <v>311</v>
      </c>
      <c r="E1214" s="331">
        <v>119.55</v>
      </c>
      <c r="F1214" s="331"/>
      <c r="G1214" s="333">
        <f t="shared" si="28"/>
        <v>2678.0999999999885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3</v>
      </c>
      <c r="C1215" s="298">
        <v>46082</v>
      </c>
      <c r="D1215" s="299" t="s">
        <v>348</v>
      </c>
      <c r="E1215" s="331">
        <v>25</v>
      </c>
      <c r="F1215" s="331"/>
      <c r="G1215" s="333">
        <f t="shared" si="28"/>
        <v>2797.6499999999887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1</v>
      </c>
      <c r="C1216" s="298">
        <v>46082</v>
      </c>
      <c r="D1216" s="299" t="s">
        <v>304</v>
      </c>
      <c r="E1216" s="331">
        <v>119.17</v>
      </c>
      <c r="F1216" s="331"/>
      <c r="G1216" s="333">
        <f t="shared" si="28"/>
        <v>2822.6499999999887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284</v>
      </c>
      <c r="B1217" s="330">
        <v>37</v>
      </c>
      <c r="C1217" s="298">
        <v>46081</v>
      </c>
      <c r="D1217" s="299" t="s">
        <v>425</v>
      </c>
      <c r="E1217" s="331">
        <v>3764.91</v>
      </c>
      <c r="F1217" s="331"/>
      <c r="G1217" s="333">
        <f t="shared" si="28"/>
        <v>2941.8199999999888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286</v>
      </c>
      <c r="B1218" s="330">
        <v>25</v>
      </c>
      <c r="C1218" s="298">
        <v>46081</v>
      </c>
      <c r="D1218" s="298" t="s">
        <v>204</v>
      </c>
      <c r="E1218" s="331">
        <v>350</v>
      </c>
      <c r="F1218" s="331"/>
      <c r="G1218" s="333">
        <f t="shared" si="28"/>
        <v>6706.7299999999886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286</v>
      </c>
      <c r="B1219" s="330">
        <v>26</v>
      </c>
      <c r="C1219" s="298">
        <v>46081</v>
      </c>
      <c r="D1219" s="298" t="s">
        <v>205</v>
      </c>
      <c r="E1219" s="331">
        <v>320</v>
      </c>
      <c r="F1219" s="331"/>
      <c r="G1219" s="333">
        <f t="shared" si="28"/>
        <v>7056.7299999999886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286</v>
      </c>
      <c r="B1220" s="330">
        <v>27</v>
      </c>
      <c r="C1220" s="298">
        <v>46081</v>
      </c>
      <c r="D1220" s="298" t="s">
        <v>206</v>
      </c>
      <c r="E1220" s="331">
        <v>25</v>
      </c>
      <c r="F1220" s="331"/>
      <c r="G1220" s="333">
        <f t="shared" si="28"/>
        <v>7376.7299999999886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286</v>
      </c>
      <c r="B1221" s="330">
        <v>28</v>
      </c>
      <c r="C1221" s="298">
        <v>46081</v>
      </c>
      <c r="D1221" s="298" t="s">
        <v>207</v>
      </c>
      <c r="E1221" s="331">
        <v>25</v>
      </c>
      <c r="F1221" s="331"/>
      <c r="G1221" s="333">
        <f t="shared" si="28"/>
        <v>7401.7299999999886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286</v>
      </c>
      <c r="B1222" s="330">
        <v>29</v>
      </c>
      <c r="C1222" s="298">
        <v>46081</v>
      </c>
      <c r="D1222" s="298" t="s">
        <v>208</v>
      </c>
      <c r="E1222" s="331">
        <v>45</v>
      </c>
      <c r="F1222" s="331"/>
      <c r="G1222" s="333">
        <f t="shared" si="28"/>
        <v>7426.7299999999886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286</v>
      </c>
      <c r="B1223" s="330">
        <v>30</v>
      </c>
      <c r="C1223" s="298">
        <v>46081</v>
      </c>
      <c r="D1223" s="298" t="s">
        <v>209</v>
      </c>
      <c r="E1223" s="331">
        <v>400</v>
      </c>
      <c r="F1223" s="331"/>
      <c r="G1223" s="333">
        <f t="shared" si="28"/>
        <v>7471.7299999999886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286</v>
      </c>
      <c r="B1224" s="330">
        <v>31</v>
      </c>
      <c r="C1224" s="298">
        <v>46081</v>
      </c>
      <c r="D1224" s="298" t="s">
        <v>210</v>
      </c>
      <c r="E1224" s="331">
        <v>375</v>
      </c>
      <c r="F1224" s="331"/>
      <c r="G1224" s="333">
        <f t="shared" si="28"/>
        <v>7871.7299999999886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286</v>
      </c>
      <c r="B1225" s="330">
        <v>32</v>
      </c>
      <c r="C1225" s="298">
        <v>46081</v>
      </c>
      <c r="D1225" s="298" t="s">
        <v>211</v>
      </c>
      <c r="E1225" s="331">
        <v>100</v>
      </c>
      <c r="F1225" s="331"/>
      <c r="G1225" s="333">
        <f t="shared" si="28"/>
        <v>8246.7299999999886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286</v>
      </c>
      <c r="B1226" s="330">
        <v>33</v>
      </c>
      <c r="C1226" s="298">
        <v>46081</v>
      </c>
      <c r="D1226" s="298" t="s">
        <v>212</v>
      </c>
      <c r="E1226" s="331">
        <v>85</v>
      </c>
      <c r="F1226" s="331"/>
      <c r="G1226" s="333">
        <f t="shared" si="28"/>
        <v>8346.7299999999886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286</v>
      </c>
      <c r="B1227" s="330">
        <v>34</v>
      </c>
      <c r="C1227" s="298">
        <v>46081</v>
      </c>
      <c r="D1227" s="298" t="s">
        <v>213</v>
      </c>
      <c r="E1227" s="331">
        <v>230</v>
      </c>
      <c r="F1227" s="331"/>
      <c r="G1227" s="333">
        <f t="shared" si="28"/>
        <v>8431.7299999999886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286</v>
      </c>
      <c r="B1228" s="330">
        <v>35</v>
      </c>
      <c r="C1228" s="298">
        <v>46081</v>
      </c>
      <c r="D1228" s="298" t="s">
        <v>214</v>
      </c>
      <c r="E1228" s="331">
        <v>45</v>
      </c>
      <c r="F1228" s="331"/>
      <c r="G1228" s="333">
        <f t="shared" si="28"/>
        <v>8661.7299999999886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294</v>
      </c>
      <c r="B1229" s="330">
        <v>42</v>
      </c>
      <c r="C1229" s="298">
        <v>46081</v>
      </c>
      <c r="D1229" s="298" t="s">
        <v>200</v>
      </c>
      <c r="E1229" s="331">
        <v>51.19</v>
      </c>
      <c r="F1229" s="331"/>
      <c r="G1229" s="333">
        <f t="shared" si="28"/>
        <v>8706.7299999999886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294</v>
      </c>
      <c r="B1230" s="330">
        <v>43</v>
      </c>
      <c r="C1230" s="298">
        <v>46081</v>
      </c>
      <c r="D1230" s="298" t="s">
        <v>201</v>
      </c>
      <c r="E1230" s="331">
        <v>37.17</v>
      </c>
      <c r="F1230" s="331"/>
      <c r="G1230" s="333">
        <f t="shared" si="28"/>
        <v>8757.9199999999892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294</v>
      </c>
      <c r="B1231" s="330">
        <v>10</v>
      </c>
      <c r="C1231" s="298">
        <v>46081</v>
      </c>
      <c r="D1231" s="298" t="s">
        <v>176</v>
      </c>
      <c r="E1231" s="331">
        <v>17.899999999999999</v>
      </c>
      <c r="F1231" s="331"/>
      <c r="G1231" s="333">
        <f t="shared" si="28"/>
        <v>8795.0899999999892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2</v>
      </c>
      <c r="C1232" s="298">
        <v>46080</v>
      </c>
      <c r="D1232" s="298" t="s">
        <v>358</v>
      </c>
      <c r="E1232" s="331">
        <v>11.17</v>
      </c>
      <c r="F1232" s="331"/>
      <c r="G1232" s="333">
        <f t="shared" si="28"/>
        <v>8812.9899999999889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2</v>
      </c>
      <c r="C1233" s="298">
        <v>46080</v>
      </c>
      <c r="D1233" s="299" t="s">
        <v>426</v>
      </c>
      <c r="E1233" s="331">
        <v>25</v>
      </c>
      <c r="F1233" s="331"/>
      <c r="G1233" s="333">
        <f t="shared" si="28"/>
        <v>8824.1599999999889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2</v>
      </c>
      <c r="C1234" s="298">
        <v>46080</v>
      </c>
      <c r="D1234" s="299" t="s">
        <v>358</v>
      </c>
      <c r="E1234" s="331">
        <v>22.84</v>
      </c>
      <c r="F1234" s="331"/>
      <c r="G1234" s="333">
        <f t="shared" si="28"/>
        <v>8849.1599999999889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6</v>
      </c>
      <c r="C1235" s="298">
        <v>46080</v>
      </c>
      <c r="D1235" s="299" t="s">
        <v>427</v>
      </c>
      <c r="E1235" s="331">
        <v>-88</v>
      </c>
      <c r="F1235" s="331"/>
      <c r="G1235" s="333">
        <f t="shared" si="28"/>
        <v>8871.9999999999891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291</v>
      </c>
      <c r="B1236" s="330">
        <v>38</v>
      </c>
      <c r="C1236" s="298">
        <v>46080</v>
      </c>
      <c r="D1236" s="299" t="s">
        <v>293</v>
      </c>
      <c r="E1236" s="331"/>
      <c r="F1236" s="331">
        <v>4278.1499999999996</v>
      </c>
      <c r="G1236" s="333">
        <f t="shared" si="28"/>
        <v>8783.9999999999891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6</v>
      </c>
      <c r="C1237" s="298">
        <v>46080</v>
      </c>
      <c r="D1237" s="299" t="s">
        <v>428</v>
      </c>
      <c r="E1237" s="331">
        <v>25.93</v>
      </c>
      <c r="F1237" s="331"/>
      <c r="G1237" s="333">
        <f t="shared" si="28"/>
        <v>4505.8499999999904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4</v>
      </c>
      <c r="C1238" s="298">
        <v>46079</v>
      </c>
      <c r="D1238" s="299" t="s">
        <v>310</v>
      </c>
      <c r="E1238" s="331">
        <v>29.84</v>
      </c>
      <c r="F1238" s="331"/>
      <c r="G1238" s="333">
        <f t="shared" si="28"/>
        <v>4531.7799999999907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5</v>
      </c>
      <c r="C1239" s="298">
        <v>46079</v>
      </c>
      <c r="D1239" s="299" t="s">
        <v>429</v>
      </c>
      <c r="E1239" s="331">
        <v>103.25</v>
      </c>
      <c r="F1239" s="331"/>
      <c r="G1239" s="333">
        <f t="shared" si="28"/>
        <v>4561.6199999999908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8</v>
      </c>
      <c r="C1240" s="298">
        <v>46079</v>
      </c>
      <c r="D1240" s="299" t="s">
        <v>357</v>
      </c>
      <c r="E1240" s="331">
        <v>26.02</v>
      </c>
      <c r="F1240" s="331"/>
      <c r="G1240" s="333">
        <f t="shared" si="28"/>
        <v>4664.8699999999908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294</v>
      </c>
      <c r="B1241" s="330">
        <v>24</v>
      </c>
      <c r="C1241" s="298">
        <v>46079</v>
      </c>
      <c r="D1241" s="299" t="s">
        <v>860</v>
      </c>
      <c r="E1241" s="331">
        <v>84.83</v>
      </c>
      <c r="F1241" s="331"/>
      <c r="G1241" s="333">
        <f t="shared" si="28"/>
        <v>4690.8899999999912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2</v>
      </c>
      <c r="C1242" s="298">
        <v>46079</v>
      </c>
      <c r="D1242" s="299" t="s">
        <v>296</v>
      </c>
      <c r="E1242" s="331">
        <v>17.87</v>
      </c>
      <c r="F1242" s="331"/>
      <c r="G1242" s="333">
        <f t="shared" si="28"/>
        <v>4775.7199999999912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5</v>
      </c>
      <c r="C1243" s="298">
        <v>46079</v>
      </c>
      <c r="D1243" s="299" t="s">
        <v>430</v>
      </c>
      <c r="E1243" s="331">
        <v>123.64</v>
      </c>
      <c r="F1243" s="331"/>
      <c r="G1243" s="333">
        <f t="shared" si="28"/>
        <v>4793.5899999999911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8</v>
      </c>
      <c r="C1244" s="298">
        <v>46078</v>
      </c>
      <c r="D1244" s="299" t="s">
        <v>319</v>
      </c>
      <c r="E1244" s="331">
        <v>18.5</v>
      </c>
      <c r="F1244" s="331"/>
      <c r="G1244" s="333">
        <f t="shared" si="28"/>
        <v>4917.2299999999914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4</v>
      </c>
      <c r="C1245" s="298">
        <v>46078</v>
      </c>
      <c r="D1245" s="299" t="s">
        <v>296</v>
      </c>
      <c r="E1245" s="331">
        <v>50.96</v>
      </c>
      <c r="F1245" s="331"/>
      <c r="G1245" s="333">
        <f t="shared" si="28"/>
        <v>4935.7299999999914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8</v>
      </c>
      <c r="C1246" s="298">
        <v>46078</v>
      </c>
      <c r="D1246" s="299" t="s">
        <v>296</v>
      </c>
      <c r="E1246" s="331">
        <v>11.28</v>
      </c>
      <c r="F1246" s="331"/>
      <c r="G1246" s="333">
        <f t="shared" si="28"/>
        <v>4986.6899999999914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294</v>
      </c>
      <c r="B1247" s="330">
        <v>12</v>
      </c>
      <c r="C1247" s="298">
        <v>46078</v>
      </c>
      <c r="D1247" s="299" t="s">
        <v>314</v>
      </c>
      <c r="E1247" s="331">
        <v>204.47</v>
      </c>
      <c r="F1247" s="331"/>
      <c r="G1247" s="333">
        <f t="shared" si="28"/>
        <v>4997.9699999999912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8</v>
      </c>
      <c r="C1248" s="298">
        <v>46078</v>
      </c>
      <c r="D1248" s="299" t="s">
        <v>308</v>
      </c>
      <c r="E1248" s="331">
        <v>47.99</v>
      </c>
      <c r="F1248" s="331"/>
      <c r="G1248" s="333">
        <f t="shared" si="28"/>
        <v>5202.4399999999914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1</v>
      </c>
      <c r="C1249" s="298">
        <v>46078</v>
      </c>
      <c r="D1249" s="299" t="s">
        <v>304</v>
      </c>
      <c r="E1249" s="331">
        <v>19.09</v>
      </c>
      <c r="F1249" s="331"/>
      <c r="G1249" s="333">
        <f t="shared" si="28"/>
        <v>5250.4299999999912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294</v>
      </c>
      <c r="B1250" s="330">
        <v>23</v>
      </c>
      <c r="C1250" s="298">
        <v>46076</v>
      </c>
      <c r="D1250" s="299" t="s">
        <v>67</v>
      </c>
      <c r="E1250" s="331">
        <v>650.88</v>
      </c>
      <c r="F1250" s="331"/>
      <c r="G1250" s="333">
        <f t="shared" si="28"/>
        <v>5269.5199999999913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6</v>
      </c>
      <c r="C1251" s="298">
        <v>46076</v>
      </c>
      <c r="D1251" s="299" t="s">
        <v>351</v>
      </c>
      <c r="E1251" s="331">
        <v>35</v>
      </c>
      <c r="F1251" s="331"/>
      <c r="G1251" s="333">
        <f t="shared" si="28"/>
        <v>5920.3999999999915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1</v>
      </c>
      <c r="C1252" s="298">
        <v>46076</v>
      </c>
      <c r="D1252" s="299" t="s">
        <v>306</v>
      </c>
      <c r="E1252" s="331">
        <v>128.97999999999999</v>
      </c>
      <c r="F1252" s="331"/>
      <c r="G1252" s="333">
        <f t="shared" si="28"/>
        <v>5955.3999999999915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1</v>
      </c>
      <c r="C1253" s="298">
        <v>46076</v>
      </c>
      <c r="D1253" s="299" t="s">
        <v>320</v>
      </c>
      <c r="E1253" s="331">
        <v>52.55</v>
      </c>
      <c r="F1253" s="331"/>
      <c r="G1253" s="333">
        <f t="shared" si="28"/>
        <v>6084.379999999991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3</v>
      </c>
      <c r="C1254" s="298">
        <v>46075</v>
      </c>
      <c r="D1254" s="299" t="s">
        <v>348</v>
      </c>
      <c r="E1254" s="331">
        <v>13.76</v>
      </c>
      <c r="F1254" s="331"/>
      <c r="G1254" s="333">
        <f t="shared" si="28"/>
        <v>6136.9299999999912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1</v>
      </c>
      <c r="C1255" s="298">
        <v>46075</v>
      </c>
      <c r="D1255" s="299" t="s">
        <v>311</v>
      </c>
      <c r="E1255" s="331">
        <v>187.64</v>
      </c>
      <c r="F1255" s="331"/>
      <c r="G1255" s="333">
        <f t="shared" si="28"/>
        <v>6150.6899999999914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1</v>
      </c>
      <c r="C1256" s="298">
        <v>46074</v>
      </c>
      <c r="D1256" s="299" t="s">
        <v>393</v>
      </c>
      <c r="E1256" s="331">
        <v>75.78</v>
      </c>
      <c r="F1256" s="331"/>
      <c r="G1256" s="333">
        <f t="shared" si="28"/>
        <v>6338.3299999999917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2</v>
      </c>
      <c r="C1257" s="298">
        <v>46074</v>
      </c>
      <c r="D1257" s="299" t="s">
        <v>392</v>
      </c>
      <c r="E1257" s="331">
        <v>27.41</v>
      </c>
      <c r="F1257" s="331"/>
      <c r="G1257" s="333">
        <f t="shared" si="28"/>
        <v>6414.1099999999915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4</v>
      </c>
      <c r="C1258" s="298">
        <v>46074</v>
      </c>
      <c r="D1258" s="299" t="s">
        <v>431</v>
      </c>
      <c r="E1258" s="331">
        <v>32.049999999999997</v>
      </c>
      <c r="F1258" s="331"/>
      <c r="G1258" s="333">
        <f t="shared" si="28"/>
        <v>6441.5199999999913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2</v>
      </c>
      <c r="C1259" s="298">
        <v>46074</v>
      </c>
      <c r="D1259" s="299" t="s">
        <v>358</v>
      </c>
      <c r="E1259" s="331">
        <v>9.4700000000000006</v>
      </c>
      <c r="F1259" s="331"/>
      <c r="G1259" s="333">
        <f t="shared" si="28"/>
        <v>6473.5699999999915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2</v>
      </c>
      <c r="C1260" s="298">
        <v>46073</v>
      </c>
      <c r="D1260" s="299" t="s">
        <v>296</v>
      </c>
      <c r="E1260" s="331">
        <v>14.47</v>
      </c>
      <c r="F1260" s="331"/>
      <c r="G1260" s="333">
        <f t="shared" si="28"/>
        <v>6483.0399999999918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3</v>
      </c>
      <c r="C1261" s="298">
        <v>46073</v>
      </c>
      <c r="D1261" s="299" t="s">
        <v>355</v>
      </c>
      <c r="E1261" s="331">
        <v>11.97</v>
      </c>
      <c r="F1261" s="331"/>
      <c r="G1261" s="333">
        <f t="shared" si="28"/>
        <v>6497.509999999992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4</v>
      </c>
      <c r="C1262" s="298">
        <v>46073</v>
      </c>
      <c r="D1262" s="299" t="s">
        <v>355</v>
      </c>
      <c r="E1262" s="331">
        <v>59.88</v>
      </c>
      <c r="F1262" s="331"/>
      <c r="G1262" s="333">
        <f t="shared" si="28"/>
        <v>6509.4799999999923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2</v>
      </c>
      <c r="C1263" s="298">
        <v>46073</v>
      </c>
      <c r="D1263" s="299" t="s">
        <v>418</v>
      </c>
      <c r="E1263" s="331">
        <v>19.57</v>
      </c>
      <c r="F1263" s="331"/>
      <c r="G1263" s="333">
        <f t="shared" si="28"/>
        <v>6569.3599999999924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294</v>
      </c>
      <c r="B1264" s="330">
        <v>22</v>
      </c>
      <c r="C1264" s="298">
        <v>46073</v>
      </c>
      <c r="D1264" s="299" t="s">
        <v>323</v>
      </c>
      <c r="E1264" s="331">
        <v>20.22</v>
      </c>
      <c r="F1264" s="331"/>
      <c r="G1264" s="333">
        <f t="shared" si="28"/>
        <v>6588.9299999999921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2</v>
      </c>
      <c r="C1265" s="298">
        <v>46073</v>
      </c>
      <c r="D1265" s="299" t="s">
        <v>358</v>
      </c>
      <c r="E1265" s="331">
        <v>5.3</v>
      </c>
      <c r="F1265" s="331"/>
      <c r="G1265" s="333">
        <f t="shared" si="28"/>
        <v>6609.1499999999924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3</v>
      </c>
      <c r="C1266" s="298">
        <v>46073</v>
      </c>
      <c r="D1266" s="299" t="s">
        <v>324</v>
      </c>
      <c r="E1266" s="331">
        <v>8.1300000000000008</v>
      </c>
      <c r="F1266" s="331"/>
      <c r="G1266" s="333">
        <f t="shared" si="28"/>
        <v>6614.4499999999925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4</v>
      </c>
      <c r="C1267" s="298">
        <v>46073</v>
      </c>
      <c r="D1267" s="299" t="s">
        <v>310</v>
      </c>
      <c r="E1267" s="331">
        <v>32.43</v>
      </c>
      <c r="F1267" s="331"/>
      <c r="G1267" s="333">
        <f t="shared" si="28"/>
        <v>6622.5799999999927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8</v>
      </c>
      <c r="C1268" s="298">
        <v>46073</v>
      </c>
      <c r="D1268" s="299" t="s">
        <v>432</v>
      </c>
      <c r="E1268" s="331">
        <v>98.65</v>
      </c>
      <c r="F1268" s="331"/>
      <c r="G1268" s="333">
        <f t="shared" si="28"/>
        <v>6655.0099999999929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6</v>
      </c>
      <c r="C1269" s="298">
        <v>46072</v>
      </c>
      <c r="D1269" s="299" t="s">
        <v>300</v>
      </c>
      <c r="E1269" s="331">
        <v>30.87</v>
      </c>
      <c r="F1269" s="331"/>
      <c r="G1269" s="333">
        <f t="shared" si="28"/>
        <v>6753.6599999999926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6</v>
      </c>
      <c r="C1270" s="298">
        <v>46072</v>
      </c>
      <c r="D1270" s="299" t="s">
        <v>300</v>
      </c>
      <c r="E1270" s="331">
        <v>15.96</v>
      </c>
      <c r="F1270" s="331"/>
      <c r="G1270" s="333">
        <f t="shared" si="28"/>
        <v>6784.5299999999925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2</v>
      </c>
      <c r="C1271" s="298">
        <v>46072</v>
      </c>
      <c r="D1271" s="299" t="s">
        <v>296</v>
      </c>
      <c r="E1271" s="331">
        <v>17.36</v>
      </c>
      <c r="F1271" s="331"/>
      <c r="G1271" s="333">
        <f t="shared" si="28"/>
        <v>6800.4899999999925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294</v>
      </c>
      <c r="B1272" s="330">
        <v>22</v>
      </c>
      <c r="C1272" s="298">
        <v>46072</v>
      </c>
      <c r="D1272" s="299" t="s">
        <v>328</v>
      </c>
      <c r="E1272" s="331">
        <v>7.46</v>
      </c>
      <c r="F1272" s="331"/>
      <c r="G1272" s="333">
        <f t="shared" si="28"/>
        <v>6817.8499999999922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291</v>
      </c>
      <c r="B1273" s="330">
        <v>39</v>
      </c>
      <c r="C1273" s="298">
        <v>46072</v>
      </c>
      <c r="D1273" s="299" t="s">
        <v>292</v>
      </c>
      <c r="E1273" s="331"/>
      <c r="F1273" s="331">
        <v>2763.77</v>
      </c>
      <c r="G1273" s="333">
        <f t="shared" si="28"/>
        <v>6825.3099999999922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335</v>
      </c>
      <c r="B1274" s="330" t="s">
        <v>335</v>
      </c>
      <c r="C1274" s="298">
        <v>46071</v>
      </c>
      <c r="D1274" s="299" t="s">
        <v>336</v>
      </c>
      <c r="E1274" s="331">
        <v>182.55</v>
      </c>
      <c r="F1274" s="331"/>
      <c r="G1274" s="333">
        <f t="shared" si="28"/>
        <v>4061.5399999999927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294</v>
      </c>
      <c r="B1275" s="330">
        <v>15</v>
      </c>
      <c r="C1275" s="298">
        <v>46071</v>
      </c>
      <c r="D1275" s="299" t="s">
        <v>185</v>
      </c>
      <c r="E1275" s="331">
        <v>188.16</v>
      </c>
      <c r="F1275" s="331"/>
      <c r="G1275" s="333">
        <f t="shared" si="28"/>
        <v>4244.0899999999929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291</v>
      </c>
      <c r="B1276" s="330">
        <v>40</v>
      </c>
      <c r="C1276" s="298">
        <v>46071</v>
      </c>
      <c r="D1276" s="299" t="s">
        <v>316</v>
      </c>
      <c r="E1276" s="331"/>
      <c r="F1276" s="331">
        <v>1281.58</v>
      </c>
      <c r="G1276" s="333">
        <f t="shared" si="28"/>
        <v>4432.2499999999927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6</v>
      </c>
      <c r="C1277" s="298">
        <v>46071</v>
      </c>
      <c r="D1277" s="299" t="s">
        <v>433</v>
      </c>
      <c r="E1277" s="331">
        <v>-146</v>
      </c>
      <c r="F1277" s="331"/>
      <c r="G1277" s="333">
        <f t="shared" si="28"/>
        <v>3150.6699999999933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2</v>
      </c>
      <c r="C1278" s="298">
        <v>46071</v>
      </c>
      <c r="D1278" s="299" t="s">
        <v>434</v>
      </c>
      <c r="E1278" s="331">
        <v>-13</v>
      </c>
      <c r="F1278" s="331"/>
      <c r="G1278" s="333">
        <f t="shared" si="28"/>
        <v>3004.6699999999933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335</v>
      </c>
      <c r="B1279" s="330" t="s">
        <v>335</v>
      </c>
      <c r="C1279" s="298">
        <v>46071</v>
      </c>
      <c r="D1279" s="299" t="s">
        <v>460</v>
      </c>
      <c r="E1279" s="331"/>
      <c r="F1279" s="331">
        <v>191</v>
      </c>
      <c r="G1279" s="333">
        <f t="shared" si="28"/>
        <v>2991.6699999999933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6</v>
      </c>
      <c r="C1280" s="298">
        <v>46071</v>
      </c>
      <c r="D1280" s="299" t="s">
        <v>300</v>
      </c>
      <c r="E1280" s="331">
        <v>43.63</v>
      </c>
      <c r="F1280" s="331"/>
      <c r="G1280" s="333">
        <f t="shared" si="28"/>
        <v>2800.6699999999933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6</v>
      </c>
      <c r="C1281" s="298">
        <v>46071</v>
      </c>
      <c r="D1281" s="299" t="s">
        <v>300</v>
      </c>
      <c r="E1281" s="331">
        <v>10.64</v>
      </c>
      <c r="F1281" s="331"/>
      <c r="G1281" s="333">
        <f t="shared" si="28"/>
        <v>2844.2999999999934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8</v>
      </c>
      <c r="C1282" s="298">
        <v>46071</v>
      </c>
      <c r="D1282" s="299" t="s">
        <v>296</v>
      </c>
      <c r="E1282" s="331">
        <v>14.87</v>
      </c>
      <c r="F1282" s="331"/>
      <c r="G1282" s="333">
        <f t="shared" si="28"/>
        <v>2854.9399999999932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2</v>
      </c>
      <c r="C1283" s="298">
        <v>46071</v>
      </c>
      <c r="D1283" s="299" t="s">
        <v>295</v>
      </c>
      <c r="E1283" s="331">
        <v>12.99</v>
      </c>
      <c r="F1283" s="331"/>
      <c r="G1283" s="333">
        <f t="shared" si="28"/>
        <v>2869.8099999999931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4</v>
      </c>
      <c r="C1284" s="298">
        <v>46071</v>
      </c>
      <c r="D1284" s="299" t="s">
        <v>295</v>
      </c>
      <c r="E1284" s="331">
        <v>29.47</v>
      </c>
      <c r="F1284" s="331"/>
      <c r="G1284" s="333">
        <f t="shared" si="28"/>
        <v>2882.7999999999929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294</v>
      </c>
      <c r="B1285" s="330">
        <v>22</v>
      </c>
      <c r="C1285" s="298">
        <v>46071</v>
      </c>
      <c r="D1285" s="299" t="s">
        <v>401</v>
      </c>
      <c r="E1285" s="331">
        <v>13.84</v>
      </c>
      <c r="F1285" s="331"/>
      <c r="G1285" s="333">
        <f t="shared" si="28"/>
        <v>2912.2699999999927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2</v>
      </c>
      <c r="C1286" s="298">
        <v>46071</v>
      </c>
      <c r="D1286" s="299" t="s">
        <v>435</v>
      </c>
      <c r="E1286" s="331">
        <v>64.569999999999993</v>
      </c>
      <c r="F1286" s="331"/>
      <c r="G1286" s="333">
        <f t="shared" si="28"/>
        <v>2926.1099999999929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294</v>
      </c>
      <c r="B1287" s="330">
        <v>21</v>
      </c>
      <c r="C1287" s="298">
        <v>46070</v>
      </c>
      <c r="D1287" s="299" t="s">
        <v>194</v>
      </c>
      <c r="E1287" s="331">
        <v>81</v>
      </c>
      <c r="F1287" s="331"/>
      <c r="G1287" s="333">
        <f t="shared" si="28"/>
        <v>2990.679999999993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2</v>
      </c>
      <c r="C1288" s="298">
        <v>46070</v>
      </c>
      <c r="D1288" s="299" t="s">
        <v>384</v>
      </c>
      <c r="E1288" s="331">
        <v>81.41</v>
      </c>
      <c r="F1288" s="331"/>
      <c r="G1288" s="333">
        <f t="shared" si="28"/>
        <v>3071.679999999993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6</v>
      </c>
      <c r="C1289" s="298">
        <v>46070</v>
      </c>
      <c r="D1289" s="299" t="s">
        <v>300</v>
      </c>
      <c r="E1289" s="331">
        <v>113.74</v>
      </c>
      <c r="F1289" s="331"/>
      <c r="G1289" s="333">
        <f t="shared" si="28"/>
        <v>3153.0899999999929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294</v>
      </c>
      <c r="B1290" s="330">
        <v>43</v>
      </c>
      <c r="C1290" s="298">
        <v>46070</v>
      </c>
      <c r="D1290" s="299" t="s">
        <v>333</v>
      </c>
      <c r="E1290" s="331">
        <v>29.8</v>
      </c>
      <c r="F1290" s="331"/>
      <c r="G1290" s="333">
        <f t="shared" si="28"/>
        <v>3266.8299999999927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294</v>
      </c>
      <c r="B1291" s="330">
        <v>42</v>
      </c>
      <c r="C1291" s="298">
        <v>46070</v>
      </c>
      <c r="D1291" s="299" t="s">
        <v>333</v>
      </c>
      <c r="E1291" s="331">
        <v>37.25</v>
      </c>
      <c r="F1291" s="331"/>
      <c r="G1291" s="333">
        <f t="shared" si="28"/>
        <v>3296.6299999999928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2</v>
      </c>
      <c r="C1292" s="298">
        <v>46070</v>
      </c>
      <c r="D1292" s="299" t="s">
        <v>424</v>
      </c>
      <c r="E1292" s="331">
        <v>7.97</v>
      </c>
      <c r="F1292" s="331"/>
      <c r="G1292" s="333">
        <f t="shared" si="28"/>
        <v>3333.8799999999928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294</v>
      </c>
      <c r="B1293" s="330">
        <v>17</v>
      </c>
      <c r="C1293" s="298">
        <v>46070</v>
      </c>
      <c r="D1293" s="299" t="s">
        <v>188</v>
      </c>
      <c r="E1293" s="331">
        <v>42.65</v>
      </c>
      <c r="F1293" s="331"/>
      <c r="G1293" s="333">
        <f t="shared" si="28"/>
        <v>3341.8499999999926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6</v>
      </c>
      <c r="C1294" s="298">
        <v>46070</v>
      </c>
      <c r="D1294" s="299" t="s">
        <v>436</v>
      </c>
      <c r="E1294" s="331">
        <v>40</v>
      </c>
      <c r="F1294" s="331"/>
      <c r="G1294" s="333">
        <f t="shared" si="28"/>
        <v>3384.4999999999927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294</v>
      </c>
      <c r="B1295" s="330">
        <v>11</v>
      </c>
      <c r="C1295" s="298">
        <v>46070</v>
      </c>
      <c r="D1295" s="299" t="s">
        <v>178</v>
      </c>
      <c r="E1295" s="331">
        <v>480.91</v>
      </c>
      <c r="F1295" s="331"/>
      <c r="G1295" s="333">
        <f t="shared" si="28"/>
        <v>3424.4999999999927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294</v>
      </c>
      <c r="B1296" s="330">
        <v>23</v>
      </c>
      <c r="C1296" s="298">
        <v>46070</v>
      </c>
      <c r="D1296" s="299" t="s">
        <v>63</v>
      </c>
      <c r="E1296" s="331">
        <v>529.46</v>
      </c>
      <c r="F1296" s="331"/>
      <c r="G1296" s="333">
        <f t="shared" si="28"/>
        <v>3905.4099999999926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2</v>
      </c>
      <c r="C1297" s="298">
        <v>46069</v>
      </c>
      <c r="D1297" s="299" t="s">
        <v>324</v>
      </c>
      <c r="E1297" s="331">
        <v>16.079999999999998</v>
      </c>
      <c r="F1297" s="331"/>
      <c r="G1297" s="333">
        <f t="shared" si="28"/>
        <v>4434.8699999999926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6</v>
      </c>
      <c r="C1298" s="298">
        <v>46069</v>
      </c>
      <c r="D1298" s="299" t="s">
        <v>300</v>
      </c>
      <c r="E1298" s="331">
        <v>21.17</v>
      </c>
      <c r="F1298" s="331"/>
      <c r="G1298" s="333">
        <f t="shared" si="28"/>
        <v>4450.9499999999925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6</v>
      </c>
      <c r="C1299" s="298">
        <v>46069</v>
      </c>
      <c r="D1299" s="299" t="s">
        <v>300</v>
      </c>
      <c r="E1299" s="331">
        <v>17.03</v>
      </c>
      <c r="F1299" s="331"/>
      <c r="G1299" s="333">
        <f t="shared" si="28"/>
        <v>4472.1199999999926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2</v>
      </c>
      <c r="C1300" s="298">
        <v>46069</v>
      </c>
      <c r="D1300" s="299" t="s">
        <v>296</v>
      </c>
      <c r="E1300" s="331">
        <v>18.309999999999999</v>
      </c>
      <c r="F1300" s="331"/>
      <c r="G1300" s="333">
        <f t="shared" si="28"/>
        <v>4489.1499999999924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2</v>
      </c>
      <c r="C1301" s="298">
        <v>46069</v>
      </c>
      <c r="D1301" s="299" t="s">
        <v>301</v>
      </c>
      <c r="E1301" s="331">
        <v>19.3</v>
      </c>
      <c r="F1301" s="331"/>
      <c r="G1301" s="333">
        <f t="shared" si="28"/>
        <v>4507.4599999999928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6</v>
      </c>
      <c r="C1302" s="298">
        <v>46069</v>
      </c>
      <c r="D1302" s="299" t="s">
        <v>397</v>
      </c>
      <c r="E1302" s="331">
        <v>24.67</v>
      </c>
      <c r="F1302" s="331"/>
      <c r="G1302" s="333">
        <f t="shared" si="28"/>
        <v>4526.7599999999929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287</v>
      </c>
      <c r="B1303" s="330" t="s">
        <v>287</v>
      </c>
      <c r="C1303" s="298">
        <v>46069</v>
      </c>
      <c r="D1303" s="299" t="s">
        <v>397</v>
      </c>
      <c r="E1303" s="331">
        <v>152.41999999999999</v>
      </c>
      <c r="F1303" s="331">
        <v>152.41999999999999</v>
      </c>
      <c r="G1303" s="333">
        <f t="shared" si="28"/>
        <v>4551.429999999993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289</v>
      </c>
      <c r="B1304" s="330">
        <v>6</v>
      </c>
      <c r="C1304" s="298">
        <v>46068</v>
      </c>
      <c r="D1304" s="299" t="s">
        <v>437</v>
      </c>
      <c r="E1304" s="331">
        <v>233.83</v>
      </c>
      <c r="F1304" s="331"/>
      <c r="G1304" s="333">
        <f t="shared" si="28"/>
        <v>4551.429999999993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2</v>
      </c>
      <c r="C1305" s="298">
        <v>46068</v>
      </c>
      <c r="D1305" s="299" t="s">
        <v>326</v>
      </c>
      <c r="E1305" s="331">
        <v>50.87</v>
      </c>
      <c r="F1305" s="331"/>
      <c r="G1305" s="333">
        <f t="shared" si="28"/>
        <v>4785.2599999999929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289</v>
      </c>
      <c r="B1306" s="330">
        <v>2</v>
      </c>
      <c r="C1306" s="298">
        <v>46068</v>
      </c>
      <c r="D1306" s="299" t="s">
        <v>438</v>
      </c>
      <c r="E1306" s="331">
        <v>16</v>
      </c>
      <c r="F1306" s="331"/>
      <c r="G1306" s="333">
        <f t="shared" si="28"/>
        <v>4836.1299999999928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289</v>
      </c>
      <c r="B1307" s="330">
        <v>2</v>
      </c>
      <c r="C1307" s="298">
        <v>46068</v>
      </c>
      <c r="D1307" s="299" t="s">
        <v>353</v>
      </c>
      <c r="E1307" s="331">
        <v>30</v>
      </c>
      <c r="F1307" s="331"/>
      <c r="G1307" s="333">
        <f t="shared" si="28"/>
        <v>4852.1299999999928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6</v>
      </c>
      <c r="C1308" s="298">
        <v>46068</v>
      </c>
      <c r="D1308" s="299" t="s">
        <v>306</v>
      </c>
      <c r="E1308" s="331">
        <v>76</v>
      </c>
      <c r="F1308" s="331"/>
      <c r="G1308" s="333">
        <f t="shared" si="28"/>
        <v>4882.1299999999928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3</v>
      </c>
      <c r="C1309" s="298">
        <v>46068</v>
      </c>
      <c r="D1309" s="299" t="s">
        <v>348</v>
      </c>
      <c r="E1309" s="331">
        <v>3.59</v>
      </c>
      <c r="F1309" s="331"/>
      <c r="G1309" s="333">
        <f t="shared" si="28"/>
        <v>4958.1299999999928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6</v>
      </c>
      <c r="C1310" s="298">
        <v>46068</v>
      </c>
      <c r="D1310" s="299" t="s">
        <v>439</v>
      </c>
      <c r="E1310" s="331">
        <v>70</v>
      </c>
      <c r="F1310" s="331"/>
      <c r="G1310" s="333">
        <f t="shared" si="28"/>
        <v>4961.719999999993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8</v>
      </c>
      <c r="C1311" s="298">
        <v>46068</v>
      </c>
      <c r="D1311" s="299" t="s">
        <v>440</v>
      </c>
      <c r="E1311" s="331">
        <v>175</v>
      </c>
      <c r="F1311" s="331"/>
      <c r="G1311" s="333">
        <f t="shared" si="28"/>
        <v>5031.719999999993</v>
      </c>
      <c r="H1311" s="334" t="s">
        <v>298</v>
      </c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8</v>
      </c>
      <c r="C1312" s="298">
        <v>46067</v>
      </c>
      <c r="D1312" s="299" t="s">
        <v>319</v>
      </c>
      <c r="E1312" s="331">
        <v>13.09</v>
      </c>
      <c r="F1312" s="331"/>
      <c r="G1312" s="333">
        <f t="shared" si="28"/>
        <v>5206.719999999993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3</v>
      </c>
      <c r="C1313" s="298">
        <v>46067</v>
      </c>
      <c r="D1313" s="299" t="s">
        <v>296</v>
      </c>
      <c r="E1313" s="331">
        <v>7.56</v>
      </c>
      <c r="F1313" s="331"/>
      <c r="G1313" s="333">
        <f t="shared" si="28"/>
        <v>5219.8099999999931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289</v>
      </c>
      <c r="B1314" s="330">
        <v>4</v>
      </c>
      <c r="C1314" s="298">
        <v>46067</v>
      </c>
      <c r="D1314" s="299" t="s">
        <v>296</v>
      </c>
      <c r="E1314" s="331">
        <v>32.409999999999997</v>
      </c>
      <c r="F1314" s="331"/>
      <c r="G1314" s="333">
        <f t="shared" si="28"/>
        <v>5227.3699999999935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5</v>
      </c>
      <c r="C1315" s="298">
        <v>46067</v>
      </c>
      <c r="D1315" s="299" t="s">
        <v>441</v>
      </c>
      <c r="E1315" s="331">
        <v>400</v>
      </c>
      <c r="F1315" s="331"/>
      <c r="G1315" s="333">
        <f t="shared" si="28"/>
        <v>5259.7799999999934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8</v>
      </c>
      <c r="C1316" s="298">
        <v>46066</v>
      </c>
      <c r="D1316" s="299" t="s">
        <v>319</v>
      </c>
      <c r="E1316" s="331">
        <v>41.51</v>
      </c>
      <c r="F1316" s="331"/>
      <c r="G1316" s="333">
        <f t="shared" si="28"/>
        <v>5659.7799999999934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4</v>
      </c>
      <c r="C1317" s="298">
        <v>46066</v>
      </c>
      <c r="D1317" s="299" t="s">
        <v>296</v>
      </c>
      <c r="E1317" s="331">
        <v>21.55</v>
      </c>
      <c r="F1317" s="331"/>
      <c r="G1317" s="333">
        <f t="shared" si="28"/>
        <v>5701.2899999999936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2</v>
      </c>
      <c r="C1318" s="298">
        <v>46066</v>
      </c>
      <c r="D1318" s="299" t="s">
        <v>358</v>
      </c>
      <c r="E1318" s="331">
        <v>12.45</v>
      </c>
      <c r="F1318" s="331"/>
      <c r="G1318" s="333">
        <f t="shared" si="28"/>
        <v>5722.8399999999938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287</v>
      </c>
      <c r="B1319" s="330" t="s">
        <v>287</v>
      </c>
      <c r="C1319" s="298">
        <v>46066</v>
      </c>
      <c r="D1319" s="299" t="s">
        <v>397</v>
      </c>
      <c r="E1319" s="331">
        <v>91.38</v>
      </c>
      <c r="F1319" s="331">
        <v>91.38</v>
      </c>
      <c r="G1319" s="333">
        <f t="shared" si="28"/>
        <v>5735.2899999999936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1</v>
      </c>
      <c r="C1320" s="298">
        <v>46066</v>
      </c>
      <c r="D1320" s="299" t="s">
        <v>311</v>
      </c>
      <c r="E1320" s="331">
        <v>16.48</v>
      </c>
      <c r="F1320" s="331"/>
      <c r="G1320" s="333">
        <f t="shared" si="28"/>
        <v>5735.2899999999936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1</v>
      </c>
      <c r="C1321" s="298">
        <v>46066</v>
      </c>
      <c r="D1321" s="299" t="s">
        <v>428</v>
      </c>
      <c r="E1321" s="331">
        <v>12.76</v>
      </c>
      <c r="F1321" s="331"/>
      <c r="G1321" s="333">
        <f t="shared" si="28"/>
        <v>5751.7699999999932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4</v>
      </c>
      <c r="C1322" s="298">
        <v>46066</v>
      </c>
      <c r="D1322" s="299" t="s">
        <v>329</v>
      </c>
      <c r="E1322" s="331">
        <v>37.9</v>
      </c>
      <c r="F1322" s="331"/>
      <c r="G1322" s="333">
        <f t="shared" si="28"/>
        <v>5764.5299999999934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291</v>
      </c>
      <c r="B1323" s="330">
        <v>40</v>
      </c>
      <c r="C1323" s="298">
        <v>46066</v>
      </c>
      <c r="D1323" s="299" t="s">
        <v>316</v>
      </c>
      <c r="E1323" s="331"/>
      <c r="F1323" s="331">
        <v>427.18</v>
      </c>
      <c r="G1323" s="333">
        <f t="shared" si="28"/>
        <v>5802.429999999993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291</v>
      </c>
      <c r="B1324" s="330">
        <v>38</v>
      </c>
      <c r="C1324" s="298">
        <v>46066</v>
      </c>
      <c r="D1324" s="299" t="s">
        <v>293</v>
      </c>
      <c r="E1324" s="331"/>
      <c r="F1324" s="331">
        <v>4278.16</v>
      </c>
      <c r="G1324" s="333">
        <f t="shared" si="28"/>
        <v>5375.2499999999927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8</v>
      </c>
      <c r="C1325" s="298">
        <v>46065</v>
      </c>
      <c r="D1325" s="299" t="s">
        <v>357</v>
      </c>
      <c r="E1325" s="331">
        <v>111.36</v>
      </c>
      <c r="F1325" s="331"/>
      <c r="G1325" s="333">
        <f t="shared" si="28"/>
        <v>1097.0899999999931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6</v>
      </c>
      <c r="C1326" s="298">
        <v>46065</v>
      </c>
      <c r="D1326" s="299" t="s">
        <v>442</v>
      </c>
      <c r="E1326" s="331">
        <v>16</v>
      </c>
      <c r="F1326" s="331"/>
      <c r="G1326" s="333">
        <f t="shared" si="28"/>
        <v>1208.449999999993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6</v>
      </c>
      <c r="C1327" s="298">
        <v>46065</v>
      </c>
      <c r="D1327" s="299" t="s">
        <v>300</v>
      </c>
      <c r="E1327" s="331">
        <v>29.81</v>
      </c>
      <c r="F1327" s="331"/>
      <c r="G1327" s="333">
        <f t="shared" si="28"/>
        <v>1224.449999999993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294</v>
      </c>
      <c r="B1328" s="330">
        <v>19</v>
      </c>
      <c r="C1328" s="298">
        <v>46065</v>
      </c>
      <c r="D1328" s="299" t="s">
        <v>191</v>
      </c>
      <c r="E1328" s="331">
        <v>200</v>
      </c>
      <c r="F1328" s="331"/>
      <c r="G1328" s="333">
        <f t="shared" si="28"/>
        <v>1254.2599999999929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2</v>
      </c>
      <c r="C1329" s="298">
        <v>46065</v>
      </c>
      <c r="D1329" s="299" t="s">
        <v>296</v>
      </c>
      <c r="E1329" s="331">
        <v>7.56</v>
      </c>
      <c r="F1329" s="331"/>
      <c r="G1329" s="333">
        <f t="shared" si="28"/>
        <v>1454.2599999999929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4</v>
      </c>
      <c r="C1330" s="298">
        <v>46065</v>
      </c>
      <c r="D1330" s="299" t="s">
        <v>296</v>
      </c>
      <c r="E1330" s="331">
        <v>65.78</v>
      </c>
      <c r="F1330" s="331"/>
      <c r="G1330" s="333">
        <f t="shared" si="28"/>
        <v>1461.8199999999929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3</v>
      </c>
      <c r="C1331" s="298">
        <v>46065</v>
      </c>
      <c r="D1331" s="299" t="s">
        <v>296</v>
      </c>
      <c r="E1331" s="331">
        <v>3.93</v>
      </c>
      <c r="F1331" s="331"/>
      <c r="G1331" s="333">
        <f t="shared" si="28"/>
        <v>1527.5999999999929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7</v>
      </c>
      <c r="C1332" s="298">
        <v>46065</v>
      </c>
      <c r="D1332" s="299" t="s">
        <v>443</v>
      </c>
      <c r="E1332" s="331">
        <v>564.83000000000004</v>
      </c>
      <c r="F1332" s="331"/>
      <c r="G1332" s="333">
        <f t="shared" si="28"/>
        <v>1531.5299999999929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7</v>
      </c>
      <c r="C1333" s="298">
        <v>46065</v>
      </c>
      <c r="D1333" s="299" t="s">
        <v>444</v>
      </c>
      <c r="E1333" s="331">
        <v>70.180000000000007</v>
      </c>
      <c r="F1333" s="331"/>
      <c r="G1333" s="333">
        <f t="shared" si="28"/>
        <v>2096.3599999999929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6</v>
      </c>
      <c r="C1334" s="298">
        <v>46065</v>
      </c>
      <c r="D1334" s="299" t="s">
        <v>445</v>
      </c>
      <c r="E1334" s="331">
        <v>2.66</v>
      </c>
      <c r="F1334" s="331"/>
      <c r="G1334" s="333">
        <f t="shared" si="28"/>
        <v>2166.5399999999927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289</v>
      </c>
      <c r="B1335" s="330">
        <v>5</v>
      </c>
      <c r="C1335" s="298">
        <v>46064</v>
      </c>
      <c r="D1335" s="299" t="s">
        <v>429</v>
      </c>
      <c r="E1335" s="331">
        <v>103.25</v>
      </c>
      <c r="F1335" s="331"/>
      <c r="G1335" s="333">
        <f t="shared" si="28"/>
        <v>2169.1999999999925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4</v>
      </c>
      <c r="C1336" s="298">
        <v>46064</v>
      </c>
      <c r="D1336" s="299" t="s">
        <v>363</v>
      </c>
      <c r="E1336" s="331">
        <v>30.39</v>
      </c>
      <c r="F1336" s="331"/>
      <c r="G1336" s="333">
        <f t="shared" si="28"/>
        <v>2272.4499999999925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2</v>
      </c>
      <c r="C1337" s="298">
        <v>46064</v>
      </c>
      <c r="D1337" s="299" t="s">
        <v>296</v>
      </c>
      <c r="E1337" s="331">
        <v>9.92</v>
      </c>
      <c r="F1337" s="331"/>
      <c r="G1337" s="333">
        <f t="shared" si="28"/>
        <v>2302.8399999999924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3</v>
      </c>
      <c r="C1338" s="298">
        <v>46064</v>
      </c>
      <c r="D1338" s="299" t="s">
        <v>295</v>
      </c>
      <c r="E1338" s="331">
        <v>3.49</v>
      </c>
      <c r="F1338" s="331"/>
      <c r="G1338" s="333">
        <f t="shared" si="28"/>
        <v>2312.7599999999925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294</v>
      </c>
      <c r="B1339" s="330">
        <v>22</v>
      </c>
      <c r="C1339" s="298">
        <v>46064</v>
      </c>
      <c r="D1339" s="299" t="s">
        <v>352</v>
      </c>
      <c r="E1339" s="331">
        <v>19.16</v>
      </c>
      <c r="F1339" s="331"/>
      <c r="G1339" s="333">
        <f t="shared" si="28"/>
        <v>2316.2499999999923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6</v>
      </c>
      <c r="C1340" s="298">
        <v>46063</v>
      </c>
      <c r="D1340" s="299" t="s">
        <v>412</v>
      </c>
      <c r="E1340" s="331">
        <v>-8</v>
      </c>
      <c r="F1340" s="331"/>
      <c r="G1340" s="333">
        <f t="shared" si="28"/>
        <v>2335.4099999999921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6</v>
      </c>
      <c r="C1341" s="298">
        <v>46063</v>
      </c>
      <c r="D1341" s="299" t="s">
        <v>446</v>
      </c>
      <c r="E1341" s="331">
        <v>-0.04</v>
      </c>
      <c r="F1341" s="331"/>
      <c r="G1341" s="333">
        <f t="shared" si="28"/>
        <v>2327.4099999999921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335</v>
      </c>
      <c r="B1342" s="330" t="s">
        <v>335</v>
      </c>
      <c r="C1342" s="298">
        <v>46063</v>
      </c>
      <c r="D1342" s="299" t="s">
        <v>447</v>
      </c>
      <c r="E1342" s="331">
        <v>65.78</v>
      </c>
      <c r="F1342" s="331"/>
      <c r="G1342" s="333">
        <f t="shared" si="28"/>
        <v>2327.3699999999922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294</v>
      </c>
      <c r="B1343" s="330">
        <v>13</v>
      </c>
      <c r="C1343" s="298">
        <v>46063</v>
      </c>
      <c r="D1343" s="299" t="s">
        <v>182</v>
      </c>
      <c r="E1343" s="331">
        <v>159.35</v>
      </c>
      <c r="F1343" s="331"/>
      <c r="G1343" s="333">
        <f t="shared" si="28"/>
        <v>2393.1499999999924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2</v>
      </c>
      <c r="C1344" s="298">
        <v>46063</v>
      </c>
      <c r="D1344" s="299" t="s">
        <v>296</v>
      </c>
      <c r="E1344" s="331">
        <v>16.29</v>
      </c>
      <c r="F1344" s="331"/>
      <c r="G1344" s="333">
        <f t="shared" si="28"/>
        <v>2552.4999999999923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1</v>
      </c>
      <c r="C1345" s="298">
        <v>46063</v>
      </c>
      <c r="D1345" s="299" t="s">
        <v>311</v>
      </c>
      <c r="E1345" s="331">
        <v>19.329999999999998</v>
      </c>
      <c r="F1345" s="331"/>
      <c r="G1345" s="333">
        <f t="shared" si="28"/>
        <v>2568.7899999999922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3</v>
      </c>
      <c r="C1346" s="298">
        <v>46062</v>
      </c>
      <c r="D1346" s="299" t="s">
        <v>448</v>
      </c>
      <c r="E1346" s="331">
        <v>8.61</v>
      </c>
      <c r="F1346" s="331"/>
      <c r="G1346" s="333">
        <f t="shared" ref="G1346:G1591" si="29">G1347-E1346+F1346</f>
        <v>2588.1199999999922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2</v>
      </c>
      <c r="C1347" s="298">
        <v>46062</v>
      </c>
      <c r="D1347" s="299" t="s">
        <v>296</v>
      </c>
      <c r="E1347" s="331">
        <v>13.41</v>
      </c>
      <c r="F1347" s="331"/>
      <c r="G1347" s="333">
        <f t="shared" si="29"/>
        <v>2596.7299999999923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294</v>
      </c>
      <c r="B1348" s="330">
        <v>18</v>
      </c>
      <c r="C1348" s="298">
        <v>46062</v>
      </c>
      <c r="D1348" s="299" t="s">
        <v>361</v>
      </c>
      <c r="E1348" s="331">
        <v>400</v>
      </c>
      <c r="F1348" s="331"/>
      <c r="G1348" s="333">
        <f t="shared" si="29"/>
        <v>2610.1399999999921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294</v>
      </c>
      <c r="B1349" s="330">
        <v>9</v>
      </c>
      <c r="C1349" s="298">
        <v>46062</v>
      </c>
      <c r="D1349" s="299" t="s">
        <v>58</v>
      </c>
      <c r="E1349" s="331">
        <v>1281.53</v>
      </c>
      <c r="F1349" s="331"/>
      <c r="G1349" s="333">
        <f t="shared" si="29"/>
        <v>3010.1399999999921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289</v>
      </c>
      <c r="B1350" s="330">
        <v>5</v>
      </c>
      <c r="C1350" s="298">
        <v>46062</v>
      </c>
      <c r="D1350" s="299" t="s">
        <v>449</v>
      </c>
      <c r="E1350" s="331">
        <v>50</v>
      </c>
      <c r="F1350" s="331"/>
      <c r="G1350" s="333">
        <f t="shared" si="29"/>
        <v>4291.6699999999919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2</v>
      </c>
      <c r="C1351" s="298">
        <v>46062</v>
      </c>
      <c r="D1351" s="299" t="s">
        <v>450</v>
      </c>
      <c r="E1351" s="331">
        <v>12.1</v>
      </c>
      <c r="F1351" s="331"/>
      <c r="G1351" s="333">
        <f t="shared" si="29"/>
        <v>4341.6699999999919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1</v>
      </c>
      <c r="C1352" s="298">
        <v>46061</v>
      </c>
      <c r="D1352" s="299" t="s">
        <v>306</v>
      </c>
      <c r="E1352" s="331">
        <v>72.099999999999994</v>
      </c>
      <c r="F1352" s="331"/>
      <c r="G1352" s="333">
        <f t="shared" si="29"/>
        <v>4353.7699999999923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289</v>
      </c>
      <c r="B1353" s="330">
        <v>8</v>
      </c>
      <c r="C1353" s="298">
        <v>46061</v>
      </c>
      <c r="D1353" s="299" t="s">
        <v>319</v>
      </c>
      <c r="E1353" s="331">
        <v>30.25</v>
      </c>
      <c r="F1353" s="331"/>
      <c r="G1353" s="333">
        <f t="shared" si="29"/>
        <v>4425.8699999999926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289</v>
      </c>
      <c r="B1354" s="330">
        <v>3</v>
      </c>
      <c r="C1354" s="298">
        <v>46061</v>
      </c>
      <c r="D1354" s="299" t="s">
        <v>296</v>
      </c>
      <c r="E1354" s="331">
        <v>3.72</v>
      </c>
      <c r="F1354" s="331"/>
      <c r="G1354" s="333">
        <f t="shared" si="29"/>
        <v>4456.1199999999926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4</v>
      </c>
      <c r="C1355" s="298">
        <v>46061</v>
      </c>
      <c r="D1355" s="299" t="s">
        <v>296</v>
      </c>
      <c r="E1355" s="331">
        <v>41.6</v>
      </c>
      <c r="F1355" s="331"/>
      <c r="G1355" s="333">
        <f t="shared" si="29"/>
        <v>4459.8399999999929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289</v>
      </c>
      <c r="B1356" s="330">
        <v>3</v>
      </c>
      <c r="C1356" s="298">
        <v>46061</v>
      </c>
      <c r="D1356" s="299" t="s">
        <v>451</v>
      </c>
      <c r="E1356" s="331">
        <v>1</v>
      </c>
      <c r="F1356" s="331"/>
      <c r="G1356" s="333">
        <f t="shared" si="29"/>
        <v>4501.4399999999932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2</v>
      </c>
      <c r="C1357" s="298">
        <v>46061</v>
      </c>
      <c r="D1357" s="299" t="s">
        <v>358</v>
      </c>
      <c r="E1357" s="331">
        <v>10.17</v>
      </c>
      <c r="F1357" s="331"/>
      <c r="G1357" s="333">
        <f t="shared" si="29"/>
        <v>4502.4399999999932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287</v>
      </c>
      <c r="B1358" s="330" t="s">
        <v>287</v>
      </c>
      <c r="C1358" s="298">
        <v>46060</v>
      </c>
      <c r="D1358" s="299" t="s">
        <v>452</v>
      </c>
      <c r="E1358" s="331">
        <v>367.77</v>
      </c>
      <c r="F1358" s="331">
        <v>367.77</v>
      </c>
      <c r="G1358" s="333">
        <f t="shared" si="29"/>
        <v>4512.6099999999933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289</v>
      </c>
      <c r="B1359" s="330">
        <v>4</v>
      </c>
      <c r="C1359" s="298">
        <v>46060</v>
      </c>
      <c r="D1359" s="299" t="s">
        <v>310</v>
      </c>
      <c r="E1359" s="331">
        <v>32.36</v>
      </c>
      <c r="F1359" s="331"/>
      <c r="G1359" s="333">
        <f t="shared" si="29"/>
        <v>4512.6099999999933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289</v>
      </c>
      <c r="B1360" s="330">
        <v>6</v>
      </c>
      <c r="C1360" s="298">
        <v>46060</v>
      </c>
      <c r="D1360" s="299" t="s">
        <v>453</v>
      </c>
      <c r="E1360" s="331">
        <v>41.39</v>
      </c>
      <c r="F1360" s="331"/>
      <c r="G1360" s="333">
        <f t="shared" si="29"/>
        <v>4544.969999999993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289</v>
      </c>
      <c r="B1361" s="330">
        <v>1</v>
      </c>
      <c r="C1361" s="298">
        <v>46060</v>
      </c>
      <c r="D1361" s="299" t="s">
        <v>445</v>
      </c>
      <c r="E1361" s="331">
        <v>35.770000000000003</v>
      </c>
      <c r="F1361" s="331"/>
      <c r="G1361" s="333">
        <f t="shared" si="29"/>
        <v>4586.3599999999933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289</v>
      </c>
      <c r="B1362" s="330">
        <v>3</v>
      </c>
      <c r="C1362" s="298">
        <v>46060</v>
      </c>
      <c r="D1362" s="299" t="s">
        <v>348</v>
      </c>
      <c r="E1362" s="331">
        <v>25</v>
      </c>
      <c r="F1362" s="331"/>
      <c r="G1362" s="333">
        <f t="shared" si="29"/>
        <v>4622.1299999999937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8</v>
      </c>
      <c r="C1363" s="298">
        <v>46060</v>
      </c>
      <c r="D1363" s="299" t="s">
        <v>296</v>
      </c>
      <c r="E1363" s="331">
        <v>6.69</v>
      </c>
      <c r="F1363" s="331"/>
      <c r="G1363" s="333">
        <f t="shared" si="29"/>
        <v>4647.1299999999937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289</v>
      </c>
      <c r="B1364" s="330">
        <v>4</v>
      </c>
      <c r="C1364" s="298">
        <v>46060</v>
      </c>
      <c r="D1364" s="299" t="s">
        <v>296</v>
      </c>
      <c r="E1364" s="331">
        <v>47.85</v>
      </c>
      <c r="F1364" s="331"/>
      <c r="G1364" s="333">
        <f t="shared" si="29"/>
        <v>4653.8199999999933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2</v>
      </c>
      <c r="C1365" s="298">
        <v>46059</v>
      </c>
      <c r="D1365" s="299" t="s">
        <v>301</v>
      </c>
      <c r="E1365" s="331">
        <v>20</v>
      </c>
      <c r="F1365" s="331"/>
      <c r="G1365" s="333">
        <f t="shared" si="29"/>
        <v>4701.6699999999937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291</v>
      </c>
      <c r="B1366" s="330">
        <v>40</v>
      </c>
      <c r="C1366" s="298">
        <v>46059</v>
      </c>
      <c r="D1366" s="299" t="s">
        <v>316</v>
      </c>
      <c r="E1366" s="331"/>
      <c r="F1366" s="331">
        <v>822.99</v>
      </c>
      <c r="G1366" s="333">
        <f t="shared" si="29"/>
        <v>4721.6699999999937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294</v>
      </c>
      <c r="B1367" s="330">
        <v>14</v>
      </c>
      <c r="C1367" s="298">
        <v>46059</v>
      </c>
      <c r="D1367" s="299" t="s">
        <v>366</v>
      </c>
      <c r="E1367" s="331">
        <v>66.67</v>
      </c>
      <c r="F1367" s="331"/>
      <c r="G1367" s="333">
        <f t="shared" si="29"/>
        <v>3898.6799999999935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289</v>
      </c>
      <c r="B1368" s="330">
        <v>2</v>
      </c>
      <c r="C1368" s="298">
        <v>46059</v>
      </c>
      <c r="D1368" s="299" t="s">
        <v>296</v>
      </c>
      <c r="E1368" s="331">
        <v>9.35</v>
      </c>
      <c r="F1368" s="331"/>
      <c r="G1368" s="333">
        <f t="shared" si="29"/>
        <v>3965.3499999999935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289</v>
      </c>
      <c r="B1369" s="330">
        <v>4</v>
      </c>
      <c r="C1369" s="298">
        <v>46059</v>
      </c>
      <c r="D1369" s="299" t="s">
        <v>296</v>
      </c>
      <c r="E1369" s="331">
        <v>45.81</v>
      </c>
      <c r="F1369" s="331"/>
      <c r="G1369" s="333">
        <f t="shared" si="29"/>
        <v>3974.6999999999935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289</v>
      </c>
      <c r="B1370" s="330">
        <v>2</v>
      </c>
      <c r="C1370" s="298">
        <v>46059</v>
      </c>
      <c r="D1370" s="299" t="s">
        <v>353</v>
      </c>
      <c r="E1370" s="331">
        <v>22.98</v>
      </c>
      <c r="F1370" s="331"/>
      <c r="G1370" s="333">
        <f t="shared" si="29"/>
        <v>4020.5099999999934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289</v>
      </c>
      <c r="B1371" s="330">
        <v>2</v>
      </c>
      <c r="C1371" s="298">
        <v>46059</v>
      </c>
      <c r="D1371" s="299" t="s">
        <v>301</v>
      </c>
      <c r="E1371" s="331">
        <v>46.5</v>
      </c>
      <c r="F1371" s="331"/>
      <c r="G1371" s="333">
        <f t="shared" si="29"/>
        <v>4043.4899999999934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2</v>
      </c>
      <c r="C1372" s="298">
        <v>46059</v>
      </c>
      <c r="D1372" s="299" t="s">
        <v>358</v>
      </c>
      <c r="E1372" s="331">
        <v>10.17</v>
      </c>
      <c r="F1372" s="331"/>
      <c r="G1372" s="333">
        <f t="shared" si="29"/>
        <v>4089.9899999999934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8</v>
      </c>
      <c r="C1373" s="298">
        <v>46059</v>
      </c>
      <c r="D1373" s="299" t="s">
        <v>435</v>
      </c>
      <c r="E1373" s="331">
        <v>81.2</v>
      </c>
      <c r="F1373" s="331"/>
      <c r="G1373" s="333">
        <f t="shared" si="29"/>
        <v>4100.1599999999935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289</v>
      </c>
      <c r="B1374" s="330">
        <v>2</v>
      </c>
      <c r="C1374" s="298">
        <v>46058</v>
      </c>
      <c r="D1374" s="299" t="s">
        <v>301</v>
      </c>
      <c r="E1374" s="331">
        <v>21</v>
      </c>
      <c r="F1374" s="331"/>
      <c r="G1374" s="333">
        <f t="shared" si="29"/>
        <v>4181.3599999999933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291</v>
      </c>
      <c r="B1375" s="330">
        <v>39</v>
      </c>
      <c r="C1375" s="298">
        <v>46058</v>
      </c>
      <c r="D1375" s="299" t="s">
        <v>292</v>
      </c>
      <c r="E1375" s="331"/>
      <c r="F1375" s="331">
        <v>2763.79</v>
      </c>
      <c r="G1375" s="333">
        <f t="shared" si="29"/>
        <v>4202.3599999999933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8</v>
      </c>
      <c r="C1376" s="298">
        <v>46058</v>
      </c>
      <c r="D1376" s="299" t="s">
        <v>357</v>
      </c>
      <c r="E1376" s="331">
        <v>95.35</v>
      </c>
      <c r="F1376" s="331"/>
      <c r="G1376" s="333">
        <f t="shared" si="29"/>
        <v>1438.5699999999933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289</v>
      </c>
      <c r="B1377" s="330">
        <v>2</v>
      </c>
      <c r="C1377" s="298">
        <v>46058</v>
      </c>
      <c r="D1377" s="299" t="s">
        <v>353</v>
      </c>
      <c r="E1377" s="331">
        <v>14.99</v>
      </c>
      <c r="F1377" s="331"/>
      <c r="G1377" s="333">
        <f t="shared" si="29"/>
        <v>1533.9199999999933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287</v>
      </c>
      <c r="B1378" s="330" t="s">
        <v>287</v>
      </c>
      <c r="C1378" s="298">
        <v>46058</v>
      </c>
      <c r="D1378" s="299" t="s">
        <v>452</v>
      </c>
      <c r="E1378" s="331">
        <v>77.569999999999993</v>
      </c>
      <c r="F1378" s="331">
        <v>77.569999999999993</v>
      </c>
      <c r="G1378" s="333">
        <f t="shared" si="29"/>
        <v>1548.9099999999933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6</v>
      </c>
      <c r="C1379" s="298">
        <v>46057</v>
      </c>
      <c r="D1379" s="299" t="s">
        <v>344</v>
      </c>
      <c r="E1379" s="331">
        <v>50</v>
      </c>
      <c r="F1379" s="331"/>
      <c r="G1379" s="333">
        <f t="shared" si="29"/>
        <v>1548.9099999999933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289</v>
      </c>
      <c r="B1380" s="330">
        <v>1</v>
      </c>
      <c r="C1380" s="298">
        <v>46057</v>
      </c>
      <c r="D1380" s="299" t="s">
        <v>306</v>
      </c>
      <c r="E1380" s="331">
        <v>62.03</v>
      </c>
      <c r="F1380" s="331"/>
      <c r="G1380" s="333">
        <f t="shared" si="29"/>
        <v>1598.9099999999933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289</v>
      </c>
      <c r="B1381" s="330">
        <v>2</v>
      </c>
      <c r="C1381" s="298">
        <v>46057</v>
      </c>
      <c r="D1381" s="299" t="s">
        <v>296</v>
      </c>
      <c r="E1381" s="331">
        <v>14.91</v>
      </c>
      <c r="F1381" s="331"/>
      <c r="G1381" s="333">
        <f t="shared" si="29"/>
        <v>1660.9399999999932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4</v>
      </c>
      <c r="C1382" s="298">
        <v>46057</v>
      </c>
      <c r="D1382" s="299" t="s">
        <v>310</v>
      </c>
      <c r="E1382" s="331">
        <v>63.38</v>
      </c>
      <c r="F1382" s="331"/>
      <c r="G1382" s="333">
        <f t="shared" si="29"/>
        <v>1675.8499999999933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287</v>
      </c>
      <c r="B1383" s="330" t="s">
        <v>287</v>
      </c>
      <c r="C1383" s="298">
        <v>46057</v>
      </c>
      <c r="D1383" s="299" t="s">
        <v>454</v>
      </c>
      <c r="E1383" s="331">
        <v>192.78</v>
      </c>
      <c r="F1383" s="331">
        <v>192.78</v>
      </c>
      <c r="G1383" s="333">
        <f t="shared" si="29"/>
        <v>1739.2299999999934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294</v>
      </c>
      <c r="B1384" s="330">
        <v>14</v>
      </c>
      <c r="C1384" s="298">
        <v>46057</v>
      </c>
      <c r="D1384" s="299" t="s">
        <v>367</v>
      </c>
      <c r="E1384" s="331">
        <v>68.739999999999995</v>
      </c>
      <c r="F1384" s="331"/>
      <c r="G1384" s="333">
        <f t="shared" si="29"/>
        <v>1739.2299999999934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289</v>
      </c>
      <c r="B1385" s="330">
        <v>6</v>
      </c>
      <c r="C1385" s="298">
        <v>46057</v>
      </c>
      <c r="D1385" s="299" t="s">
        <v>300</v>
      </c>
      <c r="E1385" s="331">
        <v>-42.58</v>
      </c>
      <c r="F1385" s="331"/>
      <c r="G1385" s="333">
        <f t="shared" si="29"/>
        <v>1807.9699999999934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289</v>
      </c>
      <c r="B1386" s="330">
        <v>1</v>
      </c>
      <c r="C1386" s="298">
        <v>46057</v>
      </c>
      <c r="D1386" s="299" t="s">
        <v>371</v>
      </c>
      <c r="E1386" s="331">
        <v>31.36</v>
      </c>
      <c r="F1386" s="331"/>
      <c r="G1386" s="333">
        <f t="shared" si="29"/>
        <v>1765.3899999999935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294</v>
      </c>
      <c r="B1387" s="330">
        <v>17</v>
      </c>
      <c r="C1387" s="298">
        <v>46057</v>
      </c>
      <c r="D1387" s="299" t="s">
        <v>370</v>
      </c>
      <c r="E1387" s="331">
        <v>99</v>
      </c>
      <c r="F1387" s="331"/>
      <c r="G1387" s="333">
        <f t="shared" si="29"/>
        <v>1796.7499999999934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284</v>
      </c>
      <c r="B1388" s="330">
        <v>36</v>
      </c>
      <c r="C1388" s="298">
        <v>46056</v>
      </c>
      <c r="D1388" s="299" t="s">
        <v>374</v>
      </c>
      <c r="E1388" s="331">
        <v>50</v>
      </c>
      <c r="F1388" s="331"/>
      <c r="G1388" s="333">
        <f t="shared" si="29"/>
        <v>1895.7499999999934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289</v>
      </c>
      <c r="B1389" s="330">
        <v>8</v>
      </c>
      <c r="C1389" s="298">
        <v>46056</v>
      </c>
      <c r="D1389" s="299" t="s">
        <v>319</v>
      </c>
      <c r="E1389" s="331">
        <v>7.92</v>
      </c>
      <c r="F1389" s="331"/>
      <c r="G1389" s="333">
        <f t="shared" si="29"/>
        <v>1945.7499999999934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294</v>
      </c>
      <c r="B1390" s="330">
        <v>24</v>
      </c>
      <c r="C1390" s="298">
        <v>46056</v>
      </c>
      <c r="D1390" s="299" t="s">
        <v>860</v>
      </c>
      <c r="E1390" s="331">
        <v>83.58</v>
      </c>
      <c r="F1390" s="331"/>
      <c r="G1390" s="333">
        <f t="shared" si="29"/>
        <v>1953.6699999999935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4</v>
      </c>
      <c r="C1391" s="298">
        <v>46056</v>
      </c>
      <c r="D1391" s="299" t="s">
        <v>455</v>
      </c>
      <c r="E1391" s="331">
        <v>28.64</v>
      </c>
      <c r="F1391" s="331"/>
      <c r="G1391" s="333">
        <f t="shared" si="29"/>
        <v>2037.2499999999934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2</v>
      </c>
      <c r="C1392" s="298">
        <v>46056</v>
      </c>
      <c r="D1392" s="299" t="s">
        <v>358</v>
      </c>
      <c r="E1392" s="331">
        <v>9.4700000000000006</v>
      </c>
      <c r="F1392" s="331"/>
      <c r="G1392" s="333">
        <f t="shared" si="29"/>
        <v>2065.8899999999935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289</v>
      </c>
      <c r="B1393" s="330">
        <v>6</v>
      </c>
      <c r="C1393" s="298">
        <v>46055</v>
      </c>
      <c r="D1393" s="299" t="s">
        <v>456</v>
      </c>
      <c r="E1393" s="331">
        <v>20</v>
      </c>
      <c r="F1393" s="331"/>
      <c r="G1393" s="333">
        <f t="shared" si="29"/>
        <v>2075.3599999999933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294</v>
      </c>
      <c r="B1394" s="330">
        <v>17</v>
      </c>
      <c r="C1394" s="298">
        <v>46055</v>
      </c>
      <c r="D1394" s="299" t="s">
        <v>188</v>
      </c>
      <c r="E1394" s="331">
        <v>41.54</v>
      </c>
      <c r="F1394" s="331"/>
      <c r="G1394" s="333">
        <f t="shared" si="29"/>
        <v>2095.3599999999933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289</v>
      </c>
      <c r="B1395" s="330">
        <v>2</v>
      </c>
      <c r="C1395" s="298">
        <v>46055</v>
      </c>
      <c r="D1395" s="299" t="s">
        <v>296</v>
      </c>
      <c r="E1395" s="331">
        <v>9.92</v>
      </c>
      <c r="F1395" s="331"/>
      <c r="G1395" s="333">
        <f t="shared" si="29"/>
        <v>2136.8999999999933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8</v>
      </c>
      <c r="C1396" s="298">
        <v>46055</v>
      </c>
      <c r="D1396" s="299" t="s">
        <v>457</v>
      </c>
      <c r="E1396" s="331">
        <v>155.38</v>
      </c>
      <c r="F1396" s="331"/>
      <c r="G1396" s="333">
        <f t="shared" si="29"/>
        <v>2146.8199999999933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294</v>
      </c>
      <c r="B1397" s="330">
        <v>21</v>
      </c>
      <c r="C1397" s="298">
        <v>46055</v>
      </c>
      <c r="D1397" s="299" t="s">
        <v>194</v>
      </c>
      <c r="E1397" s="331">
        <v>27.35</v>
      </c>
      <c r="F1397" s="331"/>
      <c r="G1397" s="333">
        <f t="shared" si="29"/>
        <v>2302.1999999999935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289</v>
      </c>
      <c r="B1398" s="330">
        <v>6</v>
      </c>
      <c r="C1398" s="298">
        <v>46054</v>
      </c>
      <c r="D1398" s="299" t="s">
        <v>300</v>
      </c>
      <c r="E1398" s="331">
        <v>59.37</v>
      </c>
      <c r="F1398" s="331"/>
      <c r="G1398" s="333">
        <f t="shared" si="29"/>
        <v>2329.5499999999934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294</v>
      </c>
      <c r="B1399" s="330">
        <v>22</v>
      </c>
      <c r="C1399" s="298">
        <v>46054</v>
      </c>
      <c r="D1399" s="299" t="s">
        <v>375</v>
      </c>
      <c r="E1399" s="331">
        <v>6.37</v>
      </c>
      <c r="F1399" s="331"/>
      <c r="G1399" s="333">
        <f t="shared" si="29"/>
        <v>2388.9199999999933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8</v>
      </c>
      <c r="C1400" s="298">
        <v>46054</v>
      </c>
      <c r="D1400" s="299" t="s">
        <v>458</v>
      </c>
      <c r="E1400" s="331">
        <v>44.65</v>
      </c>
      <c r="F1400" s="331"/>
      <c r="G1400" s="333">
        <f t="shared" si="29"/>
        <v>2395.2899999999931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289</v>
      </c>
      <c r="B1401" s="330">
        <v>7</v>
      </c>
      <c r="C1401" s="298">
        <v>46054</v>
      </c>
      <c r="D1401" s="299" t="s">
        <v>338</v>
      </c>
      <c r="E1401" s="331">
        <v>35.17</v>
      </c>
      <c r="F1401" s="331"/>
      <c r="G1401" s="333">
        <f t="shared" si="29"/>
        <v>2439.9399999999932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289</v>
      </c>
      <c r="B1402" s="330">
        <v>4</v>
      </c>
      <c r="C1402" s="298">
        <v>46054</v>
      </c>
      <c r="D1402" s="299" t="s">
        <v>310</v>
      </c>
      <c r="E1402" s="331">
        <v>28.48</v>
      </c>
      <c r="F1402" s="331"/>
      <c r="G1402" s="333">
        <f t="shared" si="29"/>
        <v>2475.1099999999933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1</v>
      </c>
      <c r="C1403" s="298">
        <v>46054</v>
      </c>
      <c r="D1403" s="299" t="s">
        <v>311</v>
      </c>
      <c r="E1403" s="331">
        <v>125.07</v>
      </c>
      <c r="F1403" s="331"/>
      <c r="G1403" s="333">
        <f t="shared" si="29"/>
        <v>2503.5899999999933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289</v>
      </c>
      <c r="B1404" s="330">
        <v>2</v>
      </c>
      <c r="C1404" s="298">
        <v>46054</v>
      </c>
      <c r="D1404" s="299" t="s">
        <v>458</v>
      </c>
      <c r="E1404" s="331">
        <v>100</v>
      </c>
      <c r="F1404" s="331"/>
      <c r="G1404" s="333">
        <f t="shared" si="29"/>
        <v>2628.6599999999935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289</v>
      </c>
      <c r="B1405" s="330">
        <v>1</v>
      </c>
      <c r="C1405" s="298">
        <v>46054</v>
      </c>
      <c r="D1405" s="299" t="s">
        <v>329</v>
      </c>
      <c r="E1405" s="331">
        <v>194.96</v>
      </c>
      <c r="F1405" s="331"/>
      <c r="G1405" s="333">
        <f t="shared" si="29"/>
        <v>2728.6599999999935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289</v>
      </c>
      <c r="B1406" s="330">
        <v>2</v>
      </c>
      <c r="C1406" s="298">
        <v>46054</v>
      </c>
      <c r="D1406" s="299" t="s">
        <v>410</v>
      </c>
      <c r="E1406" s="331">
        <v>75.53</v>
      </c>
      <c r="F1406" s="331"/>
      <c r="G1406" s="333">
        <f t="shared" si="29"/>
        <v>2923.6199999999935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284</v>
      </c>
      <c r="B1407" s="330">
        <v>37</v>
      </c>
      <c r="C1407" s="298">
        <v>46053</v>
      </c>
      <c r="D1407" s="299" t="s">
        <v>459</v>
      </c>
      <c r="E1407" s="331">
        <v>3194.64</v>
      </c>
      <c r="F1407" s="331"/>
      <c r="G1407" s="333">
        <f t="shared" si="29"/>
        <v>2999.1499999999937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286</v>
      </c>
      <c r="B1408" s="330">
        <v>25</v>
      </c>
      <c r="C1408" s="298">
        <v>46053</v>
      </c>
      <c r="D1408" s="298" t="s">
        <v>204</v>
      </c>
      <c r="E1408" s="331">
        <v>350</v>
      </c>
      <c r="F1408" s="331"/>
      <c r="G1408" s="333">
        <f t="shared" si="29"/>
        <v>6193.7899999999936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286</v>
      </c>
      <c r="B1409" s="330">
        <v>26</v>
      </c>
      <c r="C1409" s="298">
        <v>46053</v>
      </c>
      <c r="D1409" s="298" t="s">
        <v>205</v>
      </c>
      <c r="E1409" s="331">
        <v>320</v>
      </c>
      <c r="F1409" s="331"/>
      <c r="G1409" s="333">
        <f t="shared" si="29"/>
        <v>6543.7899999999936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286</v>
      </c>
      <c r="B1410" s="330">
        <v>27</v>
      </c>
      <c r="C1410" s="298">
        <v>46053</v>
      </c>
      <c r="D1410" s="298" t="s">
        <v>206</v>
      </c>
      <c r="E1410" s="331">
        <v>25</v>
      </c>
      <c r="F1410" s="331"/>
      <c r="G1410" s="333">
        <f t="shared" si="29"/>
        <v>6863.7899999999936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286</v>
      </c>
      <c r="B1411" s="330">
        <v>28</v>
      </c>
      <c r="C1411" s="298">
        <v>46053</v>
      </c>
      <c r="D1411" s="298" t="s">
        <v>207</v>
      </c>
      <c r="E1411" s="331">
        <v>25</v>
      </c>
      <c r="F1411" s="331"/>
      <c r="G1411" s="333">
        <f t="shared" si="29"/>
        <v>6888.7899999999936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286</v>
      </c>
      <c r="B1412" s="330">
        <v>29</v>
      </c>
      <c r="C1412" s="298">
        <v>46053</v>
      </c>
      <c r="D1412" s="298" t="s">
        <v>208</v>
      </c>
      <c r="E1412" s="331">
        <v>45</v>
      </c>
      <c r="F1412" s="331"/>
      <c r="G1412" s="333">
        <f t="shared" si="29"/>
        <v>6913.7899999999936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286</v>
      </c>
      <c r="B1413" s="330">
        <v>30</v>
      </c>
      <c r="C1413" s="298">
        <v>46053</v>
      </c>
      <c r="D1413" s="298" t="s">
        <v>209</v>
      </c>
      <c r="E1413" s="331">
        <v>400</v>
      </c>
      <c r="F1413" s="331"/>
      <c r="G1413" s="333">
        <f t="shared" si="29"/>
        <v>6958.7899999999936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286</v>
      </c>
      <c r="B1414" s="330">
        <v>31</v>
      </c>
      <c r="C1414" s="298">
        <v>46053</v>
      </c>
      <c r="D1414" s="298" t="s">
        <v>210</v>
      </c>
      <c r="E1414" s="331">
        <v>375</v>
      </c>
      <c r="F1414" s="331"/>
      <c r="G1414" s="333">
        <f t="shared" si="29"/>
        <v>7358.7899999999936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286</v>
      </c>
      <c r="B1415" s="330">
        <v>32</v>
      </c>
      <c r="C1415" s="298">
        <v>46053</v>
      </c>
      <c r="D1415" s="298" t="s">
        <v>211</v>
      </c>
      <c r="E1415" s="331">
        <v>100</v>
      </c>
      <c r="F1415" s="331"/>
      <c r="G1415" s="333">
        <f t="shared" si="29"/>
        <v>7733.7899999999936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286</v>
      </c>
      <c r="B1416" s="330">
        <v>33</v>
      </c>
      <c r="C1416" s="298">
        <v>46053</v>
      </c>
      <c r="D1416" s="298" t="s">
        <v>212</v>
      </c>
      <c r="E1416" s="331">
        <v>85</v>
      </c>
      <c r="F1416" s="331"/>
      <c r="G1416" s="333">
        <f t="shared" si="29"/>
        <v>7833.7899999999936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286</v>
      </c>
      <c r="B1417" s="330">
        <v>34</v>
      </c>
      <c r="C1417" s="298">
        <v>46053</v>
      </c>
      <c r="D1417" s="298" t="s">
        <v>213</v>
      </c>
      <c r="E1417" s="331">
        <v>230</v>
      </c>
      <c r="F1417" s="331"/>
      <c r="G1417" s="333">
        <f t="shared" si="29"/>
        <v>7918.7899999999936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286</v>
      </c>
      <c r="B1418" s="330">
        <v>35</v>
      </c>
      <c r="C1418" s="298">
        <v>46053</v>
      </c>
      <c r="D1418" s="298" t="s">
        <v>214</v>
      </c>
      <c r="E1418" s="331">
        <v>45</v>
      </c>
      <c r="F1418" s="331"/>
      <c r="G1418" s="333">
        <f t="shared" si="29"/>
        <v>8148.7899999999936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289</v>
      </c>
      <c r="B1419" s="330">
        <v>8</v>
      </c>
      <c r="C1419" s="298">
        <v>46053</v>
      </c>
      <c r="D1419" s="298" t="s">
        <v>319</v>
      </c>
      <c r="E1419" s="331">
        <v>31.03</v>
      </c>
      <c r="F1419" s="331"/>
      <c r="G1419" s="333">
        <f t="shared" si="29"/>
        <v>8193.7899999999936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294</v>
      </c>
      <c r="B1420" s="330">
        <v>10</v>
      </c>
      <c r="C1420" s="298">
        <v>46053</v>
      </c>
      <c r="D1420" s="298" t="s">
        <v>176</v>
      </c>
      <c r="E1420" s="331">
        <v>17.899999999999999</v>
      </c>
      <c r="F1420" s="331"/>
      <c r="G1420" s="333">
        <f t="shared" si="29"/>
        <v>8224.8199999999943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289</v>
      </c>
      <c r="B1421" s="330">
        <v>3</v>
      </c>
      <c r="C1421" s="298">
        <v>46053</v>
      </c>
      <c r="D1421" s="298" t="s">
        <v>348</v>
      </c>
      <c r="E1421" s="331">
        <v>18.84</v>
      </c>
      <c r="F1421" s="331"/>
      <c r="G1421" s="333">
        <f t="shared" si="29"/>
        <v>8242.7199999999939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289</v>
      </c>
      <c r="B1422" s="330">
        <v>8</v>
      </c>
      <c r="C1422" s="298">
        <v>46053</v>
      </c>
      <c r="D1422" s="298" t="s">
        <v>319</v>
      </c>
      <c r="E1422" s="331">
        <v>25.54</v>
      </c>
      <c r="F1422" s="331"/>
      <c r="G1422" s="333">
        <f t="shared" si="29"/>
        <v>8261.559999999994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289</v>
      </c>
      <c r="B1423" s="330">
        <v>8</v>
      </c>
      <c r="C1423" s="298">
        <v>46053</v>
      </c>
      <c r="D1423" s="298" t="s">
        <v>308</v>
      </c>
      <c r="E1423" s="331">
        <v>52.59</v>
      </c>
      <c r="F1423" s="331"/>
      <c r="G1423" s="333">
        <f t="shared" si="29"/>
        <v>8287.0999999999949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335</v>
      </c>
      <c r="B1424" s="330" t="s">
        <v>335</v>
      </c>
      <c r="C1424" s="298">
        <v>46052</v>
      </c>
      <c r="D1424" s="299" t="s">
        <v>460</v>
      </c>
      <c r="E1424" s="331"/>
      <c r="F1424" s="331">
        <v>422</v>
      </c>
      <c r="G1424" s="333">
        <f t="shared" si="29"/>
        <v>8339.6899999999951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289</v>
      </c>
      <c r="B1425" s="330">
        <v>5</v>
      </c>
      <c r="C1425" s="298">
        <v>46052</v>
      </c>
      <c r="D1425" s="299" t="s">
        <v>864</v>
      </c>
      <c r="E1425" s="331">
        <v>200</v>
      </c>
      <c r="F1425" s="331"/>
      <c r="G1425" s="333">
        <f t="shared" si="29"/>
        <v>7917.6899999999951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289</v>
      </c>
      <c r="B1426" s="330">
        <v>2</v>
      </c>
      <c r="C1426" s="298">
        <v>46052</v>
      </c>
      <c r="D1426" s="299" t="s">
        <v>296</v>
      </c>
      <c r="E1426" s="331">
        <v>8.52</v>
      </c>
      <c r="F1426" s="331"/>
      <c r="G1426" s="333">
        <f t="shared" si="29"/>
        <v>8117.6899999999951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287</v>
      </c>
      <c r="B1427" s="330" t="s">
        <v>287</v>
      </c>
      <c r="C1427" s="298">
        <v>46052</v>
      </c>
      <c r="D1427" s="299" t="s">
        <v>461</v>
      </c>
      <c r="E1427" s="331">
        <v>831.92</v>
      </c>
      <c r="F1427" s="331">
        <v>831.92</v>
      </c>
      <c r="G1427" s="333">
        <f t="shared" si="29"/>
        <v>8126.2099999999955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289</v>
      </c>
      <c r="B1428" s="330">
        <v>5</v>
      </c>
      <c r="C1428" s="298">
        <v>46052</v>
      </c>
      <c r="D1428" s="299" t="s">
        <v>441</v>
      </c>
      <c r="E1428" s="331">
        <v>200</v>
      </c>
      <c r="F1428" s="331"/>
      <c r="G1428" s="333">
        <f t="shared" si="29"/>
        <v>8126.2099999999955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289</v>
      </c>
      <c r="B1429" s="330">
        <v>2</v>
      </c>
      <c r="C1429" s="298">
        <v>46052</v>
      </c>
      <c r="D1429" s="299" t="s">
        <v>324</v>
      </c>
      <c r="E1429" s="331">
        <v>11.04</v>
      </c>
      <c r="F1429" s="331"/>
      <c r="G1429" s="333">
        <f t="shared" si="29"/>
        <v>8326.2099999999955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291</v>
      </c>
      <c r="B1430" s="330">
        <v>38</v>
      </c>
      <c r="C1430" s="298">
        <v>46051</v>
      </c>
      <c r="D1430" s="299" t="s">
        <v>293</v>
      </c>
      <c r="E1430" s="331"/>
      <c r="F1430" s="331">
        <v>4365.6499999999996</v>
      </c>
      <c r="G1430" s="333">
        <f t="shared" si="29"/>
        <v>8337.2499999999964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289</v>
      </c>
      <c r="B1431" s="330">
        <v>2</v>
      </c>
      <c r="C1431" s="298">
        <v>46051</v>
      </c>
      <c r="D1431" s="299" t="s">
        <v>296</v>
      </c>
      <c r="E1431" s="331">
        <v>18.28</v>
      </c>
      <c r="F1431" s="331"/>
      <c r="G1431" s="333">
        <f t="shared" si="29"/>
        <v>3971.5999999999976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289</v>
      </c>
      <c r="B1432" s="330">
        <v>4</v>
      </c>
      <c r="C1432" s="298">
        <v>46051</v>
      </c>
      <c r="D1432" s="299" t="s">
        <v>295</v>
      </c>
      <c r="E1432" s="331">
        <v>57.06</v>
      </c>
      <c r="F1432" s="331"/>
      <c r="G1432" s="333">
        <f t="shared" si="29"/>
        <v>3989.8799999999978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287</v>
      </c>
      <c r="B1433" s="330" t="s">
        <v>287</v>
      </c>
      <c r="C1433" s="298">
        <v>46051</v>
      </c>
      <c r="D1433" s="299" t="s">
        <v>462</v>
      </c>
      <c r="E1433" s="331">
        <v>89.42</v>
      </c>
      <c r="F1433" s="331">
        <v>89.42</v>
      </c>
      <c r="G1433" s="333">
        <f t="shared" si="29"/>
        <v>4046.9399999999978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289</v>
      </c>
      <c r="B1434" s="330">
        <v>8</v>
      </c>
      <c r="C1434" s="298">
        <v>46051</v>
      </c>
      <c r="D1434" s="299" t="s">
        <v>463</v>
      </c>
      <c r="E1434" s="331">
        <v>59</v>
      </c>
      <c r="F1434" s="331"/>
      <c r="G1434" s="333">
        <f t="shared" si="29"/>
        <v>4046.9399999999978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289</v>
      </c>
      <c r="B1435" s="330">
        <v>2</v>
      </c>
      <c r="C1435" s="298">
        <v>46051</v>
      </c>
      <c r="D1435" s="299" t="s">
        <v>371</v>
      </c>
      <c r="E1435" s="331">
        <v>19.899999999999999</v>
      </c>
      <c r="F1435" s="331"/>
      <c r="G1435" s="333">
        <f t="shared" si="29"/>
        <v>4105.9399999999978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289</v>
      </c>
      <c r="B1436" s="330">
        <v>2</v>
      </c>
      <c r="C1436" s="298">
        <v>46050</v>
      </c>
      <c r="D1436" s="299" t="s">
        <v>353</v>
      </c>
      <c r="E1436" s="331">
        <v>14.99</v>
      </c>
      <c r="F1436" s="331"/>
      <c r="G1436" s="333">
        <f t="shared" si="29"/>
        <v>4125.8399999999974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289</v>
      </c>
      <c r="B1437" s="330">
        <v>6</v>
      </c>
      <c r="C1437" s="298">
        <v>46050</v>
      </c>
      <c r="D1437" s="299" t="s">
        <v>464</v>
      </c>
      <c r="E1437" s="331">
        <v>25</v>
      </c>
      <c r="F1437" s="331"/>
      <c r="G1437" s="333">
        <f t="shared" si="29"/>
        <v>4140.8299999999972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289</v>
      </c>
      <c r="B1438" s="330">
        <v>3</v>
      </c>
      <c r="C1438" s="298">
        <v>46050</v>
      </c>
      <c r="D1438" s="299" t="s">
        <v>865</v>
      </c>
      <c r="E1438" s="331">
        <v>6</v>
      </c>
      <c r="F1438" s="331"/>
      <c r="G1438" s="333">
        <f t="shared" si="29"/>
        <v>4165.8299999999972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289</v>
      </c>
      <c r="B1439" s="330">
        <v>2</v>
      </c>
      <c r="C1439" s="298">
        <v>46050</v>
      </c>
      <c r="D1439" s="299" t="s">
        <v>866</v>
      </c>
      <c r="E1439" s="331">
        <v>15</v>
      </c>
      <c r="F1439" s="331"/>
      <c r="G1439" s="333">
        <f t="shared" si="29"/>
        <v>4171.8299999999972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289</v>
      </c>
      <c r="B1440" s="330">
        <v>2</v>
      </c>
      <c r="C1440" s="298">
        <v>46050</v>
      </c>
      <c r="D1440" s="299" t="s">
        <v>296</v>
      </c>
      <c r="E1440" s="331">
        <v>12.71</v>
      </c>
      <c r="F1440" s="331"/>
      <c r="G1440" s="333">
        <f t="shared" si="29"/>
        <v>4186.8299999999972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287</v>
      </c>
      <c r="B1441" s="330" t="s">
        <v>287</v>
      </c>
      <c r="C1441" s="298">
        <v>46050</v>
      </c>
      <c r="D1441" s="299" t="s">
        <v>452</v>
      </c>
      <c r="E1441" s="331">
        <v>1475.9</v>
      </c>
      <c r="F1441" s="331">
        <v>1475.9</v>
      </c>
      <c r="G1441" s="333">
        <f t="shared" si="29"/>
        <v>4199.5399999999972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289</v>
      </c>
      <c r="B1442" s="330">
        <v>8</v>
      </c>
      <c r="C1442" s="298">
        <v>46050</v>
      </c>
      <c r="D1442" s="299" t="s">
        <v>319</v>
      </c>
      <c r="E1442" s="331">
        <v>28.52</v>
      </c>
      <c r="F1442" s="331"/>
      <c r="G1442" s="333">
        <f t="shared" si="29"/>
        <v>4199.5399999999972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289</v>
      </c>
      <c r="B1443" s="330">
        <v>2</v>
      </c>
      <c r="C1443" s="298">
        <v>46050</v>
      </c>
      <c r="D1443" s="299" t="s">
        <v>465</v>
      </c>
      <c r="E1443" s="331">
        <v>66.94</v>
      </c>
      <c r="F1443" s="331"/>
      <c r="G1443" s="333">
        <f t="shared" si="29"/>
        <v>4228.0599999999977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289</v>
      </c>
      <c r="B1444" s="330">
        <v>8</v>
      </c>
      <c r="C1444" s="298">
        <v>46049</v>
      </c>
      <c r="D1444" s="299" t="s">
        <v>308</v>
      </c>
      <c r="E1444" s="331">
        <v>47.99</v>
      </c>
      <c r="F1444" s="331"/>
      <c r="G1444" s="333">
        <f t="shared" si="29"/>
        <v>4294.9999999999973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287</v>
      </c>
      <c r="B1445" s="330" t="s">
        <v>287</v>
      </c>
      <c r="C1445" s="298">
        <v>46048</v>
      </c>
      <c r="D1445" s="299" t="s">
        <v>466</v>
      </c>
      <c r="E1445" s="331"/>
      <c r="F1445" s="331">
        <v>425</v>
      </c>
      <c r="G1445" s="333">
        <f t="shared" si="29"/>
        <v>4342.9899999999971</v>
      </c>
      <c r="H1445" s="334" t="s">
        <v>298</v>
      </c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287</v>
      </c>
      <c r="B1446" s="330" t="s">
        <v>287</v>
      </c>
      <c r="C1446" s="298">
        <v>46048</v>
      </c>
      <c r="D1446" s="299" t="s">
        <v>466</v>
      </c>
      <c r="E1446" s="331">
        <v>425</v>
      </c>
      <c r="F1446" s="331"/>
      <c r="G1446" s="333">
        <f t="shared" si="29"/>
        <v>3917.9899999999971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289</v>
      </c>
      <c r="B1447" s="330">
        <v>2</v>
      </c>
      <c r="C1447" s="298">
        <v>46048</v>
      </c>
      <c r="D1447" s="299" t="s">
        <v>467</v>
      </c>
      <c r="E1447" s="331">
        <v>20.12</v>
      </c>
      <c r="F1447" s="331"/>
      <c r="G1447" s="333">
        <f t="shared" si="29"/>
        <v>4342.9899999999971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294</v>
      </c>
      <c r="B1448" s="330">
        <v>17</v>
      </c>
      <c r="C1448" s="298">
        <v>46048</v>
      </c>
      <c r="D1448" s="299" t="s">
        <v>468</v>
      </c>
      <c r="E1448" s="331">
        <v>42.68</v>
      </c>
      <c r="F1448" s="331"/>
      <c r="G1448" s="333">
        <f t="shared" si="29"/>
        <v>4363.1099999999969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289</v>
      </c>
      <c r="B1449" s="330">
        <v>6</v>
      </c>
      <c r="C1449" s="298">
        <v>46048</v>
      </c>
      <c r="D1449" s="299" t="s">
        <v>397</v>
      </c>
      <c r="E1449" s="331">
        <v>47.9</v>
      </c>
      <c r="F1449" s="331"/>
      <c r="G1449" s="333">
        <f t="shared" si="29"/>
        <v>4405.7899999999972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289</v>
      </c>
      <c r="B1450" s="330">
        <v>1</v>
      </c>
      <c r="C1450" s="298">
        <v>46047</v>
      </c>
      <c r="D1450" s="299" t="s">
        <v>457</v>
      </c>
      <c r="E1450" s="331">
        <v>105.79</v>
      </c>
      <c r="F1450" s="331"/>
      <c r="G1450" s="333">
        <f t="shared" si="29"/>
        <v>4453.6899999999969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294</v>
      </c>
      <c r="B1451" s="330">
        <v>12</v>
      </c>
      <c r="C1451" s="298">
        <v>46047</v>
      </c>
      <c r="D1451" s="299" t="s">
        <v>314</v>
      </c>
      <c r="E1451" s="331">
        <v>204.83</v>
      </c>
      <c r="F1451" s="331"/>
      <c r="G1451" s="333">
        <f t="shared" si="29"/>
        <v>4559.4799999999968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289</v>
      </c>
      <c r="B1452" s="330">
        <v>3</v>
      </c>
      <c r="C1452" s="298">
        <v>46047</v>
      </c>
      <c r="D1452" s="299" t="s">
        <v>348</v>
      </c>
      <c r="E1452" s="331">
        <v>8.51</v>
      </c>
      <c r="F1452" s="331"/>
      <c r="G1452" s="333">
        <f t="shared" si="29"/>
        <v>4764.3099999999968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289</v>
      </c>
      <c r="B1453" s="330">
        <v>4</v>
      </c>
      <c r="C1453" s="298">
        <v>46046</v>
      </c>
      <c r="D1453" s="299" t="s">
        <v>296</v>
      </c>
      <c r="E1453" s="331">
        <v>92.96</v>
      </c>
      <c r="F1453" s="331"/>
      <c r="G1453" s="333">
        <f t="shared" si="29"/>
        <v>4772.819999999997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289</v>
      </c>
      <c r="B1454" s="330">
        <v>4</v>
      </c>
      <c r="C1454" s="298">
        <v>46046</v>
      </c>
      <c r="D1454" s="299" t="s">
        <v>334</v>
      </c>
      <c r="E1454" s="331">
        <v>30.77</v>
      </c>
      <c r="F1454" s="331"/>
      <c r="G1454" s="333">
        <f t="shared" si="29"/>
        <v>4865.779999999997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289</v>
      </c>
      <c r="B1455" s="330">
        <v>2</v>
      </c>
      <c r="C1455" s="298">
        <v>46046</v>
      </c>
      <c r="D1455" s="299" t="s">
        <v>358</v>
      </c>
      <c r="E1455" s="331">
        <v>9.4700000000000006</v>
      </c>
      <c r="F1455" s="331"/>
      <c r="G1455" s="333">
        <f t="shared" si="29"/>
        <v>4896.5499999999975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289</v>
      </c>
      <c r="B1456" s="330">
        <v>6</v>
      </c>
      <c r="C1456" s="298">
        <v>46046</v>
      </c>
      <c r="D1456" s="299" t="s">
        <v>397</v>
      </c>
      <c r="E1456" s="331">
        <v>53.59</v>
      </c>
      <c r="F1456" s="331"/>
      <c r="G1456" s="333">
        <f t="shared" si="29"/>
        <v>4906.0199999999977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289</v>
      </c>
      <c r="B1457" s="330">
        <v>1</v>
      </c>
      <c r="C1457" s="298">
        <v>46046</v>
      </c>
      <c r="D1457" s="299" t="s">
        <v>311</v>
      </c>
      <c r="E1457" s="331">
        <v>61.64</v>
      </c>
      <c r="F1457" s="331"/>
      <c r="G1457" s="333">
        <f t="shared" si="29"/>
        <v>4959.6099999999979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289</v>
      </c>
      <c r="B1458" s="330">
        <v>1</v>
      </c>
      <c r="C1458" s="298">
        <v>46045</v>
      </c>
      <c r="D1458" s="299" t="s">
        <v>304</v>
      </c>
      <c r="E1458" s="331">
        <v>23.17</v>
      </c>
      <c r="F1458" s="331"/>
      <c r="G1458" s="333">
        <f t="shared" si="29"/>
        <v>5021.2499999999982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289</v>
      </c>
      <c r="B1459" s="330">
        <v>4</v>
      </c>
      <c r="C1459" s="298">
        <v>46045</v>
      </c>
      <c r="D1459" s="299" t="s">
        <v>296</v>
      </c>
      <c r="E1459" s="331">
        <v>62.77</v>
      </c>
      <c r="F1459" s="331"/>
      <c r="G1459" s="333">
        <f t="shared" si="29"/>
        <v>5044.4199999999983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289</v>
      </c>
      <c r="B1460" s="330">
        <v>6</v>
      </c>
      <c r="C1460" s="298">
        <v>46045</v>
      </c>
      <c r="D1460" s="299" t="s">
        <v>469</v>
      </c>
      <c r="E1460" s="331">
        <v>105.51</v>
      </c>
      <c r="F1460" s="331"/>
      <c r="G1460" s="333">
        <f t="shared" si="29"/>
        <v>5107.1899999999987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289</v>
      </c>
      <c r="B1461" s="330">
        <v>3</v>
      </c>
      <c r="C1461" s="298">
        <v>46045</v>
      </c>
      <c r="D1461" s="299" t="s">
        <v>334</v>
      </c>
      <c r="E1461" s="331">
        <v>9.9499999999999993</v>
      </c>
      <c r="F1461" s="331"/>
      <c r="G1461" s="333">
        <f t="shared" si="29"/>
        <v>5212.6999999999989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289</v>
      </c>
      <c r="B1462" s="330">
        <v>2</v>
      </c>
      <c r="C1462" s="298">
        <v>46045</v>
      </c>
      <c r="D1462" s="299" t="s">
        <v>358</v>
      </c>
      <c r="E1462" s="331">
        <v>10.17</v>
      </c>
      <c r="F1462" s="331"/>
      <c r="G1462" s="333">
        <f t="shared" si="29"/>
        <v>5222.6499999999987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289</v>
      </c>
      <c r="B1463" s="330">
        <v>2</v>
      </c>
      <c r="C1463" s="298">
        <v>46045</v>
      </c>
      <c r="D1463" s="299" t="s">
        <v>301</v>
      </c>
      <c r="E1463" s="331">
        <v>32.200000000000003</v>
      </c>
      <c r="F1463" s="331"/>
      <c r="G1463" s="333">
        <f t="shared" si="29"/>
        <v>5232.8199999999988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294</v>
      </c>
      <c r="B1464" s="330">
        <v>22</v>
      </c>
      <c r="C1464" s="298">
        <v>46045</v>
      </c>
      <c r="D1464" s="299" t="s">
        <v>862</v>
      </c>
      <c r="E1464" s="331">
        <v>5.31</v>
      </c>
      <c r="F1464" s="331"/>
      <c r="G1464" s="333">
        <f t="shared" si="29"/>
        <v>5265.0199999999986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289</v>
      </c>
      <c r="B1465" s="330">
        <v>8</v>
      </c>
      <c r="C1465" s="298">
        <v>46044</v>
      </c>
      <c r="D1465" s="299" t="s">
        <v>435</v>
      </c>
      <c r="E1465" s="331">
        <v>73.95</v>
      </c>
      <c r="F1465" s="331"/>
      <c r="G1465" s="333">
        <f t="shared" si="29"/>
        <v>5270.329999999999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289</v>
      </c>
      <c r="B1466" s="330">
        <v>2</v>
      </c>
      <c r="C1466" s="298">
        <v>46044</v>
      </c>
      <c r="D1466" s="299" t="s">
        <v>470</v>
      </c>
      <c r="E1466" s="331">
        <v>28.68</v>
      </c>
      <c r="F1466" s="331"/>
      <c r="G1466" s="333">
        <f t="shared" si="29"/>
        <v>5344.2799999999988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289</v>
      </c>
      <c r="B1467" s="330">
        <v>8</v>
      </c>
      <c r="C1467" s="298">
        <v>46044</v>
      </c>
      <c r="D1467" s="299" t="s">
        <v>357</v>
      </c>
      <c r="E1467" s="331">
        <v>57.38</v>
      </c>
      <c r="F1467" s="331"/>
      <c r="G1467" s="333">
        <f t="shared" si="29"/>
        <v>5372.9599999999991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289</v>
      </c>
      <c r="B1468" s="330">
        <v>2</v>
      </c>
      <c r="C1468" s="298">
        <v>46044</v>
      </c>
      <c r="D1468" s="299" t="s">
        <v>358</v>
      </c>
      <c r="E1468" s="331">
        <v>9.4700000000000006</v>
      </c>
      <c r="F1468" s="331"/>
      <c r="G1468" s="333">
        <f t="shared" si="29"/>
        <v>5430.3399999999992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289</v>
      </c>
      <c r="B1469" s="330">
        <v>2</v>
      </c>
      <c r="C1469" s="298">
        <v>46044</v>
      </c>
      <c r="D1469" s="299" t="s">
        <v>358</v>
      </c>
      <c r="E1469" s="331">
        <v>7.18</v>
      </c>
      <c r="F1469" s="331"/>
      <c r="G1469" s="333">
        <f t="shared" si="29"/>
        <v>5439.8099999999995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287</v>
      </c>
      <c r="B1470" s="330" t="s">
        <v>287</v>
      </c>
      <c r="C1470" s="298">
        <v>46044</v>
      </c>
      <c r="D1470" s="299" t="s">
        <v>315</v>
      </c>
      <c r="E1470" s="331">
        <v>126.24</v>
      </c>
      <c r="F1470" s="331">
        <v>126.24</v>
      </c>
      <c r="G1470" s="333">
        <f t="shared" si="29"/>
        <v>5446.99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289</v>
      </c>
      <c r="B1471" s="330">
        <v>8</v>
      </c>
      <c r="C1471" s="298">
        <v>46043</v>
      </c>
      <c r="D1471" s="299" t="s">
        <v>471</v>
      </c>
      <c r="E1471" s="331">
        <v>17</v>
      </c>
      <c r="F1471" s="331"/>
      <c r="G1471" s="333">
        <f t="shared" si="29"/>
        <v>5446.99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289</v>
      </c>
      <c r="B1472" s="330">
        <v>1</v>
      </c>
      <c r="C1472" s="298">
        <v>46043</v>
      </c>
      <c r="D1472" s="299" t="s">
        <v>329</v>
      </c>
      <c r="E1472" s="331">
        <v>24.75</v>
      </c>
      <c r="F1472" s="331"/>
      <c r="G1472" s="333">
        <f t="shared" si="29"/>
        <v>5463.99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291</v>
      </c>
      <c r="B1473" s="330">
        <v>39</v>
      </c>
      <c r="C1473" s="298">
        <v>46043</v>
      </c>
      <c r="D1473" s="299" t="s">
        <v>292</v>
      </c>
      <c r="E1473" s="331"/>
      <c r="F1473" s="331">
        <v>3378.82</v>
      </c>
      <c r="G1473" s="333">
        <f t="shared" si="29"/>
        <v>5488.74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294</v>
      </c>
      <c r="B1474" s="330">
        <v>23</v>
      </c>
      <c r="C1474" s="298">
        <v>46043</v>
      </c>
      <c r="D1474" s="299" t="s">
        <v>67</v>
      </c>
      <c r="E1474" s="331">
        <v>650.88</v>
      </c>
      <c r="F1474" s="331"/>
      <c r="G1474" s="333">
        <f t="shared" si="29"/>
        <v>2109.9199999999992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287</v>
      </c>
      <c r="B1475" s="330" t="s">
        <v>287</v>
      </c>
      <c r="C1475" s="298">
        <v>46043</v>
      </c>
      <c r="D1475" s="299" t="s">
        <v>472</v>
      </c>
      <c r="E1475" s="331">
        <v>100</v>
      </c>
      <c r="F1475" s="331">
        <v>100</v>
      </c>
      <c r="G1475" s="333">
        <f t="shared" si="29"/>
        <v>2760.7999999999993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289</v>
      </c>
      <c r="B1476" s="330">
        <v>2</v>
      </c>
      <c r="C1476" s="298">
        <v>46043</v>
      </c>
      <c r="D1476" s="299" t="s">
        <v>301</v>
      </c>
      <c r="E1476" s="331">
        <v>20</v>
      </c>
      <c r="F1476" s="331"/>
      <c r="G1476" s="333">
        <f t="shared" si="29"/>
        <v>2760.7999999999993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289</v>
      </c>
      <c r="B1477" s="330">
        <v>8</v>
      </c>
      <c r="C1477" s="298">
        <v>46043</v>
      </c>
      <c r="D1477" s="299" t="s">
        <v>295</v>
      </c>
      <c r="E1477" s="331">
        <v>6.38</v>
      </c>
      <c r="F1477" s="331"/>
      <c r="G1477" s="333">
        <f t="shared" si="29"/>
        <v>2780.7999999999993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289</v>
      </c>
      <c r="B1478" s="330">
        <v>2</v>
      </c>
      <c r="C1478" s="298">
        <v>46043</v>
      </c>
      <c r="D1478" s="299" t="s">
        <v>295</v>
      </c>
      <c r="E1478" s="331">
        <v>17.29</v>
      </c>
      <c r="F1478" s="331"/>
      <c r="G1478" s="333">
        <f t="shared" si="29"/>
        <v>2787.1799999999994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289</v>
      </c>
      <c r="B1479" s="330">
        <v>2</v>
      </c>
      <c r="C1479" s="298">
        <v>46043</v>
      </c>
      <c r="D1479" s="299" t="s">
        <v>358</v>
      </c>
      <c r="E1479" s="331">
        <v>14.86</v>
      </c>
      <c r="F1479" s="331"/>
      <c r="G1479" s="333">
        <f t="shared" si="29"/>
        <v>2804.4699999999993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289</v>
      </c>
      <c r="B1480" s="330">
        <v>2</v>
      </c>
      <c r="C1480" s="298">
        <v>46042</v>
      </c>
      <c r="D1480" s="299" t="s">
        <v>371</v>
      </c>
      <c r="E1480" s="331">
        <v>13.4</v>
      </c>
      <c r="F1480" s="331"/>
      <c r="G1480" s="333">
        <f t="shared" si="29"/>
        <v>2819.3299999999995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289</v>
      </c>
      <c r="B1481" s="330">
        <v>2</v>
      </c>
      <c r="C1481" s="298">
        <v>46042</v>
      </c>
      <c r="D1481" s="299" t="s">
        <v>371</v>
      </c>
      <c r="E1481" s="331">
        <v>5.97</v>
      </c>
      <c r="F1481" s="331"/>
      <c r="G1481" s="333">
        <f t="shared" si="29"/>
        <v>2832.7299999999996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294</v>
      </c>
      <c r="B1482" s="330">
        <v>22</v>
      </c>
      <c r="C1482" s="298">
        <v>46042</v>
      </c>
      <c r="D1482" s="299" t="s">
        <v>323</v>
      </c>
      <c r="E1482" s="331">
        <v>18.09</v>
      </c>
      <c r="F1482" s="331"/>
      <c r="G1482" s="333">
        <f t="shared" si="29"/>
        <v>2838.6999999999994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294</v>
      </c>
      <c r="B1483" s="330">
        <v>17</v>
      </c>
      <c r="C1483" s="298">
        <v>46042</v>
      </c>
      <c r="D1483" s="299" t="s">
        <v>188</v>
      </c>
      <c r="E1483" s="331">
        <v>42.65</v>
      </c>
      <c r="F1483" s="331"/>
      <c r="G1483" s="333">
        <f t="shared" si="29"/>
        <v>2856.7899999999995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335</v>
      </c>
      <c r="B1484" s="330" t="s">
        <v>335</v>
      </c>
      <c r="C1484" s="298">
        <v>46042</v>
      </c>
      <c r="D1484" s="299" t="s">
        <v>336</v>
      </c>
      <c r="E1484" s="331">
        <v>130.51</v>
      </c>
      <c r="F1484" s="331"/>
      <c r="G1484" s="333">
        <f t="shared" si="29"/>
        <v>2899.4399999999996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294</v>
      </c>
      <c r="B1485" s="330">
        <v>15</v>
      </c>
      <c r="C1485" s="298">
        <v>46042</v>
      </c>
      <c r="D1485" s="299" t="s">
        <v>185</v>
      </c>
      <c r="E1485" s="331">
        <v>132.4</v>
      </c>
      <c r="F1485" s="331"/>
      <c r="G1485" s="333">
        <f t="shared" si="29"/>
        <v>3029.9499999999994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294</v>
      </c>
      <c r="B1486" s="330">
        <v>23</v>
      </c>
      <c r="C1486" s="298">
        <v>46042</v>
      </c>
      <c r="D1486" s="299" t="s">
        <v>63</v>
      </c>
      <c r="E1486" s="331">
        <v>529.46</v>
      </c>
      <c r="F1486" s="331"/>
      <c r="G1486" s="333">
        <f t="shared" si="29"/>
        <v>3162.3499999999995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289</v>
      </c>
      <c r="B1487" s="330">
        <v>6</v>
      </c>
      <c r="C1487" s="298">
        <v>46042</v>
      </c>
      <c r="D1487" s="299" t="s">
        <v>300</v>
      </c>
      <c r="E1487" s="331">
        <v>51.63</v>
      </c>
      <c r="F1487" s="331"/>
      <c r="G1487" s="333">
        <f t="shared" si="29"/>
        <v>3691.8099999999995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289</v>
      </c>
      <c r="B1488" s="330">
        <v>2</v>
      </c>
      <c r="C1488" s="298">
        <v>46042</v>
      </c>
      <c r="D1488" s="299" t="s">
        <v>296</v>
      </c>
      <c r="E1488" s="331">
        <v>11.17</v>
      </c>
      <c r="F1488" s="331"/>
      <c r="G1488" s="333">
        <f t="shared" si="29"/>
        <v>3743.4399999999996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289</v>
      </c>
      <c r="B1489" s="330">
        <v>4</v>
      </c>
      <c r="C1489" s="298">
        <v>46042</v>
      </c>
      <c r="D1489" s="299" t="s">
        <v>296</v>
      </c>
      <c r="E1489" s="331">
        <v>57.37</v>
      </c>
      <c r="F1489" s="331"/>
      <c r="G1489" s="333">
        <f t="shared" si="29"/>
        <v>3754.6099999999997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294</v>
      </c>
      <c r="B1490" s="330">
        <v>22</v>
      </c>
      <c r="C1490" s="298">
        <v>46042</v>
      </c>
      <c r="D1490" s="299" t="s">
        <v>328</v>
      </c>
      <c r="E1490" s="331">
        <v>7.46</v>
      </c>
      <c r="F1490" s="331"/>
      <c r="G1490" s="333">
        <f t="shared" si="29"/>
        <v>3811.9799999999996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289</v>
      </c>
      <c r="B1491" s="330">
        <v>4</v>
      </c>
      <c r="C1491" s="298">
        <v>46042</v>
      </c>
      <c r="D1491" s="299" t="s">
        <v>310</v>
      </c>
      <c r="E1491" s="331">
        <v>28.91</v>
      </c>
      <c r="F1491" s="331"/>
      <c r="G1491" s="333">
        <f t="shared" si="29"/>
        <v>3819.4399999999996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289</v>
      </c>
      <c r="B1492" s="330">
        <v>6</v>
      </c>
      <c r="C1492" s="298">
        <v>46040</v>
      </c>
      <c r="D1492" s="299" t="s">
        <v>300</v>
      </c>
      <c r="E1492" s="331">
        <v>31.35</v>
      </c>
      <c r="F1492" s="331"/>
      <c r="G1492" s="333">
        <f t="shared" si="29"/>
        <v>3848.3499999999995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289</v>
      </c>
      <c r="B1493" s="330">
        <v>8</v>
      </c>
      <c r="C1493" s="298">
        <v>46040</v>
      </c>
      <c r="D1493" s="299" t="s">
        <v>473</v>
      </c>
      <c r="E1493" s="331">
        <v>124.75</v>
      </c>
      <c r="F1493" s="331"/>
      <c r="G1493" s="333">
        <f t="shared" si="29"/>
        <v>3879.6999999999994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289</v>
      </c>
      <c r="B1494" s="330">
        <v>3</v>
      </c>
      <c r="C1494" s="298">
        <v>46040</v>
      </c>
      <c r="D1494" s="299" t="s">
        <v>320</v>
      </c>
      <c r="E1494" s="331">
        <v>11.3</v>
      </c>
      <c r="F1494" s="331"/>
      <c r="G1494" s="333">
        <f t="shared" si="29"/>
        <v>4004.4499999999994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294</v>
      </c>
      <c r="B1495" s="330">
        <v>22</v>
      </c>
      <c r="C1495" s="298">
        <v>46040</v>
      </c>
      <c r="D1495" s="299" t="s">
        <v>401</v>
      </c>
      <c r="E1495" s="331">
        <v>13.84</v>
      </c>
      <c r="F1495" s="331"/>
      <c r="G1495" s="333">
        <f t="shared" si="29"/>
        <v>4015.7499999999995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289</v>
      </c>
      <c r="B1496" s="330">
        <v>1</v>
      </c>
      <c r="C1496" s="298">
        <v>46040</v>
      </c>
      <c r="D1496" s="299" t="s">
        <v>306</v>
      </c>
      <c r="E1496" s="331">
        <v>92.06</v>
      </c>
      <c r="F1496" s="331"/>
      <c r="G1496" s="333">
        <f t="shared" si="29"/>
        <v>4029.5899999999997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289</v>
      </c>
      <c r="B1497" s="330">
        <v>7</v>
      </c>
      <c r="C1497" s="298">
        <v>46040</v>
      </c>
      <c r="D1497" s="299" t="s">
        <v>338</v>
      </c>
      <c r="E1497" s="331">
        <v>78.47</v>
      </c>
      <c r="F1497" s="331"/>
      <c r="G1497" s="333">
        <f t="shared" si="29"/>
        <v>4121.6499999999996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289</v>
      </c>
      <c r="B1498" s="330">
        <v>1</v>
      </c>
      <c r="C1498" s="298">
        <v>46040</v>
      </c>
      <c r="D1498" s="299" t="s">
        <v>393</v>
      </c>
      <c r="E1498" s="331">
        <v>28.22</v>
      </c>
      <c r="F1498" s="331"/>
      <c r="G1498" s="333">
        <f t="shared" si="29"/>
        <v>4200.12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289</v>
      </c>
      <c r="B1499" s="330">
        <v>2</v>
      </c>
      <c r="C1499" s="298">
        <v>46040</v>
      </c>
      <c r="D1499" s="299" t="s">
        <v>392</v>
      </c>
      <c r="E1499" s="331">
        <v>32.729999999999997</v>
      </c>
      <c r="F1499" s="331"/>
      <c r="G1499" s="333">
        <f t="shared" si="29"/>
        <v>4228.34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3">
      <c r="A1500" s="329" t="s">
        <v>294</v>
      </c>
      <c r="B1500" s="330">
        <v>42</v>
      </c>
      <c r="C1500" s="298">
        <v>46039</v>
      </c>
      <c r="D1500" s="299" t="s">
        <v>333</v>
      </c>
      <c r="E1500" s="331">
        <v>29.8</v>
      </c>
      <c r="F1500" s="331"/>
      <c r="G1500" s="333">
        <f t="shared" si="29"/>
        <v>4261.07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3">
      <c r="A1501" s="329" t="s">
        <v>294</v>
      </c>
      <c r="B1501" s="330">
        <v>43</v>
      </c>
      <c r="C1501" s="298">
        <v>46039</v>
      </c>
      <c r="D1501" s="299" t="s">
        <v>333</v>
      </c>
      <c r="E1501" s="331">
        <v>22.35</v>
      </c>
      <c r="F1501" s="331"/>
      <c r="G1501" s="333">
        <f t="shared" si="29"/>
        <v>4290.87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3">
      <c r="A1502" s="329" t="s">
        <v>289</v>
      </c>
      <c r="B1502" s="330">
        <v>8</v>
      </c>
      <c r="C1502" s="298">
        <v>46039</v>
      </c>
      <c r="D1502" s="299" t="s">
        <v>319</v>
      </c>
      <c r="E1502" s="331">
        <v>36.92</v>
      </c>
      <c r="F1502" s="331"/>
      <c r="G1502" s="333">
        <f t="shared" si="29"/>
        <v>4313.22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3">
      <c r="A1503" s="329" t="s">
        <v>289</v>
      </c>
      <c r="B1503" s="330">
        <v>1</v>
      </c>
      <c r="C1503" s="298">
        <v>46039</v>
      </c>
      <c r="D1503" s="299" t="s">
        <v>311</v>
      </c>
      <c r="E1503" s="331">
        <v>117.89</v>
      </c>
      <c r="F1503" s="331"/>
      <c r="G1503" s="333">
        <f t="shared" si="29"/>
        <v>4350.1400000000003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3">
      <c r="A1504" s="329" t="s">
        <v>289</v>
      </c>
      <c r="B1504" s="330">
        <v>1</v>
      </c>
      <c r="C1504" s="298">
        <v>46039</v>
      </c>
      <c r="D1504" s="299" t="s">
        <v>329</v>
      </c>
      <c r="E1504" s="331">
        <v>196.36</v>
      </c>
      <c r="F1504" s="331"/>
      <c r="G1504" s="333">
        <f t="shared" si="29"/>
        <v>4468.0300000000007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3">
      <c r="A1505" s="329" t="s">
        <v>294</v>
      </c>
      <c r="B1505" s="330">
        <v>21</v>
      </c>
      <c r="C1505" s="298">
        <v>46039</v>
      </c>
      <c r="D1505" s="299" t="s">
        <v>194</v>
      </c>
      <c r="E1505" s="331">
        <v>70.2</v>
      </c>
      <c r="F1505" s="331"/>
      <c r="G1505" s="333">
        <f t="shared" si="29"/>
        <v>4664.3900000000003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3">
      <c r="A1506" s="329" t="s">
        <v>289</v>
      </c>
      <c r="B1506" s="330">
        <v>2</v>
      </c>
      <c r="C1506" s="298">
        <v>46038</v>
      </c>
      <c r="D1506" s="299" t="s">
        <v>324</v>
      </c>
      <c r="E1506" s="331">
        <v>13.14</v>
      </c>
      <c r="F1506" s="331"/>
      <c r="G1506" s="333">
        <f t="shared" si="29"/>
        <v>4734.59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3">
      <c r="A1507" s="329" t="s">
        <v>289</v>
      </c>
      <c r="B1507" s="330">
        <v>2</v>
      </c>
      <c r="C1507" s="298">
        <v>46038</v>
      </c>
      <c r="D1507" s="299" t="s">
        <v>296</v>
      </c>
      <c r="E1507" s="331">
        <v>18.489999999999998</v>
      </c>
      <c r="F1507" s="331"/>
      <c r="G1507" s="333">
        <f t="shared" si="29"/>
        <v>4747.7300000000005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3">
      <c r="A1508" s="329" t="s">
        <v>291</v>
      </c>
      <c r="B1508" s="330">
        <v>41</v>
      </c>
      <c r="C1508" s="298">
        <v>46038</v>
      </c>
      <c r="D1508" s="299" t="s">
        <v>474</v>
      </c>
      <c r="E1508" s="331"/>
      <c r="F1508" s="331">
        <v>800</v>
      </c>
      <c r="G1508" s="333">
        <f t="shared" si="29"/>
        <v>4766.22</v>
      </c>
      <c r="H1508" s="334" t="s">
        <v>298</v>
      </c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3">
      <c r="A1509" s="329" t="s">
        <v>294</v>
      </c>
      <c r="B1509" s="330">
        <v>18</v>
      </c>
      <c r="C1509" s="298">
        <v>46038</v>
      </c>
      <c r="D1509" s="299" t="s">
        <v>361</v>
      </c>
      <c r="E1509" s="331">
        <v>400</v>
      </c>
      <c r="F1509" s="331"/>
      <c r="G1509" s="333">
        <f t="shared" si="29"/>
        <v>3966.2200000000003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3">
      <c r="A1510" s="329" t="s">
        <v>294</v>
      </c>
      <c r="B1510" s="330">
        <v>19</v>
      </c>
      <c r="C1510" s="298">
        <v>46038</v>
      </c>
      <c r="D1510" s="299" t="s">
        <v>191</v>
      </c>
      <c r="E1510" s="331">
        <v>200</v>
      </c>
      <c r="F1510" s="331"/>
      <c r="G1510" s="333">
        <f t="shared" si="29"/>
        <v>4366.22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3">
      <c r="A1511" s="329" t="s">
        <v>294</v>
      </c>
      <c r="B1511" s="330">
        <v>11</v>
      </c>
      <c r="C1511" s="298">
        <v>46038</v>
      </c>
      <c r="D1511" s="299" t="s">
        <v>178</v>
      </c>
      <c r="E1511" s="331">
        <v>267.95999999999998</v>
      </c>
      <c r="F1511" s="331"/>
      <c r="G1511" s="333">
        <f t="shared" si="29"/>
        <v>4566.22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3">
      <c r="A1512" s="329" t="s">
        <v>289</v>
      </c>
      <c r="B1512" s="330">
        <v>8</v>
      </c>
      <c r="C1512" s="298">
        <v>46037</v>
      </c>
      <c r="D1512" s="299" t="s">
        <v>357</v>
      </c>
      <c r="E1512" s="331">
        <v>59.95</v>
      </c>
      <c r="F1512" s="331"/>
      <c r="G1512" s="333">
        <f t="shared" si="29"/>
        <v>4834.18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3">
      <c r="A1513" s="329" t="s">
        <v>289</v>
      </c>
      <c r="B1513" s="330">
        <v>2</v>
      </c>
      <c r="C1513" s="298">
        <v>46037</v>
      </c>
      <c r="D1513" s="299" t="s">
        <v>357</v>
      </c>
      <c r="E1513" s="331">
        <v>59.96</v>
      </c>
      <c r="F1513" s="331"/>
      <c r="G1513" s="333">
        <f t="shared" si="29"/>
        <v>4894.13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3">
      <c r="A1514" s="329" t="s">
        <v>289</v>
      </c>
      <c r="B1514" s="330">
        <v>8</v>
      </c>
      <c r="C1514" s="298">
        <v>46037</v>
      </c>
      <c r="D1514" s="299" t="s">
        <v>319</v>
      </c>
      <c r="E1514" s="331">
        <v>12.43</v>
      </c>
      <c r="F1514" s="331"/>
      <c r="G1514" s="333">
        <f t="shared" si="29"/>
        <v>4954.09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3">
      <c r="A1515" s="329" t="s">
        <v>289</v>
      </c>
      <c r="B1515" s="330">
        <v>2</v>
      </c>
      <c r="C1515" s="298">
        <v>46037</v>
      </c>
      <c r="D1515" s="299" t="s">
        <v>296</v>
      </c>
      <c r="E1515" s="331">
        <v>11.07</v>
      </c>
      <c r="F1515" s="331"/>
      <c r="G1515" s="333">
        <f t="shared" si="29"/>
        <v>4966.5200000000004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3">
      <c r="A1516" s="329" t="s">
        <v>289</v>
      </c>
      <c r="B1516" s="330">
        <v>4</v>
      </c>
      <c r="C1516" s="298">
        <v>46037</v>
      </c>
      <c r="D1516" s="299" t="s">
        <v>296</v>
      </c>
      <c r="E1516" s="331">
        <v>52.3</v>
      </c>
      <c r="F1516" s="331"/>
      <c r="G1516" s="333">
        <f t="shared" si="29"/>
        <v>4977.59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3">
      <c r="A1517" s="329" t="s">
        <v>289</v>
      </c>
      <c r="B1517" s="330">
        <v>6</v>
      </c>
      <c r="C1517" s="298">
        <v>46037</v>
      </c>
      <c r="D1517" s="299" t="s">
        <v>436</v>
      </c>
      <c r="E1517" s="331">
        <v>50</v>
      </c>
      <c r="F1517" s="331"/>
      <c r="G1517" s="333">
        <f t="shared" si="29"/>
        <v>5029.8900000000003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3">
      <c r="A1518" s="329" t="s">
        <v>291</v>
      </c>
      <c r="B1518" s="330">
        <v>38</v>
      </c>
      <c r="C1518" s="298">
        <v>46037</v>
      </c>
      <c r="D1518" s="299" t="s">
        <v>293</v>
      </c>
      <c r="E1518" s="331"/>
      <c r="F1518" s="331">
        <v>4365.67</v>
      </c>
      <c r="G1518" s="333">
        <f t="shared" si="29"/>
        <v>5079.8900000000003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3">
      <c r="A1519" s="329" t="s">
        <v>289</v>
      </c>
      <c r="B1519" s="330">
        <v>4</v>
      </c>
      <c r="C1519" s="298">
        <v>46036</v>
      </c>
      <c r="D1519" s="299" t="s">
        <v>295</v>
      </c>
      <c r="E1519" s="331">
        <v>30.91</v>
      </c>
      <c r="F1519" s="331"/>
      <c r="G1519" s="333">
        <f t="shared" si="29"/>
        <v>714.22</v>
      </c>
      <c r="H1519" s="334"/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3">
      <c r="A1520" s="329" t="s">
        <v>289</v>
      </c>
      <c r="B1520" s="330">
        <v>3</v>
      </c>
      <c r="C1520" s="298">
        <v>46036</v>
      </c>
      <c r="D1520" s="299" t="s">
        <v>348</v>
      </c>
      <c r="E1520" s="331">
        <v>8.67</v>
      </c>
      <c r="F1520" s="331"/>
      <c r="G1520" s="333">
        <f t="shared" si="29"/>
        <v>745.13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3">
      <c r="A1521" s="329" t="s">
        <v>289</v>
      </c>
      <c r="B1521" s="330">
        <v>3</v>
      </c>
      <c r="C1521" s="298">
        <v>46035</v>
      </c>
      <c r="D1521" s="299" t="s">
        <v>351</v>
      </c>
      <c r="E1521" s="331">
        <v>25.01</v>
      </c>
      <c r="F1521" s="331"/>
      <c r="G1521" s="333">
        <f t="shared" si="29"/>
        <v>753.8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2" customHeight="1" x14ac:dyDescent="0.3">
      <c r="A1522" s="329" t="s">
        <v>289</v>
      </c>
      <c r="B1522" s="330">
        <v>6</v>
      </c>
      <c r="C1522" s="298">
        <v>46035</v>
      </c>
      <c r="D1522" s="299" t="s">
        <v>412</v>
      </c>
      <c r="E1522" s="331">
        <v>-5.9</v>
      </c>
      <c r="F1522" s="331"/>
      <c r="G1522" s="333">
        <f t="shared" si="29"/>
        <v>778.81</v>
      </c>
      <c r="H1522" s="334"/>
      <c r="I1522" s="335"/>
      <c r="J1522" s="336"/>
      <c r="K1522" s="301"/>
      <c r="L1522" s="336"/>
      <c r="M1522" s="301"/>
      <c r="N1522" s="336"/>
      <c r="O1522" s="301"/>
      <c r="P1522" s="336"/>
      <c r="Q1522" s="301"/>
      <c r="R1522" s="336"/>
      <c r="S1522" s="301"/>
      <c r="T1522" s="336"/>
    </row>
    <row r="1523" spans="1:20" ht="12" customHeight="1" x14ac:dyDescent="0.3">
      <c r="A1523" s="329" t="s">
        <v>289</v>
      </c>
      <c r="B1523" s="330">
        <v>6</v>
      </c>
      <c r="C1523" s="298">
        <v>46035</v>
      </c>
      <c r="D1523" s="299" t="s">
        <v>446</v>
      </c>
      <c r="E1523" s="331">
        <v>-0.03</v>
      </c>
      <c r="F1523" s="331"/>
      <c r="G1523" s="333">
        <f t="shared" si="29"/>
        <v>772.91</v>
      </c>
      <c r="H1523" s="334"/>
      <c r="I1523" s="335"/>
      <c r="J1523" s="336"/>
      <c r="K1523" s="301"/>
      <c r="L1523" s="336"/>
      <c r="M1523" s="301"/>
      <c r="N1523" s="336"/>
      <c r="O1523" s="301"/>
      <c r="P1523" s="336"/>
      <c r="Q1523" s="301"/>
      <c r="R1523" s="336"/>
      <c r="S1523" s="301"/>
      <c r="T1523" s="336"/>
    </row>
    <row r="1524" spans="1:20" ht="12" customHeight="1" x14ac:dyDescent="0.3">
      <c r="A1524" s="329" t="s">
        <v>294</v>
      </c>
      <c r="B1524" s="330">
        <v>43</v>
      </c>
      <c r="C1524" s="298">
        <v>46035</v>
      </c>
      <c r="D1524" s="299" t="s">
        <v>201</v>
      </c>
      <c r="E1524" s="331">
        <v>44.18</v>
      </c>
      <c r="F1524" s="331"/>
      <c r="G1524" s="333">
        <f t="shared" si="29"/>
        <v>772.88</v>
      </c>
      <c r="H1524" s="334"/>
      <c r="I1524" s="335"/>
      <c r="J1524" s="336"/>
      <c r="K1524" s="301"/>
      <c r="L1524" s="336"/>
      <c r="M1524" s="301"/>
      <c r="N1524" s="336"/>
      <c r="O1524" s="301"/>
      <c r="P1524" s="336"/>
      <c r="Q1524" s="301"/>
      <c r="R1524" s="336"/>
      <c r="S1524" s="301"/>
      <c r="T1524" s="336"/>
    </row>
    <row r="1525" spans="1:20" ht="12" customHeight="1" x14ac:dyDescent="0.3">
      <c r="A1525" s="329" t="s">
        <v>294</v>
      </c>
      <c r="B1525" s="330">
        <v>42</v>
      </c>
      <c r="C1525" s="298">
        <v>46035</v>
      </c>
      <c r="D1525" s="299" t="s">
        <v>200</v>
      </c>
      <c r="E1525" s="331">
        <v>51.19</v>
      </c>
      <c r="F1525" s="331"/>
      <c r="G1525" s="333">
        <f t="shared" si="29"/>
        <v>817.06</v>
      </c>
      <c r="H1525" s="334"/>
      <c r="I1525" s="335"/>
      <c r="J1525" s="336"/>
      <c r="K1525" s="301"/>
      <c r="L1525" s="336"/>
      <c r="M1525" s="301"/>
      <c r="N1525" s="336"/>
      <c r="O1525" s="301"/>
      <c r="P1525" s="336"/>
      <c r="Q1525" s="301"/>
      <c r="R1525" s="336"/>
      <c r="S1525" s="301"/>
      <c r="T1525" s="336"/>
    </row>
    <row r="1526" spans="1:20" ht="12" customHeight="1" x14ac:dyDescent="0.3">
      <c r="A1526" s="329" t="s">
        <v>289</v>
      </c>
      <c r="B1526" s="330">
        <v>4</v>
      </c>
      <c r="C1526" s="298">
        <v>46035</v>
      </c>
      <c r="D1526" s="299" t="s">
        <v>295</v>
      </c>
      <c r="E1526" s="331">
        <v>28.15</v>
      </c>
      <c r="F1526" s="331"/>
      <c r="G1526" s="333">
        <f t="shared" si="29"/>
        <v>868.25</v>
      </c>
      <c r="H1526" s="334"/>
      <c r="I1526" s="335"/>
      <c r="J1526" s="336"/>
      <c r="K1526" s="301"/>
      <c r="L1526" s="336"/>
      <c r="M1526" s="301"/>
      <c r="N1526" s="336"/>
      <c r="O1526" s="301"/>
      <c r="P1526" s="336"/>
      <c r="Q1526" s="301"/>
      <c r="R1526" s="336"/>
      <c r="S1526" s="301"/>
      <c r="T1526" s="336"/>
    </row>
    <row r="1527" spans="1:20" ht="12" customHeight="1" x14ac:dyDescent="0.3">
      <c r="A1527" s="329" t="s">
        <v>289</v>
      </c>
      <c r="B1527" s="330">
        <v>3</v>
      </c>
      <c r="C1527" s="298">
        <v>46035</v>
      </c>
      <c r="D1527" s="299" t="s">
        <v>296</v>
      </c>
      <c r="E1527" s="331">
        <v>20.85</v>
      </c>
      <c r="F1527" s="331"/>
      <c r="G1527" s="333">
        <f t="shared" si="29"/>
        <v>896.4</v>
      </c>
      <c r="H1527" s="334"/>
      <c r="I1527" s="335"/>
      <c r="J1527" s="336"/>
      <c r="K1527" s="301"/>
      <c r="L1527" s="336"/>
      <c r="M1527" s="301"/>
      <c r="N1527" s="336"/>
      <c r="O1527" s="301"/>
      <c r="P1527" s="336"/>
      <c r="Q1527" s="301"/>
      <c r="R1527" s="336"/>
      <c r="S1527" s="301"/>
      <c r="T1527" s="336"/>
    </row>
    <row r="1528" spans="1:20" ht="12" customHeight="1" x14ac:dyDescent="0.3">
      <c r="A1528" s="329" t="s">
        <v>289</v>
      </c>
      <c r="B1528" s="330">
        <v>1</v>
      </c>
      <c r="C1528" s="298">
        <v>46034</v>
      </c>
      <c r="D1528" s="299" t="s">
        <v>306</v>
      </c>
      <c r="E1528" s="331">
        <v>145.81</v>
      </c>
      <c r="F1528" s="331"/>
      <c r="G1528" s="333">
        <f t="shared" si="29"/>
        <v>917.25</v>
      </c>
      <c r="H1528" s="334"/>
      <c r="I1528" s="335"/>
      <c r="J1528" s="336"/>
      <c r="K1528" s="301"/>
      <c r="L1528" s="336"/>
      <c r="M1528" s="301"/>
      <c r="N1528" s="336"/>
      <c r="O1528" s="301"/>
      <c r="P1528" s="336"/>
      <c r="Q1528" s="301"/>
      <c r="R1528" s="336"/>
      <c r="S1528" s="301"/>
      <c r="T1528" s="336"/>
    </row>
    <row r="1529" spans="1:20" ht="12" customHeight="1" x14ac:dyDescent="0.3">
      <c r="A1529" s="329" t="s">
        <v>289</v>
      </c>
      <c r="B1529" s="330">
        <v>2</v>
      </c>
      <c r="C1529" s="298">
        <v>46034</v>
      </c>
      <c r="D1529" s="299" t="s">
        <v>424</v>
      </c>
      <c r="E1529" s="331">
        <v>25.22</v>
      </c>
      <c r="F1529" s="331"/>
      <c r="G1529" s="333">
        <f t="shared" si="29"/>
        <v>1063.06</v>
      </c>
      <c r="H1529" s="334"/>
      <c r="I1529" s="335"/>
      <c r="J1529" s="336"/>
      <c r="K1529" s="301"/>
      <c r="L1529" s="336"/>
      <c r="M1529" s="301"/>
      <c r="N1529" s="336"/>
      <c r="O1529" s="301"/>
      <c r="P1529" s="336"/>
      <c r="Q1529" s="301"/>
      <c r="R1529" s="336"/>
      <c r="S1529" s="301"/>
      <c r="T1529" s="336"/>
    </row>
    <row r="1530" spans="1:20" ht="12" customHeight="1" x14ac:dyDescent="0.3">
      <c r="A1530" s="329" t="s">
        <v>289</v>
      </c>
      <c r="B1530" s="330">
        <v>2</v>
      </c>
      <c r="C1530" s="298">
        <v>46033</v>
      </c>
      <c r="D1530" s="299" t="s">
        <v>326</v>
      </c>
      <c r="E1530" s="331">
        <v>49.38</v>
      </c>
      <c r="F1530" s="331"/>
      <c r="G1530" s="333">
        <f t="shared" si="29"/>
        <v>1088.28</v>
      </c>
      <c r="H1530" s="334"/>
      <c r="I1530" s="335"/>
      <c r="J1530" s="336"/>
      <c r="K1530" s="301"/>
      <c r="L1530" s="336"/>
      <c r="M1530" s="301"/>
      <c r="N1530" s="336"/>
      <c r="O1530" s="301"/>
      <c r="P1530" s="336"/>
      <c r="Q1530" s="301"/>
      <c r="R1530" s="336"/>
      <c r="S1530" s="301"/>
      <c r="T1530" s="336"/>
    </row>
    <row r="1531" spans="1:20" ht="12" customHeight="1" x14ac:dyDescent="0.3">
      <c r="A1531" s="329" t="s">
        <v>294</v>
      </c>
      <c r="B1531" s="330">
        <v>22</v>
      </c>
      <c r="C1531" s="298">
        <v>46033</v>
      </c>
      <c r="D1531" s="299" t="s">
        <v>352</v>
      </c>
      <c r="E1531" s="331">
        <v>19.16</v>
      </c>
      <c r="F1531" s="331"/>
      <c r="G1531" s="333">
        <f t="shared" si="29"/>
        <v>1137.6600000000001</v>
      </c>
      <c r="H1531" s="334"/>
      <c r="I1531" s="335"/>
      <c r="J1531" s="336"/>
      <c r="K1531" s="301"/>
      <c r="L1531" s="336"/>
      <c r="M1531" s="301"/>
      <c r="N1531" s="336"/>
      <c r="O1531" s="301"/>
      <c r="P1531" s="336"/>
      <c r="Q1531" s="301"/>
      <c r="R1531" s="336"/>
      <c r="S1531" s="301"/>
      <c r="T1531" s="336"/>
    </row>
    <row r="1532" spans="1:20" ht="12" customHeight="1" x14ac:dyDescent="0.3">
      <c r="A1532" s="329" t="s">
        <v>289</v>
      </c>
      <c r="B1532" s="330">
        <v>6</v>
      </c>
      <c r="C1532" s="298">
        <v>46033</v>
      </c>
      <c r="D1532" s="299" t="s">
        <v>312</v>
      </c>
      <c r="E1532" s="331">
        <v>39.86</v>
      </c>
      <c r="F1532" s="331"/>
      <c r="G1532" s="333">
        <f t="shared" si="29"/>
        <v>1156.8200000000002</v>
      </c>
      <c r="H1532" s="334"/>
      <c r="I1532" s="335"/>
      <c r="J1532" s="336"/>
      <c r="K1532" s="301"/>
      <c r="L1532" s="336"/>
      <c r="M1532" s="301"/>
      <c r="N1532" s="336"/>
      <c r="O1532" s="301"/>
      <c r="P1532" s="336"/>
      <c r="Q1532" s="301"/>
      <c r="R1532" s="336"/>
      <c r="S1532" s="301"/>
      <c r="T1532" s="336"/>
    </row>
    <row r="1533" spans="1:20" ht="12" customHeight="1" x14ac:dyDescent="0.3">
      <c r="A1533" s="329" t="s">
        <v>289</v>
      </c>
      <c r="B1533" s="330">
        <v>7</v>
      </c>
      <c r="C1533" s="298">
        <v>46033</v>
      </c>
      <c r="D1533" s="299" t="s">
        <v>444</v>
      </c>
      <c r="E1533" s="331">
        <v>165.05</v>
      </c>
      <c r="F1533" s="331"/>
      <c r="G1533" s="333">
        <f t="shared" si="29"/>
        <v>1196.68</v>
      </c>
      <c r="H1533" s="334"/>
      <c r="I1533" s="335"/>
      <c r="J1533" s="336"/>
      <c r="K1533" s="301"/>
      <c r="L1533" s="336"/>
      <c r="M1533" s="301"/>
      <c r="N1533" s="336"/>
      <c r="O1533" s="301"/>
      <c r="P1533" s="336"/>
      <c r="Q1533" s="301"/>
      <c r="R1533" s="336"/>
      <c r="S1533" s="301"/>
      <c r="T1533" s="336"/>
    </row>
    <row r="1534" spans="1:20" ht="12" customHeight="1" x14ac:dyDescent="0.3">
      <c r="A1534" s="329" t="s">
        <v>294</v>
      </c>
      <c r="B1534" s="330">
        <v>24</v>
      </c>
      <c r="C1534" s="298">
        <v>46032</v>
      </c>
      <c r="D1534" s="299" t="s">
        <v>860</v>
      </c>
      <c r="E1534" s="331">
        <v>83.42</v>
      </c>
      <c r="F1534" s="331"/>
      <c r="G1534" s="333">
        <f t="shared" si="29"/>
        <v>1361.73</v>
      </c>
      <c r="H1534" s="334"/>
      <c r="I1534" s="335"/>
      <c r="J1534" s="336"/>
      <c r="K1534" s="301"/>
      <c r="L1534" s="336"/>
      <c r="M1534" s="301"/>
      <c r="N1534" s="336"/>
      <c r="O1534" s="301"/>
      <c r="P1534" s="336"/>
      <c r="Q1534" s="301"/>
      <c r="R1534" s="336"/>
      <c r="S1534" s="301"/>
      <c r="T1534" s="336"/>
    </row>
    <row r="1535" spans="1:20" ht="12" customHeight="1" x14ac:dyDescent="0.3">
      <c r="A1535" s="329" t="s">
        <v>289</v>
      </c>
      <c r="B1535" s="330">
        <v>4</v>
      </c>
      <c r="C1535" s="298">
        <v>46032</v>
      </c>
      <c r="D1535" s="299" t="s">
        <v>296</v>
      </c>
      <c r="E1535" s="331">
        <v>30.4</v>
      </c>
      <c r="F1535" s="331"/>
      <c r="G1535" s="333">
        <f t="shared" si="29"/>
        <v>1445.15</v>
      </c>
      <c r="H1535" s="334"/>
      <c r="I1535" s="335"/>
      <c r="J1535" s="336"/>
      <c r="K1535" s="301"/>
      <c r="L1535" s="336"/>
      <c r="M1535" s="301"/>
      <c r="N1535" s="336"/>
      <c r="O1535" s="301"/>
      <c r="P1535" s="336"/>
      <c r="Q1535" s="301"/>
      <c r="R1535" s="336"/>
      <c r="S1535" s="301"/>
      <c r="T1535" s="336"/>
    </row>
    <row r="1536" spans="1:20" ht="12" customHeight="1" x14ac:dyDescent="0.3">
      <c r="A1536" s="329" t="s">
        <v>289</v>
      </c>
      <c r="B1536" s="330">
        <v>2</v>
      </c>
      <c r="C1536" s="298">
        <v>46032</v>
      </c>
      <c r="D1536" s="299" t="s">
        <v>296</v>
      </c>
      <c r="E1536" s="331">
        <v>13.83</v>
      </c>
      <c r="F1536" s="331"/>
      <c r="G1536" s="333">
        <f t="shared" si="29"/>
        <v>1475.5500000000002</v>
      </c>
      <c r="H1536" s="334"/>
      <c r="I1536" s="335"/>
      <c r="J1536" s="336"/>
      <c r="K1536" s="301"/>
      <c r="L1536" s="336"/>
      <c r="M1536" s="301"/>
      <c r="N1536" s="336"/>
      <c r="O1536" s="301"/>
      <c r="P1536" s="336"/>
      <c r="Q1536" s="301"/>
      <c r="R1536" s="336"/>
      <c r="S1536" s="301"/>
      <c r="T1536" s="336"/>
    </row>
    <row r="1537" spans="1:20" ht="12" customHeight="1" x14ac:dyDescent="0.3">
      <c r="A1537" s="329" t="s">
        <v>289</v>
      </c>
      <c r="B1537" s="330">
        <v>2</v>
      </c>
      <c r="C1537" s="298">
        <v>46032</v>
      </c>
      <c r="D1537" s="299" t="s">
        <v>473</v>
      </c>
      <c r="E1537" s="331">
        <v>100</v>
      </c>
      <c r="F1537" s="331"/>
      <c r="G1537" s="333">
        <f t="shared" si="29"/>
        <v>1489.38</v>
      </c>
      <c r="H1537" s="334"/>
      <c r="I1537" s="335"/>
      <c r="J1537" s="336"/>
      <c r="K1537" s="301"/>
      <c r="L1537" s="336"/>
      <c r="M1537" s="301"/>
      <c r="N1537" s="336"/>
      <c r="O1537" s="301"/>
      <c r="P1537" s="336"/>
      <c r="Q1537" s="301"/>
      <c r="R1537" s="336"/>
      <c r="S1537" s="301"/>
      <c r="T1537" s="336"/>
    </row>
    <row r="1538" spans="1:20" ht="12" customHeight="1" x14ac:dyDescent="0.3">
      <c r="A1538" s="329" t="s">
        <v>289</v>
      </c>
      <c r="B1538" s="330">
        <v>1</v>
      </c>
      <c r="C1538" s="298">
        <v>46032</v>
      </c>
      <c r="D1538" s="299" t="s">
        <v>304</v>
      </c>
      <c r="E1538" s="331">
        <v>55.68</v>
      </c>
      <c r="F1538" s="331"/>
      <c r="G1538" s="333">
        <f t="shared" si="29"/>
        <v>1589.38</v>
      </c>
      <c r="H1538" s="334"/>
      <c r="I1538" s="335"/>
      <c r="J1538" s="336"/>
      <c r="K1538" s="301"/>
      <c r="L1538" s="336"/>
      <c r="M1538" s="301"/>
      <c r="N1538" s="336"/>
      <c r="O1538" s="301"/>
      <c r="P1538" s="336"/>
      <c r="Q1538" s="301"/>
      <c r="R1538" s="336"/>
      <c r="S1538" s="301"/>
      <c r="T1538" s="336"/>
    </row>
    <row r="1539" spans="1:20" ht="12" customHeight="1" x14ac:dyDescent="0.3">
      <c r="A1539" s="329" t="s">
        <v>289</v>
      </c>
      <c r="B1539" s="330">
        <v>2</v>
      </c>
      <c r="C1539" s="298">
        <v>46031</v>
      </c>
      <c r="D1539" s="299" t="s">
        <v>358</v>
      </c>
      <c r="E1539" s="331">
        <v>9.4700000000000006</v>
      </c>
      <c r="F1539" s="331"/>
      <c r="G1539" s="333">
        <f t="shared" si="29"/>
        <v>1645.0600000000002</v>
      </c>
      <c r="H1539" s="334"/>
      <c r="I1539" s="335"/>
      <c r="J1539" s="336"/>
      <c r="K1539" s="301"/>
      <c r="L1539" s="336"/>
      <c r="M1539" s="301"/>
      <c r="N1539" s="336"/>
      <c r="O1539" s="301"/>
      <c r="P1539" s="336"/>
      <c r="Q1539" s="301"/>
      <c r="R1539" s="336"/>
      <c r="S1539" s="301"/>
      <c r="T1539" s="336"/>
    </row>
    <row r="1540" spans="1:20" ht="12" customHeight="1" x14ac:dyDescent="0.3">
      <c r="A1540" s="329" t="s">
        <v>289</v>
      </c>
      <c r="B1540" s="330">
        <v>5</v>
      </c>
      <c r="C1540" s="298">
        <v>46031</v>
      </c>
      <c r="D1540" s="299" t="s">
        <v>475</v>
      </c>
      <c r="E1540" s="331">
        <v>50</v>
      </c>
      <c r="F1540" s="331"/>
      <c r="G1540" s="333">
        <f t="shared" si="29"/>
        <v>1654.5300000000002</v>
      </c>
      <c r="H1540" s="334"/>
      <c r="I1540" s="335"/>
      <c r="J1540" s="336"/>
      <c r="K1540" s="301"/>
      <c r="L1540" s="336"/>
      <c r="M1540" s="301"/>
      <c r="N1540" s="336"/>
      <c r="O1540" s="301"/>
      <c r="P1540" s="336"/>
      <c r="Q1540" s="301"/>
      <c r="R1540" s="336"/>
      <c r="S1540" s="301"/>
      <c r="T1540" s="336"/>
    </row>
    <row r="1541" spans="1:20" ht="12" customHeight="1" x14ac:dyDescent="0.3">
      <c r="A1541" s="329" t="s">
        <v>289</v>
      </c>
      <c r="B1541" s="330">
        <v>8</v>
      </c>
      <c r="C1541" s="298">
        <v>46030</v>
      </c>
      <c r="D1541" s="299" t="s">
        <v>476</v>
      </c>
      <c r="E1541" s="331">
        <v>32.619999999999997</v>
      </c>
      <c r="F1541" s="331"/>
      <c r="G1541" s="333">
        <f t="shared" si="29"/>
        <v>1704.5300000000002</v>
      </c>
      <c r="H1541" s="334"/>
      <c r="I1541" s="335"/>
      <c r="J1541" s="336"/>
      <c r="K1541" s="301"/>
      <c r="L1541" s="336"/>
      <c r="M1541" s="301"/>
      <c r="N1541" s="336"/>
      <c r="O1541" s="301"/>
      <c r="P1541" s="336"/>
      <c r="Q1541" s="301"/>
      <c r="R1541" s="336"/>
      <c r="S1541" s="301"/>
      <c r="T1541" s="336"/>
    </row>
    <row r="1542" spans="1:20" ht="12" customHeight="1" x14ac:dyDescent="0.3">
      <c r="A1542" s="329" t="s">
        <v>291</v>
      </c>
      <c r="B1542" s="330">
        <v>39</v>
      </c>
      <c r="C1542" s="298">
        <v>46030</v>
      </c>
      <c r="D1542" s="299" t="s">
        <v>292</v>
      </c>
      <c r="E1542" s="331"/>
      <c r="F1542" s="331">
        <v>2729.22</v>
      </c>
      <c r="G1542" s="333">
        <f t="shared" si="29"/>
        <v>1737.15</v>
      </c>
      <c r="H1542" s="334"/>
      <c r="I1542" s="335"/>
      <c r="J1542" s="336"/>
      <c r="K1542" s="301"/>
      <c r="L1542" s="336"/>
      <c r="M1542" s="301"/>
      <c r="N1542" s="336"/>
      <c r="O1542" s="301"/>
      <c r="P1542" s="336"/>
      <c r="Q1542" s="301"/>
      <c r="R1542" s="336"/>
      <c r="S1542" s="301"/>
      <c r="T1542" s="336"/>
    </row>
    <row r="1543" spans="1:20" ht="12" customHeight="1" x14ac:dyDescent="0.3">
      <c r="A1543" s="329" t="s">
        <v>289</v>
      </c>
      <c r="B1543" s="330">
        <v>2</v>
      </c>
      <c r="C1543" s="298">
        <v>46030</v>
      </c>
      <c r="D1543" s="299" t="s">
        <v>296</v>
      </c>
      <c r="E1543" s="331">
        <v>6.37</v>
      </c>
      <c r="F1543" s="331"/>
      <c r="G1543" s="333">
        <f t="shared" si="29"/>
        <v>-992.06999999999971</v>
      </c>
      <c r="H1543" s="334"/>
      <c r="I1543" s="335"/>
      <c r="J1543" s="336"/>
      <c r="K1543" s="301"/>
      <c r="L1543" s="336"/>
      <c r="M1543" s="301"/>
      <c r="N1543" s="336"/>
      <c r="O1543" s="301"/>
      <c r="P1543" s="336"/>
      <c r="Q1543" s="301"/>
      <c r="R1543" s="336"/>
      <c r="S1543" s="301"/>
      <c r="T1543" s="336"/>
    </row>
    <row r="1544" spans="1:20" ht="12" customHeight="1" x14ac:dyDescent="0.3">
      <c r="A1544" s="329" t="s">
        <v>289</v>
      </c>
      <c r="B1544" s="330">
        <v>4</v>
      </c>
      <c r="C1544" s="298">
        <v>46030</v>
      </c>
      <c r="D1544" s="299" t="s">
        <v>296</v>
      </c>
      <c r="E1544" s="331">
        <v>32.119999999999997</v>
      </c>
      <c r="F1544" s="331"/>
      <c r="G1544" s="333">
        <f t="shared" si="29"/>
        <v>-985.6999999999997</v>
      </c>
      <c r="H1544" s="334"/>
      <c r="I1544" s="335"/>
      <c r="J1544" s="336"/>
      <c r="K1544" s="301"/>
      <c r="L1544" s="336"/>
      <c r="M1544" s="301"/>
      <c r="N1544" s="336"/>
      <c r="O1544" s="301"/>
      <c r="P1544" s="336"/>
      <c r="Q1544" s="301"/>
      <c r="R1544" s="336"/>
      <c r="S1544" s="301"/>
      <c r="T1544" s="336"/>
    </row>
    <row r="1545" spans="1:20" ht="12" customHeight="1" x14ac:dyDescent="0.3">
      <c r="A1545" s="329" t="s">
        <v>289</v>
      </c>
      <c r="B1545" s="330">
        <v>2</v>
      </c>
      <c r="C1545" s="298">
        <v>46030</v>
      </c>
      <c r="D1545" s="299" t="s">
        <v>358</v>
      </c>
      <c r="E1545" s="331">
        <v>9.4700000000000006</v>
      </c>
      <c r="F1545" s="331"/>
      <c r="G1545" s="333">
        <f t="shared" si="29"/>
        <v>-953.5799999999997</v>
      </c>
      <c r="H1545" s="334"/>
      <c r="I1545" s="335"/>
      <c r="J1545" s="336"/>
      <c r="K1545" s="301"/>
      <c r="L1545" s="336"/>
      <c r="M1545" s="301"/>
      <c r="N1545" s="336"/>
      <c r="O1545" s="301"/>
      <c r="P1545" s="336"/>
      <c r="Q1545" s="301"/>
      <c r="R1545" s="336"/>
      <c r="S1545" s="301"/>
      <c r="T1545" s="336"/>
    </row>
    <row r="1546" spans="1:20" ht="12" customHeight="1" x14ac:dyDescent="0.3">
      <c r="A1546" s="329" t="s">
        <v>289</v>
      </c>
      <c r="B1546" s="330">
        <v>2</v>
      </c>
      <c r="C1546" s="298">
        <v>46030</v>
      </c>
      <c r="D1546" s="299" t="s">
        <v>386</v>
      </c>
      <c r="E1546" s="331">
        <v>21.18</v>
      </c>
      <c r="F1546" s="331"/>
      <c r="G1546" s="333">
        <f t="shared" si="29"/>
        <v>-944.10999999999967</v>
      </c>
      <c r="H1546" s="334"/>
      <c r="I1546" s="335"/>
      <c r="J1546" s="336"/>
      <c r="K1546" s="301"/>
      <c r="L1546" s="336"/>
      <c r="M1546" s="301"/>
      <c r="N1546" s="336"/>
      <c r="O1546" s="301"/>
      <c r="P1546" s="336"/>
      <c r="Q1546" s="301"/>
      <c r="R1546" s="336"/>
      <c r="S1546" s="301"/>
      <c r="T1546" s="336"/>
    </row>
    <row r="1547" spans="1:20" ht="12" customHeight="1" x14ac:dyDescent="0.3">
      <c r="A1547" s="329" t="s">
        <v>335</v>
      </c>
      <c r="B1547" s="330" t="s">
        <v>335</v>
      </c>
      <c r="C1547" s="298">
        <v>46029</v>
      </c>
      <c r="D1547" s="299" t="s">
        <v>447</v>
      </c>
      <c r="E1547" s="331">
        <v>52.66</v>
      </c>
      <c r="F1547" s="331"/>
      <c r="G1547" s="333">
        <f t="shared" si="29"/>
        <v>-922.92999999999972</v>
      </c>
      <c r="H1547" s="334"/>
      <c r="I1547" s="335"/>
      <c r="J1547" s="336"/>
      <c r="K1547" s="301"/>
      <c r="L1547" s="336"/>
      <c r="M1547" s="301"/>
      <c r="N1547" s="336"/>
      <c r="O1547" s="301"/>
      <c r="P1547" s="336"/>
      <c r="Q1547" s="301"/>
      <c r="R1547" s="336"/>
      <c r="S1547" s="301"/>
      <c r="T1547" s="336"/>
    </row>
    <row r="1548" spans="1:20" ht="12" customHeight="1" x14ac:dyDescent="0.3">
      <c r="A1548" s="329" t="s">
        <v>294</v>
      </c>
      <c r="B1548" s="330">
        <v>13</v>
      </c>
      <c r="C1548" s="298">
        <v>46029</v>
      </c>
      <c r="D1548" s="299" t="s">
        <v>182</v>
      </c>
      <c r="E1548" s="331">
        <v>167.42</v>
      </c>
      <c r="F1548" s="331"/>
      <c r="G1548" s="333">
        <f t="shared" si="29"/>
        <v>-870.26999999999975</v>
      </c>
      <c r="H1548" s="334"/>
      <c r="I1548" s="335"/>
      <c r="J1548" s="336"/>
      <c r="K1548" s="301"/>
      <c r="L1548" s="336"/>
      <c r="M1548" s="301"/>
      <c r="N1548" s="336"/>
      <c r="O1548" s="301"/>
      <c r="P1548" s="336"/>
      <c r="Q1548" s="301"/>
      <c r="R1548" s="336"/>
      <c r="S1548" s="301"/>
      <c r="T1548" s="336"/>
    </row>
    <row r="1549" spans="1:20" ht="12" customHeight="1" x14ac:dyDescent="0.3">
      <c r="A1549" s="329" t="s">
        <v>289</v>
      </c>
      <c r="B1549" s="330">
        <v>4</v>
      </c>
      <c r="C1549" s="298">
        <v>46029</v>
      </c>
      <c r="D1549" s="299" t="s">
        <v>296</v>
      </c>
      <c r="E1549" s="331">
        <v>30.81</v>
      </c>
      <c r="F1549" s="331"/>
      <c r="G1549" s="333">
        <f t="shared" si="29"/>
        <v>-702.8499999999998</v>
      </c>
      <c r="H1549" s="334"/>
      <c r="I1549" s="335"/>
      <c r="J1549" s="336"/>
      <c r="K1549" s="301"/>
      <c r="L1549" s="336"/>
      <c r="M1549" s="301"/>
      <c r="N1549" s="336"/>
      <c r="O1549" s="301"/>
      <c r="P1549" s="336"/>
      <c r="Q1549" s="301"/>
      <c r="R1549" s="336"/>
      <c r="S1549" s="301"/>
      <c r="T1549" s="336"/>
    </row>
    <row r="1550" spans="1:20" ht="12" customHeight="1" x14ac:dyDescent="0.3">
      <c r="A1550" s="329" t="s">
        <v>289</v>
      </c>
      <c r="B1550" s="330">
        <v>2</v>
      </c>
      <c r="C1550" s="298">
        <v>46029</v>
      </c>
      <c r="D1550" s="299" t="s">
        <v>358</v>
      </c>
      <c r="E1550" s="331">
        <v>9.4700000000000006</v>
      </c>
      <c r="F1550" s="331"/>
      <c r="G1550" s="333">
        <f t="shared" si="29"/>
        <v>-672.03999999999985</v>
      </c>
      <c r="H1550" s="334"/>
      <c r="I1550" s="335"/>
      <c r="J1550" s="336"/>
      <c r="K1550" s="301"/>
      <c r="L1550" s="336"/>
      <c r="M1550" s="301"/>
      <c r="N1550" s="336"/>
      <c r="O1550" s="301"/>
      <c r="P1550" s="336"/>
      <c r="Q1550" s="301"/>
      <c r="R1550" s="336"/>
      <c r="S1550" s="301"/>
      <c r="T1550" s="336"/>
    </row>
    <row r="1551" spans="1:20" ht="12" customHeight="1" x14ac:dyDescent="0.3">
      <c r="A1551" s="329" t="s">
        <v>294</v>
      </c>
      <c r="B1551" s="330">
        <v>22</v>
      </c>
      <c r="C1551" s="298">
        <v>46029</v>
      </c>
      <c r="D1551" s="299" t="s">
        <v>477</v>
      </c>
      <c r="E1551" s="331">
        <v>148.04</v>
      </c>
      <c r="F1551" s="331"/>
      <c r="G1551" s="333">
        <f t="shared" si="29"/>
        <v>-662.56999999999982</v>
      </c>
      <c r="H1551" s="334"/>
      <c r="I1551" s="335"/>
      <c r="J1551" s="336"/>
      <c r="K1551" s="301"/>
      <c r="L1551" s="336"/>
      <c r="M1551" s="301"/>
      <c r="N1551" s="336"/>
      <c r="O1551" s="301"/>
      <c r="P1551" s="336"/>
      <c r="Q1551" s="301"/>
      <c r="R1551" s="336"/>
      <c r="S1551" s="301"/>
      <c r="T1551" s="336"/>
    </row>
    <row r="1552" spans="1:20" ht="12" customHeight="1" x14ac:dyDescent="0.3">
      <c r="A1552" s="329" t="s">
        <v>294</v>
      </c>
      <c r="B1552" s="330">
        <v>14</v>
      </c>
      <c r="C1552" s="298">
        <v>46028</v>
      </c>
      <c r="D1552" s="299" t="s">
        <v>366</v>
      </c>
      <c r="E1552" s="331">
        <v>66.67</v>
      </c>
      <c r="F1552" s="331"/>
      <c r="G1552" s="333">
        <f t="shared" si="29"/>
        <v>-514.52999999999986</v>
      </c>
      <c r="H1552" s="334"/>
      <c r="I1552" s="335"/>
      <c r="J1552" s="336"/>
      <c r="K1552" s="301"/>
      <c r="L1552" s="336"/>
      <c r="M1552" s="301"/>
      <c r="N1552" s="336"/>
      <c r="O1552" s="301"/>
      <c r="P1552" s="336"/>
      <c r="Q1552" s="301"/>
      <c r="R1552" s="336"/>
      <c r="S1552" s="301"/>
      <c r="T1552" s="336"/>
    </row>
    <row r="1553" spans="1:20" ht="12" customHeight="1" x14ac:dyDescent="0.3">
      <c r="A1553" s="329" t="s">
        <v>289</v>
      </c>
      <c r="B1553" s="330">
        <v>3</v>
      </c>
      <c r="C1553" s="298">
        <v>46028</v>
      </c>
      <c r="D1553" s="299" t="s">
        <v>296</v>
      </c>
      <c r="E1553" s="331">
        <v>5.7</v>
      </c>
      <c r="F1553" s="331"/>
      <c r="G1553" s="333">
        <f t="shared" si="29"/>
        <v>-447.8599999999999</v>
      </c>
      <c r="H1553" s="334"/>
      <c r="I1553" s="335"/>
      <c r="J1553" s="336"/>
      <c r="K1553" s="301"/>
      <c r="L1553" s="336"/>
      <c r="M1553" s="301"/>
      <c r="N1553" s="336"/>
      <c r="O1553" s="301"/>
      <c r="P1553" s="336"/>
      <c r="Q1553" s="301"/>
      <c r="R1553" s="336"/>
      <c r="S1553" s="301"/>
      <c r="T1553" s="336"/>
    </row>
    <row r="1554" spans="1:20" ht="12" customHeight="1" x14ac:dyDescent="0.3">
      <c r="A1554" s="329" t="s">
        <v>294</v>
      </c>
      <c r="B1554" s="330">
        <v>21</v>
      </c>
      <c r="C1554" s="298">
        <v>46028</v>
      </c>
      <c r="D1554" s="299" t="s">
        <v>194</v>
      </c>
      <c r="E1554" s="331">
        <v>30.59</v>
      </c>
      <c r="F1554" s="331"/>
      <c r="G1554" s="333">
        <f t="shared" si="29"/>
        <v>-442.15999999999991</v>
      </c>
      <c r="H1554" s="334"/>
      <c r="I1554" s="335"/>
      <c r="J1554" s="336"/>
      <c r="K1554" s="301"/>
      <c r="L1554" s="336"/>
      <c r="M1554" s="301"/>
      <c r="N1554" s="336"/>
      <c r="O1554" s="301"/>
      <c r="P1554" s="336"/>
      <c r="Q1554" s="301"/>
      <c r="R1554" s="336"/>
      <c r="S1554" s="301"/>
      <c r="T1554" s="336"/>
    </row>
    <row r="1555" spans="1:20" ht="12" customHeight="1" x14ac:dyDescent="0.3">
      <c r="A1555" s="329" t="s">
        <v>294</v>
      </c>
      <c r="B1555" s="330">
        <v>17</v>
      </c>
      <c r="C1555" s="298">
        <v>46027</v>
      </c>
      <c r="D1555" s="299" t="s">
        <v>370</v>
      </c>
      <c r="E1555" s="331">
        <v>133.91999999999999</v>
      </c>
      <c r="F1555" s="331"/>
      <c r="G1555" s="333">
        <f t="shared" si="29"/>
        <v>-411.56999999999994</v>
      </c>
      <c r="H1555" s="334"/>
      <c r="I1555" s="335"/>
      <c r="J1555" s="336"/>
      <c r="K1555" s="301"/>
      <c r="L1555" s="336"/>
      <c r="M1555" s="301"/>
      <c r="N1555" s="336"/>
      <c r="O1555" s="301"/>
      <c r="P1555" s="336"/>
      <c r="Q1555" s="301"/>
      <c r="R1555" s="336"/>
      <c r="S1555" s="301"/>
      <c r="T1555" s="336"/>
    </row>
    <row r="1556" spans="1:20" ht="12" customHeight="1" x14ac:dyDescent="0.3">
      <c r="A1556" s="329" t="s">
        <v>294</v>
      </c>
      <c r="B1556" s="330">
        <v>17</v>
      </c>
      <c r="C1556" s="298">
        <v>46027</v>
      </c>
      <c r="D1556" s="299" t="s">
        <v>370</v>
      </c>
      <c r="E1556" s="331">
        <v>62</v>
      </c>
      <c r="F1556" s="331"/>
      <c r="G1556" s="333">
        <f t="shared" si="29"/>
        <v>-277.64999999999992</v>
      </c>
      <c r="H1556" s="334"/>
      <c r="I1556" s="335"/>
      <c r="J1556" s="336"/>
      <c r="K1556" s="301"/>
      <c r="L1556" s="336"/>
      <c r="M1556" s="301"/>
      <c r="N1556" s="336"/>
      <c r="O1556" s="301"/>
      <c r="P1556" s="336"/>
      <c r="Q1556" s="301"/>
      <c r="R1556" s="336"/>
      <c r="S1556" s="301"/>
      <c r="T1556" s="336"/>
    </row>
    <row r="1557" spans="1:20" ht="12" customHeight="1" x14ac:dyDescent="0.3">
      <c r="A1557" s="329" t="s">
        <v>289</v>
      </c>
      <c r="B1557" s="330">
        <v>6</v>
      </c>
      <c r="C1557" s="298">
        <v>46027</v>
      </c>
      <c r="D1557" s="299" t="s">
        <v>300</v>
      </c>
      <c r="E1557" s="331">
        <v>10.64</v>
      </c>
      <c r="F1557" s="331"/>
      <c r="G1557" s="333">
        <f t="shared" si="29"/>
        <v>-215.64999999999992</v>
      </c>
      <c r="H1557" s="334"/>
      <c r="I1557" s="335"/>
      <c r="J1557" s="336"/>
      <c r="K1557" s="301"/>
      <c r="L1557" s="336"/>
      <c r="M1557" s="301"/>
      <c r="N1557" s="336"/>
      <c r="O1557" s="301"/>
      <c r="P1557" s="336"/>
      <c r="Q1557" s="301"/>
      <c r="R1557" s="336"/>
      <c r="S1557" s="301"/>
      <c r="T1557" s="336"/>
    </row>
    <row r="1558" spans="1:20" ht="12" customHeight="1" x14ac:dyDescent="0.3">
      <c r="A1558" s="329" t="s">
        <v>289</v>
      </c>
      <c r="B1558" s="330">
        <v>8</v>
      </c>
      <c r="C1558" s="298">
        <v>46027</v>
      </c>
      <c r="D1558" s="299" t="s">
        <v>319</v>
      </c>
      <c r="E1558" s="331">
        <v>17.440000000000001</v>
      </c>
      <c r="F1558" s="331"/>
      <c r="G1558" s="333">
        <f t="shared" si="29"/>
        <v>-205.00999999999991</v>
      </c>
      <c r="H1558" s="334"/>
      <c r="I1558" s="335"/>
      <c r="J1558" s="336"/>
      <c r="K1558" s="301"/>
      <c r="L1558" s="336"/>
      <c r="M1558" s="301"/>
      <c r="N1558" s="336"/>
      <c r="O1558" s="301"/>
      <c r="P1558" s="336"/>
      <c r="Q1558" s="301"/>
      <c r="R1558" s="336"/>
      <c r="S1558" s="301"/>
      <c r="T1558" s="336"/>
    </row>
    <row r="1559" spans="1:20" ht="12" customHeight="1" x14ac:dyDescent="0.3">
      <c r="A1559" s="329" t="s">
        <v>289</v>
      </c>
      <c r="B1559" s="330">
        <v>1</v>
      </c>
      <c r="C1559" s="298">
        <v>46027</v>
      </c>
      <c r="D1559" s="299" t="s">
        <v>306</v>
      </c>
      <c r="E1559" s="331">
        <v>216.19</v>
      </c>
      <c r="F1559" s="331"/>
      <c r="G1559" s="333">
        <f t="shared" si="29"/>
        <v>-187.56999999999991</v>
      </c>
      <c r="H1559" s="334"/>
      <c r="I1559" s="335"/>
      <c r="J1559" s="336"/>
      <c r="K1559" s="301"/>
      <c r="L1559" s="336"/>
      <c r="M1559" s="301"/>
      <c r="N1559" s="336"/>
      <c r="O1559" s="301"/>
      <c r="P1559" s="336"/>
      <c r="Q1559" s="301"/>
      <c r="R1559" s="336"/>
      <c r="S1559" s="301"/>
      <c r="T1559" s="336"/>
    </row>
    <row r="1560" spans="1:20" ht="12" customHeight="1" x14ac:dyDescent="0.3">
      <c r="A1560" s="329" t="s">
        <v>289</v>
      </c>
      <c r="B1560" s="330">
        <v>2</v>
      </c>
      <c r="C1560" s="298">
        <v>46027</v>
      </c>
      <c r="D1560" s="299" t="s">
        <v>478</v>
      </c>
      <c r="E1560" s="331">
        <v>70</v>
      </c>
      <c r="F1560" s="331"/>
      <c r="G1560" s="333">
        <f t="shared" si="29"/>
        <v>28.62000000000009</v>
      </c>
      <c r="H1560" s="334"/>
      <c r="I1560" s="335"/>
      <c r="J1560" s="336"/>
      <c r="K1560" s="301"/>
      <c r="L1560" s="336"/>
      <c r="M1560" s="301"/>
      <c r="N1560" s="336"/>
      <c r="O1560" s="301"/>
      <c r="P1560" s="336"/>
      <c r="Q1560" s="301"/>
      <c r="R1560" s="336"/>
      <c r="S1560" s="301"/>
      <c r="T1560" s="336"/>
    </row>
    <row r="1561" spans="1:20" ht="12" customHeight="1" x14ac:dyDescent="0.3">
      <c r="A1561" s="329" t="s">
        <v>289</v>
      </c>
      <c r="B1561" s="330">
        <v>2</v>
      </c>
      <c r="C1561" s="298">
        <v>46027</v>
      </c>
      <c r="D1561" s="299" t="s">
        <v>358</v>
      </c>
      <c r="E1561" s="331">
        <v>14.05</v>
      </c>
      <c r="F1561" s="331"/>
      <c r="G1561" s="333">
        <f t="shared" si="29"/>
        <v>98.62000000000009</v>
      </c>
      <c r="H1561" s="334"/>
      <c r="I1561" s="335"/>
      <c r="J1561" s="336"/>
      <c r="K1561" s="301"/>
      <c r="L1561" s="336"/>
      <c r="M1561" s="301"/>
      <c r="N1561" s="336"/>
      <c r="O1561" s="301"/>
      <c r="P1561" s="336"/>
      <c r="Q1561" s="301"/>
      <c r="R1561" s="336"/>
      <c r="S1561" s="301"/>
      <c r="T1561" s="336"/>
    </row>
    <row r="1562" spans="1:20" ht="12" customHeight="1" x14ac:dyDescent="0.3">
      <c r="A1562" s="329" t="s">
        <v>294</v>
      </c>
      <c r="B1562" s="330">
        <v>14</v>
      </c>
      <c r="C1562" s="298">
        <v>46027</v>
      </c>
      <c r="D1562" s="299" t="s">
        <v>367</v>
      </c>
      <c r="E1562" s="331">
        <v>68.739999999999995</v>
      </c>
      <c r="F1562" s="331"/>
      <c r="G1562" s="333">
        <f t="shared" si="29"/>
        <v>112.67000000000009</v>
      </c>
      <c r="H1562" s="334"/>
      <c r="I1562" s="335"/>
      <c r="J1562" s="336"/>
      <c r="K1562" s="301"/>
      <c r="L1562" s="336"/>
      <c r="M1562" s="301"/>
      <c r="N1562" s="336"/>
      <c r="O1562" s="301"/>
      <c r="P1562" s="336"/>
      <c r="Q1562" s="301"/>
      <c r="R1562" s="336"/>
      <c r="S1562" s="301"/>
      <c r="T1562" s="336"/>
    </row>
    <row r="1563" spans="1:20" ht="12" customHeight="1" x14ac:dyDescent="0.3">
      <c r="A1563" s="329" t="s">
        <v>289</v>
      </c>
      <c r="B1563" s="330">
        <v>6</v>
      </c>
      <c r="C1563" s="298">
        <v>46027</v>
      </c>
      <c r="D1563" s="299" t="s">
        <v>479</v>
      </c>
      <c r="E1563" s="331">
        <v>120</v>
      </c>
      <c r="F1563" s="331"/>
      <c r="G1563" s="333">
        <f t="shared" si="29"/>
        <v>181.41000000000008</v>
      </c>
      <c r="H1563" s="334"/>
      <c r="I1563" s="335"/>
      <c r="J1563" s="336"/>
      <c r="K1563" s="301"/>
      <c r="L1563" s="336"/>
      <c r="M1563" s="301"/>
      <c r="N1563" s="336"/>
      <c r="O1563" s="301"/>
      <c r="P1563" s="336"/>
      <c r="Q1563" s="301"/>
      <c r="R1563" s="336"/>
      <c r="S1563" s="301"/>
      <c r="T1563" s="336"/>
    </row>
    <row r="1564" spans="1:20" ht="12" customHeight="1" x14ac:dyDescent="0.3">
      <c r="A1564" s="329" t="s">
        <v>294</v>
      </c>
      <c r="B1564" s="330">
        <v>9</v>
      </c>
      <c r="C1564" s="298">
        <v>46027</v>
      </c>
      <c r="D1564" s="299" t="s">
        <v>58</v>
      </c>
      <c r="E1564" s="331">
        <v>1281.53</v>
      </c>
      <c r="F1564" s="331"/>
      <c r="G1564" s="333">
        <f t="shared" si="29"/>
        <v>301.41000000000008</v>
      </c>
      <c r="H1564" s="334"/>
      <c r="I1564" s="335"/>
      <c r="J1564" s="336"/>
      <c r="K1564" s="301"/>
      <c r="L1564" s="336"/>
      <c r="M1564" s="301"/>
      <c r="N1564" s="336"/>
      <c r="O1564" s="301"/>
      <c r="P1564" s="336"/>
      <c r="Q1564" s="301"/>
      <c r="R1564" s="336"/>
      <c r="S1564" s="301"/>
      <c r="T1564" s="336"/>
    </row>
    <row r="1565" spans="1:20" ht="12" customHeight="1" x14ac:dyDescent="0.3">
      <c r="A1565" s="329" t="s">
        <v>289</v>
      </c>
      <c r="B1565" s="330">
        <v>7</v>
      </c>
      <c r="C1565" s="298">
        <v>46026</v>
      </c>
      <c r="D1565" s="299" t="s">
        <v>338</v>
      </c>
      <c r="E1565" s="331">
        <v>18.260000000000002</v>
      </c>
      <c r="F1565" s="331"/>
      <c r="G1565" s="333">
        <f t="shared" si="29"/>
        <v>1582.94</v>
      </c>
      <c r="H1565" s="334"/>
      <c r="I1565" s="335"/>
      <c r="J1565" s="336"/>
      <c r="K1565" s="301"/>
      <c r="L1565" s="336"/>
      <c r="M1565" s="301"/>
      <c r="N1565" s="336"/>
      <c r="O1565" s="301"/>
      <c r="P1565" s="336"/>
      <c r="Q1565" s="301"/>
      <c r="R1565" s="336"/>
      <c r="S1565" s="301"/>
      <c r="T1565" s="336"/>
    </row>
    <row r="1566" spans="1:20" ht="12" customHeight="1" x14ac:dyDescent="0.3">
      <c r="A1566" s="329" t="s">
        <v>287</v>
      </c>
      <c r="B1566" s="330" t="s">
        <v>287</v>
      </c>
      <c r="C1566" s="298">
        <v>46026</v>
      </c>
      <c r="D1566" s="299" t="s">
        <v>300</v>
      </c>
      <c r="E1566" s="331">
        <v>114.91</v>
      </c>
      <c r="F1566" s="331">
        <v>114.91</v>
      </c>
      <c r="G1566" s="333">
        <f t="shared" si="29"/>
        <v>1601.2</v>
      </c>
      <c r="H1566" s="334"/>
      <c r="I1566" s="335"/>
      <c r="J1566" s="336"/>
      <c r="K1566" s="301"/>
      <c r="L1566" s="336"/>
      <c r="M1566" s="301"/>
      <c r="N1566" s="336"/>
      <c r="O1566" s="301"/>
      <c r="P1566" s="336"/>
      <c r="Q1566" s="301"/>
      <c r="R1566" s="336"/>
      <c r="S1566" s="301"/>
      <c r="T1566" s="336"/>
    </row>
    <row r="1567" spans="1:20" ht="12" customHeight="1" x14ac:dyDescent="0.3">
      <c r="A1567" s="329" t="s">
        <v>289</v>
      </c>
      <c r="B1567" s="330">
        <v>5</v>
      </c>
      <c r="C1567" s="298">
        <v>46026</v>
      </c>
      <c r="D1567" s="299" t="s">
        <v>480</v>
      </c>
      <c r="E1567" s="331">
        <v>42.43</v>
      </c>
      <c r="F1567" s="331"/>
      <c r="G1567" s="333">
        <f t="shared" si="29"/>
        <v>1601.2</v>
      </c>
      <c r="H1567" s="334"/>
      <c r="I1567" s="335"/>
      <c r="J1567" s="336"/>
      <c r="K1567" s="301"/>
      <c r="L1567" s="336"/>
      <c r="M1567" s="301"/>
      <c r="N1567" s="336"/>
      <c r="O1567" s="301"/>
      <c r="P1567" s="336"/>
      <c r="Q1567" s="301"/>
      <c r="R1567" s="336"/>
      <c r="S1567" s="301"/>
      <c r="T1567" s="336"/>
    </row>
    <row r="1568" spans="1:20" ht="12" customHeight="1" x14ac:dyDescent="0.3">
      <c r="A1568" s="329" t="s">
        <v>289</v>
      </c>
      <c r="B1568" s="330">
        <v>7</v>
      </c>
      <c r="C1568" s="298">
        <v>46026</v>
      </c>
      <c r="D1568" s="299" t="s">
        <v>300</v>
      </c>
      <c r="E1568" s="331">
        <v>42.59</v>
      </c>
      <c r="F1568" s="331"/>
      <c r="G1568" s="333">
        <f t="shared" si="29"/>
        <v>1643.63</v>
      </c>
      <c r="H1568" s="334"/>
      <c r="I1568" s="335"/>
      <c r="J1568" s="336"/>
      <c r="K1568" s="301"/>
      <c r="L1568" s="336"/>
      <c r="M1568" s="301"/>
      <c r="N1568" s="336"/>
      <c r="O1568" s="301"/>
      <c r="P1568" s="336"/>
      <c r="Q1568" s="301"/>
      <c r="R1568" s="336"/>
      <c r="S1568" s="301"/>
      <c r="T1568" s="336"/>
    </row>
    <row r="1569" spans="1:20" ht="12" customHeight="1" x14ac:dyDescent="0.3">
      <c r="A1569" s="329" t="s">
        <v>289</v>
      </c>
      <c r="B1569" s="330">
        <v>3</v>
      </c>
      <c r="C1569" s="298">
        <v>46025</v>
      </c>
      <c r="D1569" s="299" t="s">
        <v>348</v>
      </c>
      <c r="E1569" s="331">
        <v>14.57</v>
      </c>
      <c r="F1569" s="331"/>
      <c r="G1569" s="333">
        <f t="shared" si="29"/>
        <v>1686.22</v>
      </c>
      <c r="H1569" s="334"/>
      <c r="I1569" s="335"/>
      <c r="J1569" s="336"/>
      <c r="K1569" s="301"/>
      <c r="L1569" s="336"/>
      <c r="M1569" s="301"/>
      <c r="N1569" s="336"/>
      <c r="O1569" s="301"/>
      <c r="P1569" s="336"/>
      <c r="Q1569" s="301"/>
      <c r="R1569" s="336"/>
      <c r="S1569" s="301"/>
      <c r="T1569" s="336"/>
    </row>
    <row r="1570" spans="1:20" ht="12" customHeight="1" x14ac:dyDescent="0.3">
      <c r="A1570" s="329" t="s">
        <v>289</v>
      </c>
      <c r="B1570" s="330">
        <v>2</v>
      </c>
      <c r="C1570" s="298">
        <v>46025</v>
      </c>
      <c r="D1570" s="299" t="s">
        <v>481</v>
      </c>
      <c r="E1570" s="331">
        <v>41.05</v>
      </c>
      <c r="F1570" s="331"/>
      <c r="G1570" s="333">
        <f t="shared" si="29"/>
        <v>1700.79</v>
      </c>
      <c r="H1570" s="334"/>
      <c r="I1570" s="335"/>
      <c r="J1570" s="336"/>
      <c r="K1570" s="301"/>
      <c r="L1570" s="336"/>
      <c r="M1570" s="301"/>
      <c r="N1570" s="336"/>
      <c r="O1570" s="301"/>
      <c r="P1570" s="336"/>
      <c r="Q1570" s="301"/>
      <c r="R1570" s="336"/>
      <c r="S1570" s="301"/>
      <c r="T1570" s="336"/>
    </row>
    <row r="1571" spans="1:20" ht="12" customHeight="1" x14ac:dyDescent="0.3">
      <c r="A1571" s="329" t="s">
        <v>289</v>
      </c>
      <c r="B1571" s="330">
        <v>4</v>
      </c>
      <c r="C1571" s="298">
        <v>46025</v>
      </c>
      <c r="D1571" s="299" t="s">
        <v>310</v>
      </c>
      <c r="E1571" s="331">
        <v>26.88</v>
      </c>
      <c r="F1571" s="331"/>
      <c r="G1571" s="333">
        <f t="shared" si="29"/>
        <v>1741.84</v>
      </c>
      <c r="H1571" s="334"/>
      <c r="I1571" s="335"/>
      <c r="J1571" s="336"/>
      <c r="K1571" s="301"/>
      <c r="L1571" s="336"/>
      <c r="M1571" s="301"/>
      <c r="N1571" s="336"/>
      <c r="O1571" s="301"/>
      <c r="P1571" s="336"/>
      <c r="Q1571" s="301"/>
      <c r="R1571" s="336"/>
      <c r="S1571" s="301"/>
      <c r="T1571" s="336"/>
    </row>
    <row r="1572" spans="1:20" ht="12" customHeight="1" x14ac:dyDescent="0.3">
      <c r="A1572" s="329" t="s">
        <v>289</v>
      </c>
      <c r="B1572" s="330">
        <v>2</v>
      </c>
      <c r="C1572" s="298">
        <v>46025</v>
      </c>
      <c r="D1572" s="299" t="s">
        <v>308</v>
      </c>
      <c r="E1572" s="331">
        <v>130.08000000000001</v>
      </c>
      <c r="F1572" s="331"/>
      <c r="G1572" s="333">
        <f t="shared" si="29"/>
        <v>1768.72</v>
      </c>
      <c r="H1572" s="334"/>
      <c r="I1572" s="335"/>
      <c r="J1572" s="336"/>
      <c r="K1572" s="301"/>
      <c r="L1572" s="336"/>
      <c r="M1572" s="301"/>
      <c r="N1572" s="336"/>
      <c r="O1572" s="301"/>
      <c r="P1572" s="336"/>
      <c r="Q1572" s="301"/>
      <c r="R1572" s="336"/>
      <c r="S1572" s="301"/>
      <c r="T1572" s="336"/>
    </row>
    <row r="1573" spans="1:20" ht="12" customHeight="1" x14ac:dyDescent="0.3">
      <c r="A1573" s="329" t="s">
        <v>289</v>
      </c>
      <c r="B1573" s="330">
        <v>7</v>
      </c>
      <c r="C1573" s="298">
        <v>46025</v>
      </c>
      <c r="D1573" s="299" t="s">
        <v>482</v>
      </c>
      <c r="E1573" s="331">
        <v>222.49</v>
      </c>
      <c r="F1573" s="331"/>
      <c r="G1573" s="333">
        <f t="shared" si="29"/>
        <v>1898.8</v>
      </c>
      <c r="H1573" s="334"/>
      <c r="I1573" s="335"/>
      <c r="J1573" s="336"/>
      <c r="K1573" s="301"/>
      <c r="L1573" s="336"/>
      <c r="M1573" s="301"/>
      <c r="N1573" s="336"/>
      <c r="O1573" s="301"/>
      <c r="P1573" s="336"/>
      <c r="Q1573" s="301"/>
      <c r="R1573" s="336"/>
      <c r="S1573" s="301"/>
      <c r="T1573" s="336"/>
    </row>
    <row r="1574" spans="1:20" ht="12" customHeight="1" x14ac:dyDescent="0.3">
      <c r="A1574" s="329" t="s">
        <v>289</v>
      </c>
      <c r="B1574" s="330">
        <v>7</v>
      </c>
      <c r="C1574" s="298">
        <v>46025</v>
      </c>
      <c r="D1574" s="299" t="s">
        <v>482</v>
      </c>
      <c r="E1574" s="331">
        <v>99.18</v>
      </c>
      <c r="F1574" s="331"/>
      <c r="G1574" s="333">
        <f t="shared" si="29"/>
        <v>2121.29</v>
      </c>
      <c r="H1574" s="334"/>
      <c r="I1574" s="335"/>
      <c r="J1574" s="336"/>
      <c r="K1574" s="301"/>
      <c r="L1574" s="336"/>
      <c r="M1574" s="301"/>
      <c r="N1574" s="336"/>
      <c r="O1574" s="301"/>
      <c r="P1574" s="336"/>
      <c r="Q1574" s="301"/>
      <c r="R1574" s="336"/>
      <c r="S1574" s="301"/>
      <c r="T1574" s="336"/>
    </row>
    <row r="1575" spans="1:20" ht="12" customHeight="1" x14ac:dyDescent="0.3">
      <c r="A1575" s="329" t="s">
        <v>289</v>
      </c>
      <c r="B1575" s="330">
        <v>5</v>
      </c>
      <c r="C1575" s="298">
        <v>46024</v>
      </c>
      <c r="D1575" s="299" t="s">
        <v>483</v>
      </c>
      <c r="E1575" s="331">
        <v>35</v>
      </c>
      <c r="F1575" s="331"/>
      <c r="G1575" s="333">
        <f t="shared" si="29"/>
        <v>2220.4699999999998</v>
      </c>
      <c r="H1575" s="334"/>
      <c r="I1575" s="335"/>
      <c r="J1575" s="336"/>
      <c r="K1575" s="301"/>
      <c r="L1575" s="336"/>
      <c r="M1575" s="301"/>
      <c r="N1575" s="336"/>
      <c r="O1575" s="301"/>
      <c r="P1575" s="336"/>
      <c r="Q1575" s="301"/>
      <c r="R1575" s="336"/>
      <c r="S1575" s="301"/>
      <c r="T1575" s="336"/>
    </row>
    <row r="1576" spans="1:20" ht="12" customHeight="1" x14ac:dyDescent="0.3">
      <c r="A1576" s="329" t="s">
        <v>289</v>
      </c>
      <c r="B1576" s="330">
        <v>3</v>
      </c>
      <c r="C1576" s="298">
        <v>46024</v>
      </c>
      <c r="D1576" s="299" t="s">
        <v>296</v>
      </c>
      <c r="E1576" s="331">
        <v>15.11</v>
      </c>
      <c r="F1576" s="331"/>
      <c r="G1576" s="333">
        <f t="shared" si="29"/>
        <v>2255.4699999999998</v>
      </c>
      <c r="H1576" s="334"/>
      <c r="I1576" s="335"/>
      <c r="J1576" s="336"/>
      <c r="K1576" s="301"/>
      <c r="L1576" s="336"/>
      <c r="M1576" s="301"/>
      <c r="N1576" s="336"/>
      <c r="O1576" s="301"/>
      <c r="P1576" s="336"/>
      <c r="Q1576" s="301"/>
      <c r="R1576" s="336"/>
      <c r="S1576" s="301"/>
      <c r="T1576" s="336"/>
    </row>
    <row r="1577" spans="1:20" ht="12" customHeight="1" x14ac:dyDescent="0.3">
      <c r="A1577" s="329" t="s">
        <v>289</v>
      </c>
      <c r="B1577" s="330">
        <v>5</v>
      </c>
      <c r="C1577" s="298">
        <v>46024</v>
      </c>
      <c r="D1577" s="299" t="s">
        <v>484</v>
      </c>
      <c r="E1577" s="331">
        <v>29.67</v>
      </c>
      <c r="F1577" s="331"/>
      <c r="G1577" s="333">
        <f t="shared" si="29"/>
        <v>2270.58</v>
      </c>
      <c r="H1577" s="334"/>
      <c r="I1577" s="335"/>
      <c r="J1577" s="336"/>
      <c r="K1577" s="301"/>
      <c r="L1577" s="336"/>
      <c r="M1577" s="301"/>
      <c r="N1577" s="336"/>
      <c r="O1577" s="301"/>
      <c r="P1577" s="336"/>
      <c r="Q1577" s="301"/>
      <c r="R1577" s="336"/>
      <c r="S1577" s="301"/>
      <c r="T1577" s="336"/>
    </row>
    <row r="1578" spans="1:20" ht="12" customHeight="1" x14ac:dyDescent="0.3">
      <c r="A1578" s="329" t="s">
        <v>287</v>
      </c>
      <c r="B1578" s="330" t="s">
        <v>287</v>
      </c>
      <c r="C1578" s="298">
        <v>46024</v>
      </c>
      <c r="D1578" s="299" t="s">
        <v>397</v>
      </c>
      <c r="E1578" s="331">
        <v>70.56</v>
      </c>
      <c r="F1578" s="331">
        <v>70.56</v>
      </c>
      <c r="G1578" s="333">
        <f t="shared" si="29"/>
        <v>2300.25</v>
      </c>
      <c r="H1578" s="334"/>
      <c r="I1578" s="335"/>
      <c r="J1578" s="336"/>
      <c r="K1578" s="301"/>
      <c r="L1578" s="336"/>
      <c r="M1578" s="301"/>
      <c r="N1578" s="336"/>
      <c r="O1578" s="301"/>
      <c r="P1578" s="336"/>
      <c r="Q1578" s="301"/>
      <c r="R1578" s="336"/>
      <c r="S1578" s="301"/>
      <c r="T1578" s="336"/>
    </row>
    <row r="1579" spans="1:20" ht="12" customHeight="1" x14ac:dyDescent="0.3">
      <c r="A1579" s="329" t="s">
        <v>287</v>
      </c>
      <c r="B1579" s="330" t="s">
        <v>287</v>
      </c>
      <c r="C1579" s="298">
        <v>46024</v>
      </c>
      <c r="D1579" s="299" t="s">
        <v>485</v>
      </c>
      <c r="E1579" s="331">
        <v>113.94</v>
      </c>
      <c r="F1579" s="331">
        <v>113.94</v>
      </c>
      <c r="G1579" s="333">
        <f t="shared" si="29"/>
        <v>2300.25</v>
      </c>
      <c r="H1579" s="334"/>
      <c r="I1579" s="335"/>
      <c r="J1579" s="336"/>
      <c r="K1579" s="301"/>
      <c r="L1579" s="336"/>
      <c r="M1579" s="301"/>
      <c r="N1579" s="336"/>
      <c r="O1579" s="301"/>
      <c r="P1579" s="336"/>
      <c r="Q1579" s="301"/>
      <c r="R1579" s="336"/>
      <c r="S1579" s="301"/>
      <c r="T1579" s="336"/>
    </row>
    <row r="1580" spans="1:20" ht="12" customHeight="1" x14ac:dyDescent="0.3">
      <c r="A1580" s="329" t="s">
        <v>289</v>
      </c>
      <c r="B1580" s="330">
        <v>2</v>
      </c>
      <c r="C1580" s="298">
        <v>46024</v>
      </c>
      <c r="D1580" s="299" t="s">
        <v>371</v>
      </c>
      <c r="E1580" s="331">
        <v>11.9</v>
      </c>
      <c r="F1580" s="331"/>
      <c r="G1580" s="333">
        <f t="shared" si="29"/>
        <v>2300.25</v>
      </c>
      <c r="H1580" s="334"/>
      <c r="I1580" s="335"/>
      <c r="J1580" s="336"/>
      <c r="K1580" s="301"/>
      <c r="L1580" s="336"/>
      <c r="M1580" s="301"/>
      <c r="N1580" s="336"/>
      <c r="O1580" s="301"/>
      <c r="P1580" s="336"/>
      <c r="Q1580" s="301"/>
      <c r="R1580" s="336"/>
      <c r="S1580" s="301"/>
      <c r="T1580" s="336"/>
    </row>
    <row r="1581" spans="1:20" ht="12" customHeight="1" x14ac:dyDescent="0.3">
      <c r="A1581" s="329" t="s">
        <v>289</v>
      </c>
      <c r="B1581" s="330">
        <v>2</v>
      </c>
      <c r="C1581" s="298">
        <v>46024</v>
      </c>
      <c r="D1581" s="299" t="s">
        <v>408</v>
      </c>
      <c r="E1581" s="331">
        <v>23.9</v>
      </c>
      <c r="F1581" s="331"/>
      <c r="G1581" s="333">
        <f t="shared" si="29"/>
        <v>2312.15</v>
      </c>
      <c r="H1581" s="334"/>
      <c r="I1581" s="335"/>
      <c r="J1581" s="336"/>
      <c r="K1581" s="301"/>
      <c r="L1581" s="336"/>
      <c r="M1581" s="301"/>
      <c r="N1581" s="336"/>
      <c r="O1581" s="301"/>
      <c r="P1581" s="336"/>
      <c r="Q1581" s="301"/>
      <c r="R1581" s="336"/>
      <c r="S1581" s="301"/>
      <c r="T1581" s="336"/>
    </row>
    <row r="1582" spans="1:20" ht="12" customHeight="1" x14ac:dyDescent="0.3">
      <c r="A1582" s="329" t="s">
        <v>289</v>
      </c>
      <c r="B1582" s="330">
        <v>5</v>
      </c>
      <c r="C1582" s="298">
        <v>46024</v>
      </c>
      <c r="D1582" s="299" t="s">
        <v>486</v>
      </c>
      <c r="E1582" s="331">
        <v>160</v>
      </c>
      <c r="F1582" s="331"/>
      <c r="G1582" s="333">
        <f t="shared" si="29"/>
        <v>2336.0500000000002</v>
      </c>
      <c r="H1582" s="334"/>
      <c r="I1582" s="335"/>
      <c r="J1582" s="336"/>
      <c r="K1582" s="301"/>
      <c r="L1582" s="336"/>
      <c r="M1582" s="301"/>
      <c r="N1582" s="336"/>
      <c r="O1582" s="301"/>
      <c r="P1582" s="336"/>
      <c r="Q1582" s="301"/>
      <c r="R1582" s="336"/>
      <c r="S1582" s="301"/>
      <c r="T1582" s="336"/>
    </row>
    <row r="1583" spans="1:20" ht="12" customHeight="1" x14ac:dyDescent="0.3">
      <c r="A1583" s="329" t="s">
        <v>284</v>
      </c>
      <c r="B1583" s="330">
        <v>36</v>
      </c>
      <c r="C1583" s="298">
        <v>46024</v>
      </c>
      <c r="D1583" s="299" t="s">
        <v>374</v>
      </c>
      <c r="E1583" s="331">
        <v>50</v>
      </c>
      <c r="F1583" s="331"/>
      <c r="G1583" s="333">
        <f t="shared" si="29"/>
        <v>2496.0500000000002</v>
      </c>
      <c r="H1583" s="334"/>
      <c r="I1583" s="335"/>
      <c r="J1583" s="336"/>
      <c r="K1583" s="301"/>
      <c r="L1583" s="336"/>
      <c r="M1583" s="301"/>
      <c r="N1583" s="336"/>
      <c r="O1583" s="301"/>
      <c r="P1583" s="336"/>
      <c r="Q1583" s="301"/>
      <c r="R1583" s="336"/>
      <c r="S1583" s="301"/>
      <c r="T1583" s="336"/>
    </row>
    <row r="1584" spans="1:20" ht="12" customHeight="1" x14ac:dyDescent="0.3">
      <c r="A1584" s="329" t="s">
        <v>289</v>
      </c>
      <c r="B1584" s="330">
        <v>6</v>
      </c>
      <c r="C1584" s="298">
        <v>46023</v>
      </c>
      <c r="D1584" s="299" t="s">
        <v>312</v>
      </c>
      <c r="E1584" s="331">
        <v>8</v>
      </c>
      <c r="F1584" s="331"/>
      <c r="G1584" s="333">
        <f t="shared" si="29"/>
        <v>2546.0500000000002</v>
      </c>
      <c r="H1584" s="334"/>
      <c r="I1584" s="335"/>
      <c r="J1584" s="336"/>
      <c r="K1584" s="301"/>
      <c r="L1584" s="336"/>
      <c r="M1584" s="301"/>
      <c r="N1584" s="336"/>
      <c r="O1584" s="301"/>
      <c r="P1584" s="336"/>
      <c r="Q1584" s="301"/>
      <c r="R1584" s="336"/>
      <c r="S1584" s="301"/>
      <c r="T1584" s="336"/>
    </row>
    <row r="1585" spans="1:20" ht="12" customHeight="1" x14ac:dyDescent="0.3">
      <c r="A1585" s="329" t="s">
        <v>289</v>
      </c>
      <c r="B1585" s="330">
        <v>2</v>
      </c>
      <c r="C1585" s="298">
        <v>46023</v>
      </c>
      <c r="D1585" s="299" t="s">
        <v>371</v>
      </c>
      <c r="E1585" s="331">
        <v>13.06</v>
      </c>
      <c r="F1585" s="331"/>
      <c r="G1585" s="333">
        <f t="shared" si="29"/>
        <v>2554.0500000000002</v>
      </c>
      <c r="H1585" s="334"/>
      <c r="I1585" s="335"/>
      <c r="J1585" s="336"/>
      <c r="K1585" s="301"/>
      <c r="L1585" s="336"/>
      <c r="M1585" s="301"/>
      <c r="N1585" s="336"/>
      <c r="O1585" s="301"/>
      <c r="P1585" s="336"/>
      <c r="Q1585" s="301"/>
      <c r="R1585" s="336"/>
      <c r="S1585" s="301"/>
      <c r="T1585" s="336"/>
    </row>
    <row r="1586" spans="1:20" ht="12" customHeight="1" x14ac:dyDescent="0.3">
      <c r="A1586" s="329" t="s">
        <v>294</v>
      </c>
      <c r="B1586" s="330">
        <v>22</v>
      </c>
      <c r="C1586" s="298">
        <v>46023</v>
      </c>
      <c r="D1586" s="299" t="s">
        <v>375</v>
      </c>
      <c r="E1586" s="331">
        <v>6.37</v>
      </c>
      <c r="F1586" s="331"/>
      <c r="G1586" s="333">
        <f t="shared" si="29"/>
        <v>2567.11</v>
      </c>
      <c r="H1586" s="334"/>
      <c r="I1586" s="335"/>
      <c r="J1586" s="336"/>
      <c r="K1586" s="301"/>
      <c r="L1586" s="336"/>
      <c r="M1586" s="301"/>
      <c r="N1586" s="336"/>
      <c r="O1586" s="301"/>
      <c r="P1586" s="336"/>
      <c r="Q1586" s="301"/>
      <c r="R1586" s="336"/>
      <c r="S1586" s="301"/>
      <c r="T1586" s="336"/>
    </row>
    <row r="1587" spans="1:20" ht="12" customHeight="1" x14ac:dyDescent="0.3">
      <c r="A1587" s="329" t="s">
        <v>289</v>
      </c>
      <c r="B1587" s="330">
        <v>2</v>
      </c>
      <c r="C1587" s="298">
        <v>46023</v>
      </c>
      <c r="D1587" s="299" t="s">
        <v>358</v>
      </c>
      <c r="E1587" s="331">
        <v>10.27</v>
      </c>
      <c r="F1587" s="331"/>
      <c r="G1587" s="333">
        <f t="shared" si="29"/>
        <v>2573.48</v>
      </c>
      <c r="H1587" s="334"/>
      <c r="I1587" s="335"/>
      <c r="J1587" s="336"/>
      <c r="K1587" s="301"/>
      <c r="L1587" s="336"/>
      <c r="M1587" s="301"/>
      <c r="N1587" s="336"/>
      <c r="O1587" s="301"/>
      <c r="P1587" s="336"/>
      <c r="Q1587" s="301"/>
      <c r="R1587" s="336"/>
      <c r="S1587" s="301"/>
      <c r="T1587" s="336"/>
    </row>
    <row r="1588" spans="1:20" ht="12" customHeight="1" x14ac:dyDescent="0.3">
      <c r="A1588" s="329" t="s">
        <v>289</v>
      </c>
      <c r="B1588" s="330">
        <v>6</v>
      </c>
      <c r="C1588" s="298">
        <v>46023</v>
      </c>
      <c r="D1588" s="299" t="s">
        <v>487</v>
      </c>
      <c r="E1588" s="331">
        <v>176.57</v>
      </c>
      <c r="F1588" s="331"/>
      <c r="G1588" s="333">
        <f t="shared" si="29"/>
        <v>2583.75</v>
      </c>
      <c r="H1588" s="334"/>
      <c r="I1588" s="335"/>
      <c r="J1588" s="336"/>
      <c r="K1588" s="301"/>
      <c r="L1588" s="336"/>
      <c r="M1588" s="301"/>
      <c r="N1588" s="336"/>
      <c r="O1588" s="301"/>
      <c r="P1588" s="336"/>
      <c r="Q1588" s="301"/>
      <c r="R1588" s="336"/>
      <c r="S1588" s="301"/>
      <c r="T1588" s="336"/>
    </row>
    <row r="1589" spans="1:20" ht="12" customHeight="1" x14ac:dyDescent="0.3">
      <c r="A1589" s="329" t="s">
        <v>287</v>
      </c>
      <c r="B1589" s="330" t="s">
        <v>287</v>
      </c>
      <c r="C1589" s="298">
        <v>46023</v>
      </c>
      <c r="D1589" s="299" t="s">
        <v>300</v>
      </c>
      <c r="E1589" s="331">
        <v>383.39</v>
      </c>
      <c r="F1589" s="331">
        <v>383.39</v>
      </c>
      <c r="G1589" s="333">
        <f t="shared" si="29"/>
        <v>2760.32</v>
      </c>
      <c r="H1589" s="334"/>
      <c r="I1589" s="335"/>
      <c r="J1589" s="336"/>
      <c r="K1589" s="301"/>
      <c r="L1589" s="336"/>
      <c r="M1589" s="301"/>
      <c r="N1589" s="336"/>
      <c r="O1589" s="301"/>
      <c r="P1589" s="336"/>
      <c r="Q1589" s="301"/>
      <c r="R1589" s="336"/>
      <c r="S1589" s="301"/>
      <c r="T1589" s="336"/>
    </row>
    <row r="1590" spans="1:20" ht="12" customHeight="1" x14ac:dyDescent="0.3">
      <c r="A1590" s="329" t="s">
        <v>287</v>
      </c>
      <c r="B1590" s="330" t="s">
        <v>287</v>
      </c>
      <c r="C1590" s="298">
        <v>46023</v>
      </c>
      <c r="D1590" s="299" t="s">
        <v>300</v>
      </c>
      <c r="E1590" s="331">
        <v>53.24</v>
      </c>
      <c r="F1590" s="331">
        <v>53.24</v>
      </c>
      <c r="G1590" s="333">
        <f t="shared" si="29"/>
        <v>2760.32</v>
      </c>
      <c r="H1590" s="334"/>
      <c r="I1590" s="335"/>
      <c r="J1590" s="336"/>
      <c r="K1590" s="301"/>
      <c r="L1590" s="336"/>
      <c r="M1590" s="301"/>
      <c r="N1590" s="336"/>
      <c r="O1590" s="301"/>
      <c r="P1590" s="336"/>
      <c r="Q1590" s="301"/>
      <c r="R1590" s="336"/>
      <c r="S1590" s="301"/>
      <c r="T1590" s="336"/>
    </row>
    <row r="1591" spans="1:20" ht="12" customHeight="1" x14ac:dyDescent="0.3">
      <c r="A1591" s="329" t="s">
        <v>335</v>
      </c>
      <c r="B1591" s="330" t="s">
        <v>335</v>
      </c>
      <c r="C1591" s="298">
        <v>46023</v>
      </c>
      <c r="D1591" s="337" t="s">
        <v>460</v>
      </c>
      <c r="E1591" s="331">
        <v>239.68</v>
      </c>
      <c r="F1591" s="331"/>
      <c r="G1591" s="333">
        <f t="shared" si="29"/>
        <v>2760.32</v>
      </c>
      <c r="H1591" s="334"/>
      <c r="I1591" s="335"/>
      <c r="J1591" s="336"/>
      <c r="K1591" s="301"/>
      <c r="L1591" s="336"/>
      <c r="M1591" s="301"/>
      <c r="N1591" s="336"/>
      <c r="O1591" s="301"/>
      <c r="P1591" s="336"/>
      <c r="Q1591" s="301"/>
      <c r="R1591" s="336"/>
      <c r="S1591" s="301"/>
      <c r="T1591" s="336"/>
    </row>
    <row r="1592" spans="1:20" ht="12" customHeight="1" x14ac:dyDescent="0.3">
      <c r="A1592" s="329" t="s">
        <v>488</v>
      </c>
      <c r="B1592" s="330" t="s">
        <v>488</v>
      </c>
      <c r="C1592" s="298">
        <v>45658</v>
      </c>
      <c r="D1592" s="298" t="s">
        <v>489</v>
      </c>
      <c r="E1592" s="332"/>
      <c r="F1592" s="332"/>
      <c r="G1592" s="333">
        <v>3000</v>
      </c>
      <c r="H1592" s="334"/>
      <c r="I1592" s="335"/>
      <c r="J1592" s="336"/>
      <c r="K1592" s="301"/>
      <c r="L1592" s="336"/>
      <c r="M1592" s="301"/>
      <c r="N1592" s="336"/>
      <c r="O1592" s="301"/>
      <c r="P1592" s="336"/>
      <c r="Q1592" s="301"/>
      <c r="R1592" s="336"/>
      <c r="S1592" s="301"/>
      <c r="T1592" s="336"/>
    </row>
    <row r="1593" spans="1:20" ht="15.75" customHeight="1" x14ac:dyDescent="0.3"/>
    <row r="1594" spans="1:20" ht="15.75" customHeight="1" x14ac:dyDescent="0.3"/>
    <row r="1595" spans="1:20" ht="15.75" customHeight="1" x14ac:dyDescent="0.3"/>
    <row r="1596" spans="1:20" ht="15.75" customHeight="1" x14ac:dyDescent="0.3"/>
    <row r="1597" spans="1:20" ht="15.75" customHeight="1" x14ac:dyDescent="0.3"/>
    <row r="1598" spans="1:20" ht="15.75" customHeight="1" x14ac:dyDescent="0.3"/>
    <row r="1599" spans="1:20" ht="15.75" customHeight="1" x14ac:dyDescent="0.3"/>
    <row r="1600" spans="1:2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ht="15.75" customHeight="1" x14ac:dyDescent="0.3"/>
    <row r="3218" ht="15.75" customHeight="1" x14ac:dyDescent="0.3"/>
    <row r="3219" ht="15.75" customHeight="1" x14ac:dyDescent="0.3"/>
    <row r="3220" ht="15.75" customHeight="1" x14ac:dyDescent="0.3"/>
    <row r="3221" ht="15.75" customHeight="1" x14ac:dyDescent="0.3"/>
    <row r="3222" ht="15.75" customHeight="1" x14ac:dyDescent="0.3"/>
    <row r="3223" ht="15.75" customHeight="1" x14ac:dyDescent="0.3"/>
    <row r="3224" ht="15.75" customHeight="1" x14ac:dyDescent="0.3"/>
    <row r="3225" ht="15.75" customHeight="1" x14ac:dyDescent="0.3"/>
    <row r="3226" ht="15.75" customHeight="1" x14ac:dyDescent="0.3"/>
    <row r="3227" ht="15.75" customHeight="1" x14ac:dyDescent="0.3"/>
    <row r="3228" ht="15.75" customHeight="1" x14ac:dyDescent="0.3"/>
    <row r="3229" ht="15.75" customHeight="1" x14ac:dyDescent="0.3"/>
    <row r="3230" ht="15.75" customHeight="1" x14ac:dyDescent="0.3"/>
    <row r="3231" ht="15.75" customHeight="1" x14ac:dyDescent="0.3"/>
    <row r="3232" ht="15.75" customHeight="1" x14ac:dyDescent="0.3"/>
    <row r="3233" ht="15.75" customHeight="1" x14ac:dyDescent="0.3"/>
    <row r="3234" ht="15.75" customHeight="1" x14ac:dyDescent="0.3"/>
    <row r="3235" ht="15.75" customHeight="1" x14ac:dyDescent="0.3"/>
    <row r="3236" ht="15.75" customHeight="1" x14ac:dyDescent="0.3"/>
    <row r="3237" ht="15.75" customHeight="1" x14ac:dyDescent="0.3"/>
    <row r="3238" ht="15.75" customHeight="1" x14ac:dyDescent="0.3"/>
    <row r="3239" ht="15.75" customHeight="1" x14ac:dyDescent="0.3"/>
    <row r="3240" ht="15.75" customHeight="1" x14ac:dyDescent="0.3"/>
    <row r="3241" ht="15.75" customHeight="1" x14ac:dyDescent="0.3"/>
    <row r="3242" ht="15.75" customHeight="1" x14ac:dyDescent="0.3"/>
    <row r="3243" ht="15.75" customHeight="1" x14ac:dyDescent="0.3"/>
    <row r="3244" ht="15.75" customHeight="1" x14ac:dyDescent="0.3"/>
    <row r="3245" ht="15.75" customHeight="1" x14ac:dyDescent="0.3"/>
    <row r="3246" ht="15.75" customHeight="1" x14ac:dyDescent="0.3"/>
    <row r="3247" ht="15.75" customHeight="1" x14ac:dyDescent="0.3"/>
    <row r="3248" ht="15.75" customHeight="1" x14ac:dyDescent="0.3"/>
    <row r="3249" ht="15.75" customHeight="1" x14ac:dyDescent="0.3"/>
    <row r="3250" ht="15.75" customHeight="1" x14ac:dyDescent="0.3"/>
    <row r="3251" ht="15.75" customHeight="1" x14ac:dyDescent="0.3"/>
    <row r="3252" ht="15.75" customHeight="1" x14ac:dyDescent="0.3"/>
    <row r="3253" ht="15.75" customHeight="1" x14ac:dyDescent="0.3"/>
    <row r="3254" ht="15.75" customHeight="1" x14ac:dyDescent="0.3"/>
    <row r="3255" ht="15.75" customHeight="1" x14ac:dyDescent="0.3"/>
    <row r="3256" ht="15.75" customHeight="1" x14ac:dyDescent="0.3"/>
    <row r="3257" ht="15.75" customHeight="1" x14ac:dyDescent="0.3"/>
    <row r="3258" ht="15.75" customHeight="1" x14ac:dyDescent="0.3"/>
    <row r="3259" ht="15.75" customHeight="1" x14ac:dyDescent="0.3"/>
    <row r="3260" ht="15.75" customHeight="1" x14ac:dyDescent="0.3"/>
    <row r="3261" ht="15.75" customHeight="1" x14ac:dyDescent="0.3"/>
    <row r="3262" ht="15.75" customHeight="1" x14ac:dyDescent="0.3"/>
    <row r="3263" ht="15.75" customHeight="1" x14ac:dyDescent="0.3"/>
    <row r="3264" ht="15.75" customHeight="1" x14ac:dyDescent="0.3"/>
    <row r="3265" ht="15.75" customHeight="1" x14ac:dyDescent="0.3"/>
    <row r="3266" ht="15.75" customHeight="1" x14ac:dyDescent="0.3"/>
    <row r="3267" ht="15.75" customHeight="1" x14ac:dyDescent="0.3"/>
    <row r="3268" ht="15.75" customHeight="1" x14ac:dyDescent="0.3"/>
    <row r="3269" ht="15.75" customHeight="1" x14ac:dyDescent="0.3"/>
    <row r="3270" ht="15.75" customHeight="1" x14ac:dyDescent="0.3"/>
    <row r="3271" ht="15.75" customHeight="1" x14ac:dyDescent="0.3"/>
    <row r="3272" ht="15.75" customHeight="1" x14ac:dyDescent="0.3"/>
    <row r="3273" ht="15.75" customHeight="1" x14ac:dyDescent="0.3"/>
    <row r="3274" ht="15.75" customHeight="1" x14ac:dyDescent="0.3"/>
    <row r="3275" ht="15.75" customHeight="1" x14ac:dyDescent="0.3"/>
    <row r="3276" ht="15.75" customHeight="1" x14ac:dyDescent="0.3"/>
    <row r="3277" ht="15.75" customHeight="1" x14ac:dyDescent="0.3"/>
    <row r="3278" ht="15.75" customHeight="1" x14ac:dyDescent="0.3"/>
    <row r="3279" ht="15.75" customHeight="1" x14ac:dyDescent="0.3"/>
    <row r="3280" ht="15.75" customHeight="1" x14ac:dyDescent="0.3"/>
    <row r="3281" ht="15.75" customHeight="1" x14ac:dyDescent="0.3"/>
    <row r="3282" ht="15.75" customHeight="1" x14ac:dyDescent="0.3"/>
    <row r="3283" ht="15.75" customHeight="1" x14ac:dyDescent="0.3"/>
    <row r="3284" ht="15.75" customHeight="1" x14ac:dyDescent="0.3"/>
    <row r="3285" ht="15.75" customHeight="1" x14ac:dyDescent="0.3"/>
    <row r="3286" ht="15.75" customHeight="1" x14ac:dyDescent="0.3"/>
    <row r="3287" ht="15.75" customHeight="1" x14ac:dyDescent="0.3"/>
    <row r="3288" ht="15.75" customHeight="1" x14ac:dyDescent="0.3"/>
    <row r="3289" ht="15.75" customHeight="1" x14ac:dyDescent="0.3"/>
    <row r="3290" ht="15.75" customHeight="1" x14ac:dyDescent="0.3"/>
    <row r="3291" ht="15.75" customHeight="1" x14ac:dyDescent="0.3"/>
    <row r="3292" ht="15.75" customHeight="1" x14ac:dyDescent="0.3"/>
    <row r="3293" ht="15.75" customHeight="1" x14ac:dyDescent="0.3"/>
    <row r="3294" ht="15.75" customHeight="1" x14ac:dyDescent="0.3"/>
    <row r="3295" ht="15.75" customHeight="1" x14ac:dyDescent="0.3"/>
    <row r="3296" ht="15.75" customHeight="1" x14ac:dyDescent="0.3"/>
    <row r="3297" ht="15.75" customHeight="1" x14ac:dyDescent="0.3"/>
    <row r="3298" ht="15.75" customHeight="1" x14ac:dyDescent="0.3"/>
    <row r="3299" ht="15.75" customHeight="1" x14ac:dyDescent="0.3"/>
    <row r="3300" ht="15.75" customHeight="1" x14ac:dyDescent="0.3"/>
    <row r="3301" ht="15.75" customHeight="1" x14ac:dyDescent="0.3"/>
    <row r="3302" ht="15.75" customHeight="1" x14ac:dyDescent="0.3"/>
    <row r="3303" ht="15.75" customHeight="1" x14ac:dyDescent="0.3"/>
    <row r="3304" ht="15.75" customHeight="1" x14ac:dyDescent="0.3"/>
    <row r="3305" ht="15.75" customHeight="1" x14ac:dyDescent="0.3"/>
    <row r="3306" ht="15.75" customHeight="1" x14ac:dyDescent="0.3"/>
    <row r="3307" ht="15.75" customHeight="1" x14ac:dyDescent="0.3"/>
    <row r="3308" ht="15.75" customHeight="1" x14ac:dyDescent="0.3"/>
    <row r="3309" ht="15.75" customHeight="1" x14ac:dyDescent="0.3"/>
    <row r="3310" ht="15.75" customHeight="1" x14ac:dyDescent="0.3"/>
    <row r="3311" ht="15.75" customHeight="1" x14ac:dyDescent="0.3"/>
    <row r="3312" ht="15.75" customHeight="1" x14ac:dyDescent="0.3"/>
    <row r="3313" spans="9:9" ht="15.75" customHeight="1" x14ac:dyDescent="0.3"/>
    <row r="3314" spans="9:9" ht="15.75" customHeight="1" x14ac:dyDescent="0.3"/>
    <row r="3315" spans="9:9" ht="15.75" customHeight="1" x14ac:dyDescent="0.3"/>
    <row r="3316" spans="9:9" ht="15.75" customHeight="1" x14ac:dyDescent="0.3"/>
    <row r="3317" spans="9:9" ht="15.75" customHeight="1" x14ac:dyDescent="0.3"/>
    <row r="3318" spans="9:9" ht="15.75" customHeight="1" x14ac:dyDescent="0.3"/>
    <row r="3319" spans="9:9" ht="15.75" customHeight="1" x14ac:dyDescent="0.3"/>
    <row r="3320" spans="9:9" ht="15.75" customHeight="1" x14ac:dyDescent="0.3"/>
    <row r="3321" spans="9:9" ht="15.75" customHeight="1" x14ac:dyDescent="0.3"/>
    <row r="3322" spans="9:9" ht="12" customHeight="1" x14ac:dyDescent="0.3">
      <c r="I3322" s="335" t="s">
        <v>225</v>
      </c>
    </row>
    <row r="3323" spans="9:9" ht="12" customHeight="1" x14ac:dyDescent="0.3">
      <c r="I3323" s="335"/>
    </row>
    <row r="3324" spans="9:9" ht="12" customHeight="1" x14ac:dyDescent="0.3">
      <c r="I3324" s="335"/>
    </row>
    <row r="3325" spans="9:9" ht="12" customHeight="1" x14ac:dyDescent="0.3">
      <c r="I3325" s="335"/>
    </row>
    <row r="3326" spans="9:9" ht="12" customHeight="1" x14ac:dyDescent="0.3">
      <c r="I3326" s="335"/>
    </row>
    <row r="3327" spans="9:9" ht="12" customHeight="1" x14ac:dyDescent="0.3">
      <c r="I3327" s="335"/>
    </row>
    <row r="3328" spans="9:9" ht="12" customHeight="1" x14ac:dyDescent="0.3">
      <c r="I3328" s="335"/>
    </row>
    <row r="3329" spans="9:9" ht="12" customHeight="1" x14ac:dyDescent="0.3">
      <c r="I3329" s="335"/>
    </row>
    <row r="3330" spans="9:9" ht="12" customHeight="1" x14ac:dyDescent="0.3">
      <c r="I3330" s="335"/>
    </row>
    <row r="3331" spans="9:9" ht="12" customHeight="1" x14ac:dyDescent="0.3">
      <c r="I3331" s="335" t="s">
        <v>226</v>
      </c>
    </row>
    <row r="3332" spans="9:9" ht="15.75" customHeight="1" x14ac:dyDescent="0.3"/>
    <row r="3333" spans="9:9" ht="15.75" customHeight="1" x14ac:dyDescent="0.3"/>
    <row r="3334" spans="9:9" ht="12" customHeight="1" x14ac:dyDescent="0.3">
      <c r="I3334" s="335" t="s">
        <v>226</v>
      </c>
    </row>
    <row r="3335" spans="9:9" ht="12" customHeight="1" x14ac:dyDescent="0.3">
      <c r="I3335" s="335"/>
    </row>
    <row r="3336" spans="9:9" ht="12" customHeight="1" x14ac:dyDescent="0.3">
      <c r="I3336" s="335"/>
    </row>
    <row r="3337" spans="9:9" ht="12" customHeight="1" x14ac:dyDescent="0.3">
      <c r="I3337" s="335"/>
    </row>
    <row r="3338" spans="9:9" ht="12" customHeight="1" x14ac:dyDescent="0.3">
      <c r="I3338" s="335"/>
    </row>
    <row r="3339" spans="9:9" ht="12" customHeight="1" x14ac:dyDescent="0.3">
      <c r="I3339" s="335"/>
    </row>
    <row r="3340" spans="9:9" ht="12" customHeight="1" x14ac:dyDescent="0.3">
      <c r="I3340" s="335" t="s">
        <v>226</v>
      </c>
    </row>
    <row r="3341" spans="9:9" ht="12" customHeight="1" x14ac:dyDescent="0.3">
      <c r="I3341" s="335" t="s">
        <v>226</v>
      </c>
    </row>
    <row r="3342" spans="9:9" ht="12" customHeight="1" x14ac:dyDescent="0.3">
      <c r="I3342" s="335"/>
    </row>
    <row r="3343" spans="9:9" ht="12" customHeight="1" x14ac:dyDescent="0.3">
      <c r="I3343" s="335"/>
    </row>
    <row r="3344" spans="9:9" ht="12" customHeight="1" x14ac:dyDescent="0.3">
      <c r="I3344" s="335"/>
    </row>
    <row r="3345" spans="9:9" ht="12" customHeight="1" x14ac:dyDescent="0.3">
      <c r="I3345" s="335" t="s">
        <v>226</v>
      </c>
    </row>
    <row r="3346" spans="9:9" ht="12" customHeight="1" x14ac:dyDescent="0.3">
      <c r="I3346" s="335" t="s">
        <v>225</v>
      </c>
    </row>
    <row r="3347" spans="9:9" ht="12" customHeight="1" x14ac:dyDescent="0.3">
      <c r="I3347" s="335" t="s">
        <v>225</v>
      </c>
    </row>
    <row r="3348" spans="9:9" ht="15.75" customHeight="1" x14ac:dyDescent="0.3"/>
    <row r="3349" spans="9:9" ht="15.75" customHeight="1" x14ac:dyDescent="0.3"/>
    <row r="3350" spans="9:9" ht="12" customHeight="1" x14ac:dyDescent="0.3">
      <c r="I3350" s="335" t="s">
        <v>225</v>
      </c>
    </row>
    <row r="3351" spans="9:9" ht="12" customHeight="1" x14ac:dyDescent="0.3">
      <c r="I3351" s="335"/>
    </row>
    <row r="3352" spans="9:9" ht="12" customHeight="1" x14ac:dyDescent="0.3">
      <c r="I3352" s="335" t="s">
        <v>226</v>
      </c>
    </row>
    <row r="3353" spans="9:9" ht="12" customHeight="1" x14ac:dyDescent="0.3">
      <c r="I3353" s="335"/>
    </row>
    <row r="3354" spans="9:9" ht="12" customHeight="1" x14ac:dyDescent="0.3">
      <c r="I3354" s="335"/>
    </row>
    <row r="3355" spans="9:9" ht="12" customHeight="1" x14ac:dyDescent="0.3">
      <c r="I3355" s="335" t="s">
        <v>226</v>
      </c>
    </row>
    <row r="3356" spans="9:9" ht="12" customHeight="1" x14ac:dyDescent="0.3">
      <c r="I3356" s="335"/>
    </row>
    <row r="3357" spans="9:9" ht="12" customHeight="1" x14ac:dyDescent="0.3">
      <c r="I3357" s="335" t="s">
        <v>226</v>
      </c>
    </row>
    <row r="3358" spans="9:9" ht="15.75" customHeight="1" x14ac:dyDescent="0.3"/>
    <row r="3359" spans="9:9" ht="15.75" customHeight="1" x14ac:dyDescent="0.3"/>
    <row r="3360" spans="9:9" ht="15.75" customHeight="1" x14ac:dyDescent="0.3"/>
    <row r="3361" spans="9:9" ht="15.75" customHeight="1" x14ac:dyDescent="0.3"/>
    <row r="3362" spans="9:9" ht="15.75" customHeight="1" x14ac:dyDescent="0.3"/>
    <row r="3363" spans="9:9" ht="15.75" customHeight="1" x14ac:dyDescent="0.3"/>
    <row r="3364" spans="9:9" ht="15.75" customHeight="1" x14ac:dyDescent="0.3"/>
    <row r="3365" spans="9:9" ht="15.75" customHeight="1" x14ac:dyDescent="0.3"/>
    <row r="3366" spans="9:9" ht="12" customHeight="1" x14ac:dyDescent="0.3">
      <c r="I3366" s="335" t="s">
        <v>226</v>
      </c>
    </row>
    <row r="3367" spans="9:9" ht="12" customHeight="1" x14ac:dyDescent="0.3">
      <c r="I3367" s="335"/>
    </row>
    <row r="3368" spans="9:9" ht="12" customHeight="1" x14ac:dyDescent="0.3">
      <c r="I3368" s="335" t="s">
        <v>225</v>
      </c>
    </row>
    <row r="3369" spans="9:9" ht="12" customHeight="1" x14ac:dyDescent="0.3">
      <c r="I3369" s="335"/>
    </row>
    <row r="3370" spans="9:9" ht="12" customHeight="1" x14ac:dyDescent="0.3">
      <c r="I3370" s="335" t="s">
        <v>226</v>
      </c>
    </row>
    <row r="3371" spans="9:9" ht="12" customHeight="1" x14ac:dyDescent="0.3">
      <c r="I3371" s="335" t="s">
        <v>225</v>
      </c>
    </row>
    <row r="3372" spans="9:9" ht="15.75" customHeight="1" x14ac:dyDescent="0.3"/>
    <row r="3373" spans="9:9" ht="15.75" customHeight="1" x14ac:dyDescent="0.3"/>
    <row r="3374" spans="9:9" ht="15.75" customHeight="1" x14ac:dyDescent="0.3"/>
    <row r="3375" spans="9:9" ht="15.75" customHeight="1" x14ac:dyDescent="0.3"/>
    <row r="3376" spans="9:9" ht="15.75" customHeight="1" x14ac:dyDescent="0.3"/>
    <row r="3377" spans="9:9" ht="15.75" customHeight="1" x14ac:dyDescent="0.3"/>
    <row r="3378" spans="9:9" ht="15.75" customHeight="1" x14ac:dyDescent="0.3"/>
    <row r="3379" spans="9:9" ht="15.75" customHeight="1" x14ac:dyDescent="0.3"/>
    <row r="3380" spans="9:9" ht="15.75" customHeight="1" x14ac:dyDescent="0.3"/>
    <row r="3381" spans="9:9" ht="15.75" customHeight="1" x14ac:dyDescent="0.3"/>
    <row r="3382" spans="9:9" ht="15.75" customHeight="1" x14ac:dyDescent="0.3"/>
    <row r="3383" spans="9:9" ht="15.75" customHeight="1" x14ac:dyDescent="0.3"/>
    <row r="3384" spans="9:9" ht="15.75" customHeight="1" x14ac:dyDescent="0.3"/>
    <row r="3385" spans="9:9" ht="15.75" customHeight="1" x14ac:dyDescent="0.3"/>
    <row r="3386" spans="9:9" ht="15.75" customHeight="1" x14ac:dyDescent="0.3"/>
    <row r="3387" spans="9:9" ht="15.75" customHeight="1" x14ac:dyDescent="0.3"/>
    <row r="3388" spans="9:9" ht="15.75" customHeight="1" x14ac:dyDescent="0.3"/>
    <row r="3389" spans="9:9" ht="15.75" customHeight="1" x14ac:dyDescent="0.3"/>
    <row r="3390" spans="9:9" ht="12" customHeight="1" x14ac:dyDescent="0.3">
      <c r="I3390" s="335" t="s">
        <v>226</v>
      </c>
    </row>
  </sheetData>
  <autoFilter ref="A1:G1592" xr:uid="{00000000-0009-0000-0000-000006000000}"/>
  <mergeCells count="5">
    <mergeCell ref="A1:B1"/>
    <mergeCell ref="E1:F1"/>
    <mergeCell ref="Q1:R1"/>
    <mergeCell ref="E2:F2"/>
    <mergeCell ref="E3:F3"/>
  </mergeCells>
  <conditionalFormatting sqref="I1 I4:I3390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69"/>
  <sheetViews>
    <sheetView workbookViewId="0">
      <pane ySplit="1" topLeftCell="A2" activePane="bottomLeft" state="frozen"/>
      <selection pane="bottomLeft" activeCell="E17" sqref="E17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5344.7000000000016</v>
      </c>
      <c r="B2" s="339"/>
      <c r="C2" s="340"/>
      <c r="D2" s="342" t="s">
        <v>493</v>
      </c>
      <c r="E2" s="343">
        <f>E3-E127</f>
        <v>23258.329999999998</v>
      </c>
      <c r="F2" s="344" t="s">
        <v>493</v>
      </c>
      <c r="G2" s="345">
        <f>G3-G127</f>
        <v>1225.0600000000002</v>
      </c>
      <c r="H2" s="343" t="s">
        <v>493</v>
      </c>
      <c r="I2" s="343">
        <f>I3-I127</f>
        <v>1183.3599999999997</v>
      </c>
      <c r="J2" s="344" t="s">
        <v>493</v>
      </c>
      <c r="K2" s="345">
        <f>K3-K127</f>
        <v>401</v>
      </c>
      <c r="L2" s="343" t="s">
        <v>493</v>
      </c>
      <c r="M2" s="343">
        <f>M3-M127</f>
        <v>6.4699999999999989</v>
      </c>
      <c r="N2" s="345" t="s">
        <v>493</v>
      </c>
      <c r="O2" s="345">
        <f>O3-O127</f>
        <v>6.4699999999999989</v>
      </c>
      <c r="P2" s="343" t="s">
        <v>493</v>
      </c>
      <c r="Q2" s="343">
        <f>Q3-Q127</f>
        <v>-14.279999999999973</v>
      </c>
      <c r="R2" s="345" t="s">
        <v>493</v>
      </c>
      <c r="S2" s="345">
        <f>S3-S127</f>
        <v>-3328.84</v>
      </c>
      <c r="T2" s="346" t="s">
        <v>493</v>
      </c>
      <c r="U2" s="343">
        <f>U3-U127</f>
        <v>-17750.309999999998</v>
      </c>
      <c r="V2" s="345" t="s">
        <v>493</v>
      </c>
      <c r="W2" s="345">
        <f>W3-W127</f>
        <v>800</v>
      </c>
      <c r="X2" s="343" t="s">
        <v>493</v>
      </c>
      <c r="Y2" s="343">
        <f>Y3-Y127</f>
        <v>179.5</v>
      </c>
      <c r="Z2" s="345" t="s">
        <v>493</v>
      </c>
      <c r="AA2" s="345">
        <f>AA3-AA127</f>
        <v>-607.7800000000002</v>
      </c>
      <c r="AB2" s="343" t="s">
        <v>493</v>
      </c>
      <c r="AC2" s="343">
        <f>AC3-AC127</f>
        <v>-14.279999999999973</v>
      </c>
    </row>
    <row r="3" spans="1:29" ht="14.25" customHeight="1" x14ac:dyDescent="0.3">
      <c r="A3" s="341">
        <f t="shared" si="0"/>
        <v>17585.190000000002</v>
      </c>
      <c r="B3" s="347"/>
      <c r="C3" s="340"/>
      <c r="D3" s="342" t="s">
        <v>494</v>
      </c>
      <c r="E3" s="343">
        <f>SUM(E6:E127)-SUM(D6:D127)</f>
        <v>24968.82</v>
      </c>
      <c r="F3" s="345" t="s">
        <v>494</v>
      </c>
      <c r="G3" s="345">
        <f>SUM(G6:G127)-SUM(F6:F127)</f>
        <v>1725.0600000000002</v>
      </c>
      <c r="H3" s="343" t="s">
        <v>494</v>
      </c>
      <c r="I3" s="343">
        <f>SUM(I6:I127)-SUM(H6:H127)</f>
        <v>3183.3599999999997</v>
      </c>
      <c r="J3" s="345" t="s">
        <v>494</v>
      </c>
      <c r="K3" s="345">
        <f>SUM(K6:K127)-SUM(J6:J127)</f>
        <v>1401</v>
      </c>
      <c r="L3" s="343" t="s">
        <v>494</v>
      </c>
      <c r="M3" s="343">
        <f>SUM(M6:M127)-SUM(L6:L127)</f>
        <v>71.47</v>
      </c>
      <c r="N3" s="345" t="s">
        <v>494</v>
      </c>
      <c r="O3" s="345">
        <f>SUM(O6:O127)-SUM(N6:N127)</f>
        <v>71.47</v>
      </c>
      <c r="P3" s="343" t="s">
        <v>494</v>
      </c>
      <c r="Q3" s="343">
        <f>SUM(Q6:Q127)-SUM(P6:P127)</f>
        <v>85.720000000000027</v>
      </c>
      <c r="R3" s="345" t="s">
        <v>494</v>
      </c>
      <c r="S3" s="345">
        <f>SUM(S6:S127)-SUM(R6:R127)</f>
        <v>-1328.8400000000001</v>
      </c>
      <c r="T3" s="343" t="s">
        <v>494</v>
      </c>
      <c r="U3" s="343">
        <f>SUM(U6:U127)-SUM(T6:T127)</f>
        <v>-15250.309999999998</v>
      </c>
      <c r="V3" s="345" t="s">
        <v>494</v>
      </c>
      <c r="W3" s="345">
        <f>SUM(W6:W127)-SUM(V6:V127)</f>
        <v>1300</v>
      </c>
      <c r="X3" s="343" t="s">
        <v>494</v>
      </c>
      <c r="Y3" s="343">
        <f>SUM(Y6:Y127)-SUM(X6:X127)</f>
        <v>379.5</v>
      </c>
      <c r="Z3" s="345" t="s">
        <v>494</v>
      </c>
      <c r="AA3" s="345">
        <f>SUM(AA6:AA127)-SUM(Z6:Z127)</f>
        <v>892.2199999999998</v>
      </c>
      <c r="AB3" s="343" t="s">
        <v>494</v>
      </c>
      <c r="AC3" s="343">
        <f>SUM(AC6:AC127)-SUM(AB6:AB127)</f>
        <v>85.720000000000027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SUM(D6:D126)</f>
        <v>19711.29</v>
      </c>
      <c r="E5" s="343">
        <f t="shared" si="1"/>
        <v>42969.62</v>
      </c>
      <c r="F5" s="345">
        <f t="shared" si="1"/>
        <v>0</v>
      </c>
      <c r="G5" s="345">
        <f t="shared" si="1"/>
        <v>1225.0600000000002</v>
      </c>
      <c r="H5" s="343">
        <f t="shared" si="1"/>
        <v>1616.6400000000003</v>
      </c>
      <c r="I5" s="343">
        <f t="shared" si="1"/>
        <v>2800</v>
      </c>
      <c r="J5" s="345">
        <f t="shared" si="1"/>
        <v>2159</v>
      </c>
      <c r="K5" s="345">
        <f t="shared" si="1"/>
        <v>2560</v>
      </c>
      <c r="L5" s="343">
        <f t="shared" si="1"/>
        <v>193.53</v>
      </c>
      <c r="M5" s="343">
        <f t="shared" si="1"/>
        <v>200</v>
      </c>
      <c r="N5" s="345">
        <f t="shared" si="1"/>
        <v>193.53</v>
      </c>
      <c r="O5" s="345">
        <f t="shared" si="1"/>
        <v>200</v>
      </c>
      <c r="P5" s="343">
        <f t="shared" si="1"/>
        <v>374.28</v>
      </c>
      <c r="Q5" s="343">
        <f t="shared" si="1"/>
        <v>360</v>
      </c>
      <c r="R5" s="345">
        <f t="shared" si="1"/>
        <v>6528.84</v>
      </c>
      <c r="S5" s="345">
        <f t="shared" si="1"/>
        <v>3200</v>
      </c>
      <c r="T5" s="343">
        <f t="shared" si="1"/>
        <v>20750.309999999998</v>
      </c>
      <c r="U5" s="343">
        <f t="shared" si="1"/>
        <v>3000</v>
      </c>
      <c r="V5" s="345">
        <f t="shared" si="1"/>
        <v>0</v>
      </c>
      <c r="W5" s="345">
        <f t="shared" si="1"/>
        <v>800</v>
      </c>
      <c r="X5" s="343">
        <f t="shared" si="1"/>
        <v>500.5</v>
      </c>
      <c r="Y5" s="343">
        <f t="shared" si="1"/>
        <v>680</v>
      </c>
      <c r="Z5" s="345">
        <f t="shared" si="1"/>
        <v>2447.7800000000002</v>
      </c>
      <c r="AA5" s="345">
        <f t="shared" si="1"/>
        <v>1840</v>
      </c>
      <c r="AB5" s="343">
        <f t="shared" si="1"/>
        <v>374.28</v>
      </c>
      <c r="AC5" s="343">
        <f t="shared" si="1"/>
        <v>360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46279</v>
      </c>
      <c r="B7" s="347">
        <f t="shared" ref="B7:B55" si="2">SUM(E7,U7,K7,G7,I7,S7,O7,M7,Q7,W7,Y7,AA7,AC7)-SUM(D7,F7,T7,H7,R7,N7,J7,L7,P7,V7,X7,Z7,AB7)</f>
        <v>-1360</v>
      </c>
      <c r="C7" s="348" t="s">
        <v>1057</v>
      </c>
      <c r="D7" s="342"/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>
        <v>1360</v>
      </c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46273</v>
      </c>
      <c r="B8" s="347">
        <f t="shared" si="2"/>
        <v>-960</v>
      </c>
      <c r="C8" s="348" t="s">
        <v>901</v>
      </c>
      <c r="D8" s="342"/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>
        <v>960</v>
      </c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46272</v>
      </c>
      <c r="B9" s="347">
        <f t="shared" si="2"/>
        <v>-600</v>
      </c>
      <c r="C9" s="348" t="s">
        <v>529</v>
      </c>
      <c r="D9" s="342">
        <v>600</v>
      </c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46265</v>
      </c>
      <c r="B10" s="347">
        <f t="shared" si="2"/>
        <v>6794.38</v>
      </c>
      <c r="C10" s="348" t="s">
        <v>1037</v>
      </c>
      <c r="D10" s="342"/>
      <c r="E10" s="343">
        <v>6794.38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46265</v>
      </c>
      <c r="B11" s="347">
        <f t="shared" si="2"/>
        <v>2000</v>
      </c>
      <c r="C11" s="348" t="s">
        <v>1033</v>
      </c>
      <c r="D11" s="342"/>
      <c r="E11" s="343"/>
      <c r="F11" s="345"/>
      <c r="G11" s="345"/>
      <c r="H11" s="343"/>
      <c r="I11" s="343">
        <v>350</v>
      </c>
      <c r="J11" s="345"/>
      <c r="K11" s="345">
        <v>320</v>
      </c>
      <c r="L11" s="343"/>
      <c r="M11" s="343">
        <v>25</v>
      </c>
      <c r="N11" s="345"/>
      <c r="O11" s="345">
        <v>25</v>
      </c>
      <c r="P11" s="343"/>
      <c r="Q11" s="343">
        <v>45</v>
      </c>
      <c r="R11" s="345"/>
      <c r="S11" s="345">
        <v>400</v>
      </c>
      <c r="T11" s="343"/>
      <c r="U11" s="343">
        <v>375</v>
      </c>
      <c r="V11" s="345"/>
      <c r="W11" s="345">
        <v>100</v>
      </c>
      <c r="X11" s="343"/>
      <c r="Y11" s="343">
        <v>85</v>
      </c>
      <c r="Z11" s="345"/>
      <c r="AA11" s="345">
        <v>230</v>
      </c>
      <c r="AB11" s="343"/>
      <c r="AC11" s="343">
        <v>45</v>
      </c>
    </row>
    <row r="12" spans="1:29" ht="14.25" customHeight="1" x14ac:dyDescent="0.3">
      <c r="A12" s="338">
        <v>46265</v>
      </c>
      <c r="B12" s="347">
        <f t="shared" si="2"/>
        <v>53.41</v>
      </c>
      <c r="C12" s="348" t="s">
        <v>504</v>
      </c>
      <c r="D12" s="342"/>
      <c r="E12" s="343"/>
      <c r="F12" s="345"/>
      <c r="G12" s="345">
        <v>53.41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46265</v>
      </c>
      <c r="B13" s="347">
        <f t="shared" si="2"/>
        <v>0.41</v>
      </c>
      <c r="C13" s="348" t="s">
        <v>505</v>
      </c>
      <c r="D13" s="342"/>
      <c r="E13" s="343"/>
      <c r="F13" s="345"/>
      <c r="G13" s="345">
        <v>0.41</v>
      </c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46265</v>
      </c>
      <c r="B14" s="347">
        <f t="shared" si="2"/>
        <v>-191.64</v>
      </c>
      <c r="C14" s="348" t="s">
        <v>423</v>
      </c>
      <c r="D14" s="342"/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>
        <v>95.82</v>
      </c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>
        <v>95.82</v>
      </c>
      <c r="AC14" s="343"/>
    </row>
    <row r="15" spans="1:29" ht="14.25" customHeight="1" x14ac:dyDescent="0.3">
      <c r="A15" s="338">
        <v>46261</v>
      </c>
      <c r="B15" s="347">
        <f t="shared" si="2"/>
        <v>99.61</v>
      </c>
      <c r="C15" s="348" t="s">
        <v>509</v>
      </c>
      <c r="D15" s="342"/>
      <c r="E15" s="343"/>
      <c r="F15" s="345"/>
      <c r="G15" s="345">
        <v>99.61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46253</v>
      </c>
      <c r="B16" s="347">
        <f t="shared" si="2"/>
        <v>-219.38</v>
      </c>
      <c r="C16" s="348" t="s">
        <v>1034</v>
      </c>
      <c r="D16" s="342"/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>
        <v>219.38</v>
      </c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46244</v>
      </c>
      <c r="B17" s="347">
        <f t="shared" si="2"/>
        <v>-960</v>
      </c>
      <c r="C17" s="348" t="s">
        <v>901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>
        <v>960</v>
      </c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46243</v>
      </c>
      <c r="B18" s="347">
        <f t="shared" si="2"/>
        <v>-116.04</v>
      </c>
      <c r="C18" s="348" t="s">
        <v>858</v>
      </c>
      <c r="D18" s="342">
        <v>116.04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46240</v>
      </c>
      <c r="B19" s="347">
        <f t="shared" si="2"/>
        <v>52.8</v>
      </c>
      <c r="C19" s="348" t="s">
        <v>509</v>
      </c>
      <c r="D19" s="342"/>
      <c r="E19" s="343"/>
      <c r="F19" s="345"/>
      <c r="G19" s="345">
        <v>52.8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46238</v>
      </c>
      <c r="B20" s="347">
        <f t="shared" si="2"/>
        <v>-500</v>
      </c>
      <c r="C20" s="348" t="s">
        <v>896</v>
      </c>
      <c r="D20" s="342">
        <v>500</v>
      </c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46238</v>
      </c>
      <c r="B21" s="347">
        <f t="shared" si="2"/>
        <v>-500</v>
      </c>
      <c r="C21" s="348" t="s">
        <v>897</v>
      </c>
      <c r="D21" s="342">
        <v>500</v>
      </c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46238</v>
      </c>
      <c r="B22" s="347">
        <f t="shared" si="2"/>
        <v>-121.4</v>
      </c>
      <c r="C22" s="348" t="s">
        <v>533</v>
      </c>
      <c r="D22" s="342"/>
      <c r="E22" s="343"/>
      <c r="F22" s="345"/>
      <c r="G22" s="345"/>
      <c r="H22" s="343">
        <v>121.4</v>
      </c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46234</v>
      </c>
      <c r="B23" s="347">
        <f t="shared" si="2"/>
        <v>8746.27</v>
      </c>
      <c r="C23" s="348" t="s">
        <v>1004</v>
      </c>
      <c r="D23" s="342"/>
      <c r="E23" s="343">
        <v>8746.27</v>
      </c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46234</v>
      </c>
      <c r="B24" s="347">
        <f t="shared" si="2"/>
        <v>2000</v>
      </c>
      <c r="C24" s="348" t="s">
        <v>1005</v>
      </c>
      <c r="D24" s="342"/>
      <c r="E24" s="343"/>
      <c r="F24" s="345"/>
      <c r="G24" s="345"/>
      <c r="H24" s="343"/>
      <c r="I24" s="343">
        <v>350</v>
      </c>
      <c r="J24" s="345"/>
      <c r="K24" s="345">
        <v>320</v>
      </c>
      <c r="L24" s="343"/>
      <c r="M24" s="343">
        <v>25</v>
      </c>
      <c r="N24" s="345"/>
      <c r="O24" s="345">
        <v>25</v>
      </c>
      <c r="P24" s="343"/>
      <c r="Q24" s="343">
        <v>45</v>
      </c>
      <c r="R24" s="345"/>
      <c r="S24" s="345">
        <v>400</v>
      </c>
      <c r="T24" s="343"/>
      <c r="U24" s="343">
        <v>375</v>
      </c>
      <c r="V24" s="345"/>
      <c r="W24" s="345">
        <v>100</v>
      </c>
      <c r="X24" s="343"/>
      <c r="Y24" s="343">
        <v>85</v>
      </c>
      <c r="Z24" s="345"/>
      <c r="AA24" s="345">
        <v>230</v>
      </c>
      <c r="AB24" s="343"/>
      <c r="AC24" s="343">
        <v>45</v>
      </c>
    </row>
    <row r="25" spans="1:29" ht="14.25" customHeight="1" x14ac:dyDescent="0.3">
      <c r="A25" s="338">
        <v>46234</v>
      </c>
      <c r="B25" s="347">
        <f t="shared" si="2"/>
        <v>0.22</v>
      </c>
      <c r="C25" s="348" t="s">
        <v>505</v>
      </c>
      <c r="D25" s="342"/>
      <c r="E25" s="343"/>
      <c r="F25" s="345"/>
      <c r="G25" s="345">
        <v>0.22</v>
      </c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46232</v>
      </c>
      <c r="B26" s="347">
        <f t="shared" si="2"/>
        <v>52.7</v>
      </c>
      <c r="C26" s="348" t="s">
        <v>504</v>
      </c>
      <c r="D26" s="342"/>
      <c r="E26" s="343"/>
      <c r="F26" s="345"/>
      <c r="G26" s="345">
        <v>52.7</v>
      </c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46231</v>
      </c>
      <c r="B27" s="347">
        <f t="shared" si="2"/>
        <v>-1171.3800000000001</v>
      </c>
      <c r="C27" s="348" t="s">
        <v>525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>
        <v>1171.3800000000001</v>
      </c>
      <c r="AA27" s="345"/>
      <c r="AB27" s="343"/>
      <c r="AC27" s="343"/>
    </row>
    <row r="28" spans="1:29" ht="14.25" customHeight="1" x14ac:dyDescent="0.3">
      <c r="A28" s="338">
        <v>46226</v>
      </c>
      <c r="B28" s="347">
        <f t="shared" si="2"/>
        <v>-133.13999999999999</v>
      </c>
      <c r="C28" s="348" t="s">
        <v>315</v>
      </c>
      <c r="D28" s="342"/>
      <c r="E28" s="343"/>
      <c r="F28" s="345"/>
      <c r="G28" s="345"/>
      <c r="H28" s="343"/>
      <c r="I28" s="343"/>
      <c r="J28" s="345"/>
      <c r="K28" s="345"/>
      <c r="L28" s="343">
        <v>66.569999999999993</v>
      </c>
      <c r="M28" s="343"/>
      <c r="N28" s="345">
        <v>66.569999999999993</v>
      </c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46214</v>
      </c>
      <c r="B29" s="347">
        <f t="shared" si="2"/>
        <v>53.11</v>
      </c>
      <c r="C29" s="348" t="s">
        <v>509</v>
      </c>
      <c r="D29" s="342"/>
      <c r="E29" s="343"/>
      <c r="F29" s="345"/>
      <c r="G29" s="345">
        <v>53.11</v>
      </c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46212</v>
      </c>
      <c r="B30" s="347">
        <f t="shared" si="2"/>
        <v>300</v>
      </c>
      <c r="C30" s="348" t="s">
        <v>973</v>
      </c>
      <c r="D30" s="342"/>
      <c r="E30" s="343">
        <v>300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46211</v>
      </c>
      <c r="B31" s="347">
        <f t="shared" si="2"/>
        <v>-960</v>
      </c>
      <c r="C31" s="348" t="s">
        <v>901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>
        <v>960</v>
      </c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46209</v>
      </c>
      <c r="B32" s="347">
        <f t="shared" si="2"/>
        <v>-1182.68</v>
      </c>
      <c r="C32" s="348" t="s">
        <v>1002</v>
      </c>
      <c r="D32" s="342">
        <v>1182.68</v>
      </c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46209</v>
      </c>
      <c r="B33" s="347">
        <f t="shared" si="2"/>
        <v>350</v>
      </c>
      <c r="C33" s="348" t="s">
        <v>971</v>
      </c>
      <c r="D33" s="342"/>
      <c r="E33" s="343">
        <v>350</v>
      </c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46209</v>
      </c>
      <c r="B34" s="347">
        <f t="shared" si="2"/>
        <v>-8500</v>
      </c>
      <c r="C34" s="348" t="s">
        <v>957</v>
      </c>
      <c r="D34" s="342">
        <v>8500</v>
      </c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46209</v>
      </c>
      <c r="B35" s="347">
        <f t="shared" si="2"/>
        <v>-150</v>
      </c>
      <c r="C35" s="348" t="s">
        <v>972</v>
      </c>
      <c r="D35" s="342"/>
      <c r="E35" s="343"/>
      <c r="F35" s="345"/>
      <c r="G35" s="345"/>
      <c r="H35" s="343">
        <v>150</v>
      </c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46205</v>
      </c>
      <c r="B36" s="347">
        <f t="shared" si="2"/>
        <v>-783</v>
      </c>
      <c r="C36" s="348" t="s">
        <v>1001</v>
      </c>
      <c r="D36" s="342"/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>
        <v>783</v>
      </c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46203</v>
      </c>
      <c r="B37" s="347">
        <f t="shared" si="2"/>
        <v>6487.16</v>
      </c>
      <c r="C37" s="348" t="s">
        <v>970</v>
      </c>
      <c r="D37" s="342"/>
      <c r="E37" s="343">
        <v>6487.16</v>
      </c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46203</v>
      </c>
      <c r="B38" s="347">
        <f t="shared" si="2"/>
        <v>2000</v>
      </c>
      <c r="C38" s="348" t="s">
        <v>944</v>
      </c>
      <c r="D38" s="342"/>
      <c r="E38" s="343"/>
      <c r="F38" s="345"/>
      <c r="G38" s="345"/>
      <c r="H38" s="343"/>
      <c r="I38" s="343">
        <v>350</v>
      </c>
      <c r="J38" s="345"/>
      <c r="K38" s="345">
        <v>320</v>
      </c>
      <c r="L38" s="343"/>
      <c r="M38" s="343">
        <v>25</v>
      </c>
      <c r="N38" s="345"/>
      <c r="O38" s="345">
        <v>25</v>
      </c>
      <c r="P38" s="343"/>
      <c r="Q38" s="343">
        <v>45</v>
      </c>
      <c r="R38" s="345"/>
      <c r="S38" s="345">
        <v>400</v>
      </c>
      <c r="T38" s="343"/>
      <c r="U38" s="343">
        <v>375</v>
      </c>
      <c r="V38" s="345"/>
      <c r="W38" s="345">
        <v>100</v>
      </c>
      <c r="X38" s="343"/>
      <c r="Y38" s="343">
        <v>85</v>
      </c>
      <c r="Z38" s="345"/>
      <c r="AA38" s="345">
        <v>230</v>
      </c>
      <c r="AB38" s="343"/>
      <c r="AC38" s="343">
        <v>45</v>
      </c>
    </row>
    <row r="39" spans="1:29" ht="14.25" customHeight="1" x14ac:dyDescent="0.3">
      <c r="A39" s="338">
        <v>46203</v>
      </c>
      <c r="B39" s="347">
        <f t="shared" si="2"/>
        <v>0.35</v>
      </c>
      <c r="C39" s="348" t="s">
        <v>505</v>
      </c>
      <c r="D39" s="342"/>
      <c r="E39" s="343"/>
      <c r="F39" s="345"/>
      <c r="G39" s="345">
        <v>0.35</v>
      </c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46203</v>
      </c>
      <c r="B40" s="347">
        <f t="shared" si="2"/>
        <v>-580</v>
      </c>
      <c r="C40" s="348" t="s">
        <v>949</v>
      </c>
      <c r="D40" s="342">
        <v>580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46203</v>
      </c>
      <c r="B41" s="347">
        <f t="shared" si="2"/>
        <v>-185.64</v>
      </c>
      <c r="C41" s="348" t="s">
        <v>423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>
        <v>92.82</v>
      </c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>
        <v>92.82</v>
      </c>
      <c r="AC41" s="343"/>
    </row>
    <row r="42" spans="1:29" ht="14.25" customHeight="1" x14ac:dyDescent="0.3">
      <c r="A42" s="338">
        <v>46203</v>
      </c>
      <c r="B42" s="347">
        <f t="shared" si="2"/>
        <v>51.56</v>
      </c>
      <c r="C42" s="348" t="s">
        <v>509</v>
      </c>
      <c r="D42" s="342"/>
      <c r="E42" s="343"/>
      <c r="F42" s="345"/>
      <c r="G42" s="345">
        <v>51.56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46203</v>
      </c>
      <c r="B43" s="347">
        <f t="shared" si="2"/>
        <v>53.44</v>
      </c>
      <c r="C43" s="348" t="s">
        <v>504</v>
      </c>
      <c r="D43" s="342"/>
      <c r="E43" s="343"/>
      <c r="F43" s="345"/>
      <c r="G43" s="345">
        <v>53.44</v>
      </c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46203</v>
      </c>
      <c r="B44" s="347">
        <f t="shared" si="2"/>
        <v>-207.96</v>
      </c>
      <c r="C44" s="348" t="s">
        <v>946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>
        <v>207.96</v>
      </c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46203</v>
      </c>
      <c r="B45" s="347">
        <f t="shared" si="2"/>
        <v>-1713.1</v>
      </c>
      <c r="C45" s="348" t="s">
        <v>531</v>
      </c>
      <c r="D45" s="342"/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>
        <v>1713.1</v>
      </c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46189</v>
      </c>
      <c r="B46" s="347">
        <f t="shared" si="2"/>
        <v>53.17</v>
      </c>
      <c r="C46" s="348" t="s">
        <v>509</v>
      </c>
      <c r="D46" s="342"/>
      <c r="E46" s="343"/>
      <c r="F46" s="345"/>
      <c r="G46" s="345">
        <v>53.17</v>
      </c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46186</v>
      </c>
      <c r="B47" s="347">
        <f t="shared" si="2"/>
        <v>57.38</v>
      </c>
      <c r="C47" s="348" t="s">
        <v>509</v>
      </c>
      <c r="D47" s="342"/>
      <c r="E47" s="343"/>
      <c r="F47" s="345"/>
      <c r="G47" s="345">
        <v>57.38</v>
      </c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46184</v>
      </c>
      <c r="B48" s="347">
        <f t="shared" si="2"/>
        <v>-2159</v>
      </c>
      <c r="C48" s="348" t="s">
        <v>911</v>
      </c>
      <c r="D48" s="342"/>
      <c r="E48" s="343"/>
      <c r="F48" s="345"/>
      <c r="G48" s="345"/>
      <c r="H48" s="343"/>
      <c r="I48" s="343"/>
      <c r="J48" s="345">
        <v>2159</v>
      </c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46183</v>
      </c>
      <c r="B49" s="347">
        <f t="shared" si="2"/>
        <v>-816.19</v>
      </c>
      <c r="C49" s="348" t="s">
        <v>912</v>
      </c>
      <c r="D49" s="342"/>
      <c r="E49" s="343"/>
      <c r="F49" s="345"/>
      <c r="G49" s="345"/>
      <c r="H49" s="343">
        <v>816.19</v>
      </c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46180</v>
      </c>
      <c r="B50" s="347">
        <f t="shared" si="2"/>
        <v>-313.77999999999997</v>
      </c>
      <c r="C50" s="348" t="s">
        <v>890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>
        <v>313.77999999999997</v>
      </c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46176</v>
      </c>
      <c r="B51" s="347">
        <f t="shared" si="2"/>
        <v>-1000</v>
      </c>
      <c r="C51" s="348" t="s">
        <v>901</v>
      </c>
      <c r="D51" s="342"/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>
        <v>1000</v>
      </c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46174</v>
      </c>
      <c r="B52" s="347">
        <f t="shared" si="2"/>
        <v>-320</v>
      </c>
      <c r="C52" s="348" t="s">
        <v>913</v>
      </c>
      <c r="D52" s="342">
        <v>320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46173</v>
      </c>
      <c r="B53" s="347">
        <f t="shared" si="2"/>
        <v>-3000</v>
      </c>
      <c r="C53" s="348" t="s">
        <v>897</v>
      </c>
      <c r="D53" s="342">
        <v>3000</v>
      </c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46173</v>
      </c>
      <c r="B54" s="347">
        <f t="shared" si="2"/>
        <v>-1000</v>
      </c>
      <c r="C54" s="348" t="s">
        <v>896</v>
      </c>
      <c r="D54" s="342">
        <v>1000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46173</v>
      </c>
      <c r="B55" s="347">
        <f t="shared" si="2"/>
        <v>1160.3599999999999</v>
      </c>
      <c r="C55" s="348" t="s">
        <v>895</v>
      </c>
      <c r="D55" s="342"/>
      <c r="E55" s="343">
        <v>1160.3599999999999</v>
      </c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46173</v>
      </c>
      <c r="B56" s="347">
        <f t="shared" ref="B56:B127" si="3">SUM(E56,U56,K56,G56,I56,S56,O56,M56,Q56,W56,Y56,AA56,AC56)-SUM(D56,F56,T56,H56,R56,N56,J56,L56,P56,V56,X56,Z56,AB56)</f>
        <v>2000</v>
      </c>
      <c r="C56" s="348" t="s">
        <v>886</v>
      </c>
      <c r="D56" s="342"/>
      <c r="E56" s="343"/>
      <c r="F56" s="345"/>
      <c r="G56" s="345"/>
      <c r="H56" s="343"/>
      <c r="I56" s="343">
        <v>350</v>
      </c>
      <c r="J56" s="345"/>
      <c r="K56" s="345">
        <v>320</v>
      </c>
      <c r="L56" s="343"/>
      <c r="M56" s="343">
        <v>25</v>
      </c>
      <c r="N56" s="345"/>
      <c r="O56" s="345">
        <v>25</v>
      </c>
      <c r="P56" s="343"/>
      <c r="Q56" s="343">
        <v>45</v>
      </c>
      <c r="R56" s="345"/>
      <c r="S56" s="345">
        <v>400</v>
      </c>
      <c r="T56" s="343"/>
      <c r="U56" s="343">
        <v>375</v>
      </c>
      <c r="V56" s="345"/>
      <c r="W56" s="345">
        <v>100</v>
      </c>
      <c r="X56" s="343"/>
      <c r="Y56" s="343">
        <v>85</v>
      </c>
      <c r="Z56" s="345"/>
      <c r="AA56" s="345">
        <v>230</v>
      </c>
      <c r="AB56" s="343"/>
      <c r="AC56" s="343">
        <v>45</v>
      </c>
    </row>
    <row r="57" spans="1:29" ht="14.25" customHeight="1" x14ac:dyDescent="0.3">
      <c r="A57" s="338">
        <v>46173</v>
      </c>
      <c r="B57" s="347">
        <f t="shared" si="3"/>
        <v>0.63</v>
      </c>
      <c r="C57" s="348" t="s">
        <v>505</v>
      </c>
      <c r="D57" s="342"/>
      <c r="E57" s="343"/>
      <c r="F57" s="345"/>
      <c r="G57" s="345">
        <v>0.63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46172</v>
      </c>
      <c r="B58" s="347">
        <f t="shared" si="3"/>
        <v>-530.36</v>
      </c>
      <c r="C58" s="348" t="s">
        <v>890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530.36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46168</v>
      </c>
      <c r="B59" s="347">
        <f t="shared" si="3"/>
        <v>0</v>
      </c>
      <c r="C59" s="348" t="s">
        <v>887</v>
      </c>
      <c r="D59" s="342">
        <v>400</v>
      </c>
      <c r="E59" s="343">
        <v>400</v>
      </c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46170</v>
      </c>
      <c r="B60" s="347">
        <f t="shared" si="3"/>
        <v>87.5</v>
      </c>
      <c r="C60" s="348" t="s">
        <v>509</v>
      </c>
      <c r="D60" s="342"/>
      <c r="E60" s="343"/>
      <c r="F60" s="345"/>
      <c r="G60" s="345">
        <v>87.5</v>
      </c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46170</v>
      </c>
      <c r="B61" s="347">
        <f t="shared" si="3"/>
        <v>56.18</v>
      </c>
      <c r="C61" s="348" t="s">
        <v>504</v>
      </c>
      <c r="D61" s="342"/>
      <c r="E61" s="343"/>
      <c r="F61" s="345"/>
      <c r="G61" s="345">
        <v>56.18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46170</v>
      </c>
      <c r="B62" s="347">
        <f t="shared" si="3"/>
        <v>-4500</v>
      </c>
      <c r="C62" s="348" t="s">
        <v>512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4500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46166</v>
      </c>
      <c r="B63" s="347">
        <f t="shared" si="3"/>
        <v>-69.2</v>
      </c>
      <c r="C63" s="348" t="s">
        <v>858</v>
      </c>
      <c r="D63" s="342">
        <v>69.2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46165</v>
      </c>
      <c r="B64" s="347">
        <f t="shared" si="3"/>
        <v>-138.44</v>
      </c>
      <c r="C64" s="348" t="s">
        <v>876</v>
      </c>
      <c r="D64" s="342">
        <v>138.44</v>
      </c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46158</v>
      </c>
      <c r="B65" s="347">
        <f t="shared" si="3"/>
        <v>-87.13</v>
      </c>
      <c r="C65" s="348" t="s">
        <v>847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87.13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46158</v>
      </c>
      <c r="B66" s="347">
        <f t="shared" si="3"/>
        <v>-95.85</v>
      </c>
      <c r="C66" s="348" t="s">
        <v>849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95.85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46157</v>
      </c>
      <c r="B67" s="347">
        <f t="shared" si="3"/>
        <v>-146.15</v>
      </c>
      <c r="C67" s="348" t="s">
        <v>506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146.15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46155</v>
      </c>
      <c r="B68" s="347">
        <f t="shared" si="3"/>
        <v>-221.4</v>
      </c>
      <c r="C68" s="348" t="s">
        <v>856</v>
      </c>
      <c r="D68" s="342"/>
      <c r="E68" s="343"/>
      <c r="F68" s="345"/>
      <c r="G68" s="345"/>
      <c r="H68" s="343">
        <v>221.4</v>
      </c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46155</v>
      </c>
      <c r="B69" s="347">
        <f t="shared" si="3"/>
        <v>444.44</v>
      </c>
      <c r="C69" s="348" t="s">
        <v>519</v>
      </c>
      <c r="D69" s="342"/>
      <c r="E69" s="343">
        <v>444.44</v>
      </c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46155</v>
      </c>
      <c r="B70" s="347">
        <f t="shared" si="3"/>
        <v>351.69</v>
      </c>
      <c r="C70" s="348" t="s">
        <v>859</v>
      </c>
      <c r="D70" s="342"/>
      <c r="E70" s="343">
        <v>351.69</v>
      </c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46153</v>
      </c>
      <c r="B71" s="347">
        <f t="shared" si="3"/>
        <v>-1045.8699999999999</v>
      </c>
      <c r="C71" s="348" t="s">
        <v>843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>
        <v>1045.8699999999999</v>
      </c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46151</v>
      </c>
      <c r="B72" s="347">
        <f t="shared" si="3"/>
        <v>-903.88</v>
      </c>
      <c r="C72" s="348" t="s">
        <v>857</v>
      </c>
      <c r="D72" s="342"/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>
        <v>903.88</v>
      </c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46149</v>
      </c>
      <c r="B73" s="347">
        <f t="shared" si="3"/>
        <v>69.400000000000006</v>
      </c>
      <c r="C73" s="348" t="s">
        <v>509</v>
      </c>
      <c r="D73" s="342"/>
      <c r="E73" s="343"/>
      <c r="F73" s="345"/>
      <c r="G73" s="345">
        <v>69.400000000000006</v>
      </c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46148</v>
      </c>
      <c r="B74" s="347">
        <f t="shared" si="3"/>
        <v>-500.5</v>
      </c>
      <c r="C74" s="348" t="s">
        <v>212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>
        <v>500.5</v>
      </c>
      <c r="Y74" s="343"/>
      <c r="Z74" s="345"/>
      <c r="AA74" s="345"/>
      <c r="AB74" s="343"/>
      <c r="AC74" s="343"/>
    </row>
    <row r="75" spans="1:29" ht="14.25" customHeight="1" x14ac:dyDescent="0.3">
      <c r="A75" s="338">
        <v>46148</v>
      </c>
      <c r="B75" s="347">
        <f t="shared" si="3"/>
        <v>-457.94</v>
      </c>
      <c r="C75" s="348" t="s">
        <v>858</v>
      </c>
      <c r="D75" s="342">
        <v>457.94</v>
      </c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46142</v>
      </c>
      <c r="B76" s="347">
        <f t="shared" si="3"/>
        <v>5616.82</v>
      </c>
      <c r="C76" s="348" t="s">
        <v>285</v>
      </c>
      <c r="D76" s="342"/>
      <c r="E76" s="343">
        <v>5616.82</v>
      </c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46142</v>
      </c>
      <c r="B77" s="347">
        <f t="shared" si="3"/>
        <v>2000</v>
      </c>
      <c r="C77" s="348" t="s">
        <v>503</v>
      </c>
      <c r="D77" s="342"/>
      <c r="E77" s="343"/>
      <c r="F77" s="345"/>
      <c r="G77" s="345"/>
      <c r="H77" s="343"/>
      <c r="I77" s="343">
        <v>350</v>
      </c>
      <c r="J77" s="345"/>
      <c r="K77" s="345">
        <v>320</v>
      </c>
      <c r="L77" s="343"/>
      <c r="M77" s="343">
        <v>25</v>
      </c>
      <c r="N77" s="345"/>
      <c r="O77" s="345">
        <v>25</v>
      </c>
      <c r="P77" s="343"/>
      <c r="Q77" s="343">
        <v>45</v>
      </c>
      <c r="R77" s="345"/>
      <c r="S77" s="345">
        <v>400</v>
      </c>
      <c r="T77" s="343"/>
      <c r="U77" s="343">
        <v>375</v>
      </c>
      <c r="V77" s="345"/>
      <c r="W77" s="345">
        <v>100</v>
      </c>
      <c r="X77" s="343"/>
      <c r="Y77" s="343">
        <v>85</v>
      </c>
      <c r="Z77" s="345"/>
      <c r="AA77" s="345">
        <v>230</v>
      </c>
      <c r="AB77" s="343"/>
      <c r="AC77" s="343">
        <v>45</v>
      </c>
    </row>
    <row r="78" spans="1:29" ht="14.25" customHeight="1" x14ac:dyDescent="0.3">
      <c r="A78" s="338">
        <v>46142</v>
      </c>
      <c r="B78" s="347">
        <f t="shared" si="3"/>
        <v>62.26</v>
      </c>
      <c r="C78" s="348" t="s">
        <v>504</v>
      </c>
      <c r="D78" s="342"/>
      <c r="E78" s="343"/>
      <c r="F78" s="345"/>
      <c r="G78" s="345">
        <v>62.26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46142</v>
      </c>
      <c r="B79" s="347">
        <f t="shared" si="3"/>
        <v>-185.64</v>
      </c>
      <c r="C79" s="348" t="s">
        <v>423</v>
      </c>
      <c r="D79" s="342"/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>
        <v>92.82</v>
      </c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>
        <v>92.82</v>
      </c>
      <c r="AC79" s="343"/>
    </row>
    <row r="80" spans="1:29" ht="14.25" customHeight="1" x14ac:dyDescent="0.3">
      <c r="A80" s="338">
        <v>46142</v>
      </c>
      <c r="B80" s="347">
        <f t="shared" si="3"/>
        <v>-127.68</v>
      </c>
      <c r="C80" s="348" t="s">
        <v>315</v>
      </c>
      <c r="D80" s="342"/>
      <c r="E80" s="343"/>
      <c r="F80" s="345"/>
      <c r="G80" s="345"/>
      <c r="H80" s="343"/>
      <c r="I80" s="343"/>
      <c r="J80" s="345"/>
      <c r="K80" s="345"/>
      <c r="L80" s="343">
        <v>63.84</v>
      </c>
      <c r="M80" s="343"/>
      <c r="N80" s="345">
        <v>63.84</v>
      </c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46142</v>
      </c>
      <c r="B81" s="347">
        <f t="shared" si="3"/>
        <v>0.52</v>
      </c>
      <c r="C81" s="348" t="s">
        <v>505</v>
      </c>
      <c r="D81" s="342"/>
      <c r="E81" s="343"/>
      <c r="F81" s="345"/>
      <c r="G81" s="345">
        <v>0.52</v>
      </c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46130</v>
      </c>
      <c r="B82" s="347">
        <f t="shared" si="3"/>
        <v>-578.57000000000005</v>
      </c>
      <c r="C82" s="348" t="s">
        <v>506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>
        <v>578.57000000000005</v>
      </c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46130</v>
      </c>
      <c r="B83" s="347">
        <f t="shared" si="3"/>
        <v>-93.71</v>
      </c>
      <c r="C83" s="348" t="s">
        <v>507</v>
      </c>
      <c r="D83" s="342"/>
      <c r="E83" s="343"/>
      <c r="F83" s="345"/>
      <c r="G83" s="345"/>
      <c r="H83" s="343">
        <v>93.71</v>
      </c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46130</v>
      </c>
      <c r="B84" s="347">
        <f t="shared" si="3"/>
        <v>-318.36</v>
      </c>
      <c r="C84" s="348" t="s">
        <v>508</v>
      </c>
      <c r="D84" s="342"/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>
        <v>318.36</v>
      </c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46129</v>
      </c>
      <c r="B85" s="347">
        <f t="shared" si="3"/>
        <v>62.19</v>
      </c>
      <c r="C85" s="348" t="s">
        <v>509</v>
      </c>
      <c r="D85" s="342"/>
      <c r="E85" s="343"/>
      <c r="F85" s="345"/>
      <c r="G85" s="345">
        <v>62.19</v>
      </c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46112</v>
      </c>
      <c r="B86" s="347">
        <f t="shared" si="3"/>
        <v>4309.58</v>
      </c>
      <c r="C86" s="348" t="s">
        <v>510</v>
      </c>
      <c r="D86" s="342"/>
      <c r="E86" s="343">
        <v>4309.58</v>
      </c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46112</v>
      </c>
      <c r="B87" s="347">
        <f t="shared" si="3"/>
        <v>2000</v>
      </c>
      <c r="C87" s="348" t="s">
        <v>511</v>
      </c>
      <c r="D87" s="342"/>
      <c r="E87" s="343"/>
      <c r="F87" s="345"/>
      <c r="G87" s="345"/>
      <c r="H87" s="343"/>
      <c r="I87" s="343">
        <v>350</v>
      </c>
      <c r="J87" s="345"/>
      <c r="K87" s="345">
        <v>320</v>
      </c>
      <c r="L87" s="343"/>
      <c r="M87" s="343">
        <v>25</v>
      </c>
      <c r="N87" s="345"/>
      <c r="O87" s="345">
        <v>25</v>
      </c>
      <c r="P87" s="343"/>
      <c r="Q87" s="343">
        <v>45</v>
      </c>
      <c r="R87" s="345"/>
      <c r="S87" s="345">
        <v>400</v>
      </c>
      <c r="T87" s="343"/>
      <c r="U87" s="343">
        <v>375</v>
      </c>
      <c r="V87" s="345"/>
      <c r="W87" s="345">
        <v>100</v>
      </c>
      <c r="X87" s="343"/>
      <c r="Y87" s="343">
        <v>85</v>
      </c>
      <c r="Z87" s="345"/>
      <c r="AA87" s="345">
        <v>230</v>
      </c>
      <c r="AB87" s="343"/>
      <c r="AC87" s="343">
        <v>45</v>
      </c>
    </row>
    <row r="88" spans="1:29" ht="14.25" customHeight="1" x14ac:dyDescent="0.3">
      <c r="A88" s="338">
        <v>46112</v>
      </c>
      <c r="B88" s="347">
        <f t="shared" si="3"/>
        <v>0.34</v>
      </c>
      <c r="C88" s="348" t="s">
        <v>505</v>
      </c>
      <c r="D88" s="342"/>
      <c r="E88" s="343"/>
      <c r="F88" s="345"/>
      <c r="G88" s="345">
        <v>0.34</v>
      </c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46112</v>
      </c>
      <c r="B89" s="347">
        <f t="shared" si="3"/>
        <v>-1200</v>
      </c>
      <c r="C89" s="348" t="s">
        <v>512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>
        <v>1200</v>
      </c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46108</v>
      </c>
      <c r="B90" s="347">
        <f t="shared" si="3"/>
        <v>68.72</v>
      </c>
      <c r="C90" s="348" t="s">
        <v>504</v>
      </c>
      <c r="D90" s="342"/>
      <c r="E90" s="343"/>
      <c r="F90" s="345"/>
      <c r="G90" s="345">
        <v>68.72</v>
      </c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46104</v>
      </c>
      <c r="B91" s="347">
        <f t="shared" si="3"/>
        <v>-6</v>
      </c>
      <c r="C91" s="348" t="s">
        <v>513</v>
      </c>
      <c r="D91" s="342">
        <v>6</v>
      </c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46103</v>
      </c>
      <c r="B92" s="347">
        <f t="shared" si="3"/>
        <v>-100</v>
      </c>
      <c r="C92" s="348" t="s">
        <v>514</v>
      </c>
      <c r="D92" s="342">
        <v>100</v>
      </c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46103</v>
      </c>
      <c r="B93" s="347">
        <f t="shared" si="3"/>
        <v>-100</v>
      </c>
      <c r="C93" s="348" t="s">
        <v>515</v>
      </c>
      <c r="D93" s="342">
        <v>100</v>
      </c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46103</v>
      </c>
      <c r="B94" s="347">
        <f t="shared" si="3"/>
        <v>-50</v>
      </c>
      <c r="C94" s="348" t="s">
        <v>516</v>
      </c>
      <c r="D94" s="342">
        <v>50</v>
      </c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46103</v>
      </c>
      <c r="B95" s="347">
        <f t="shared" si="3"/>
        <v>-100</v>
      </c>
      <c r="C95" s="348" t="s">
        <v>517</v>
      </c>
      <c r="D95" s="342">
        <v>100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46103</v>
      </c>
      <c r="B96" s="347">
        <f t="shared" si="3"/>
        <v>-100</v>
      </c>
      <c r="C96" s="348" t="s">
        <v>518</v>
      </c>
      <c r="D96" s="342">
        <v>100</v>
      </c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46102</v>
      </c>
      <c r="B97" s="347">
        <f t="shared" si="3"/>
        <v>-300</v>
      </c>
      <c r="C97" s="348" t="s">
        <v>519</v>
      </c>
      <c r="D97" s="342">
        <v>300</v>
      </c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46102</v>
      </c>
      <c r="B98" s="347">
        <f t="shared" si="3"/>
        <v>1384.5</v>
      </c>
      <c r="C98" s="348" t="s">
        <v>520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>
        <v>-1384.5</v>
      </c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46094</v>
      </c>
      <c r="B99" s="347">
        <f t="shared" si="3"/>
        <v>55.66</v>
      </c>
      <c r="C99" s="348" t="s">
        <v>509</v>
      </c>
      <c r="D99" s="342"/>
      <c r="E99" s="343"/>
      <c r="F99" s="345"/>
      <c r="G99" s="345">
        <v>55.66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46090</v>
      </c>
      <c r="B100" s="347">
        <f t="shared" si="3"/>
        <v>-380</v>
      </c>
      <c r="C100" s="348" t="s">
        <v>521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>
        <v>380</v>
      </c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46083</v>
      </c>
      <c r="B101" s="347">
        <f t="shared" si="3"/>
        <v>-185.64</v>
      </c>
      <c r="C101" s="348" t="s">
        <v>423</v>
      </c>
      <c r="D101" s="342"/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>
        <v>92.82</v>
      </c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>
        <v>92.82</v>
      </c>
      <c r="AC101" s="343"/>
    </row>
    <row r="102" spans="1:29" ht="14.25" customHeight="1" x14ac:dyDescent="0.3">
      <c r="A102" s="338">
        <v>46081</v>
      </c>
      <c r="B102" s="347">
        <f t="shared" si="3"/>
        <v>3764.91</v>
      </c>
      <c r="C102" s="348" t="s">
        <v>425</v>
      </c>
      <c r="D102" s="342"/>
      <c r="E102" s="343">
        <v>3764.91</v>
      </c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46081</v>
      </c>
      <c r="B103" s="347">
        <f t="shared" si="3"/>
        <v>2000</v>
      </c>
      <c r="C103" s="348" t="s">
        <v>522</v>
      </c>
      <c r="D103" s="342"/>
      <c r="E103" s="343"/>
      <c r="F103" s="345"/>
      <c r="G103" s="345"/>
      <c r="H103" s="343"/>
      <c r="I103" s="343">
        <v>350</v>
      </c>
      <c r="J103" s="345"/>
      <c r="K103" s="345">
        <v>320</v>
      </c>
      <c r="L103" s="343"/>
      <c r="M103" s="343">
        <v>25</v>
      </c>
      <c r="N103" s="345"/>
      <c r="O103" s="345">
        <v>25</v>
      </c>
      <c r="P103" s="343"/>
      <c r="Q103" s="343">
        <v>45</v>
      </c>
      <c r="R103" s="345"/>
      <c r="S103" s="345">
        <v>400</v>
      </c>
      <c r="T103" s="343"/>
      <c r="U103" s="343">
        <v>375</v>
      </c>
      <c r="V103" s="345"/>
      <c r="W103" s="345">
        <v>100</v>
      </c>
      <c r="X103" s="343"/>
      <c r="Y103" s="343">
        <v>85</v>
      </c>
      <c r="Z103" s="345"/>
      <c r="AA103" s="345">
        <v>230</v>
      </c>
      <c r="AB103" s="343"/>
      <c r="AC103" s="343">
        <v>45</v>
      </c>
    </row>
    <row r="104" spans="1:29" ht="14.25" customHeight="1" x14ac:dyDescent="0.3">
      <c r="A104" s="338">
        <v>46081</v>
      </c>
      <c r="B104" s="347">
        <f t="shared" si="3"/>
        <v>0.23</v>
      </c>
      <c r="C104" s="348" t="s">
        <v>505</v>
      </c>
      <c r="D104" s="342"/>
      <c r="E104" s="343"/>
      <c r="F104" s="345"/>
      <c r="G104" s="345">
        <v>0.23</v>
      </c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46070</v>
      </c>
      <c r="B105" s="347">
        <f t="shared" si="3"/>
        <v>-1920</v>
      </c>
      <c r="C105" s="348" t="s">
        <v>523</v>
      </c>
      <c r="D105" s="342"/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>
        <v>1920</v>
      </c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46069</v>
      </c>
      <c r="B106" s="347">
        <f t="shared" si="3"/>
        <v>-243.8</v>
      </c>
      <c r="C106" s="348" t="s">
        <v>523</v>
      </c>
      <c r="D106" s="342"/>
      <c r="E106" s="343"/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>
        <v>243.8</v>
      </c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46068</v>
      </c>
      <c r="B107" s="347">
        <f t="shared" si="3"/>
        <v>63.46</v>
      </c>
      <c r="C107" s="348" t="s">
        <v>509</v>
      </c>
      <c r="D107" s="342"/>
      <c r="E107" s="343"/>
      <c r="F107" s="345"/>
      <c r="G107" s="345">
        <v>63.46</v>
      </c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46067</v>
      </c>
      <c r="B108" s="347">
        <f t="shared" si="3"/>
        <v>-1007.99</v>
      </c>
      <c r="C108" s="348" t="s">
        <v>524</v>
      </c>
      <c r="D108" s="342">
        <v>1007.99</v>
      </c>
      <c r="E108" s="343"/>
      <c r="F108" s="345"/>
      <c r="G108" s="345"/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46063</v>
      </c>
      <c r="B109" s="347">
        <f t="shared" si="3"/>
        <v>-1276.4000000000001</v>
      </c>
      <c r="C109" s="348" t="s">
        <v>525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>
        <v>1276.4000000000001</v>
      </c>
      <c r="AA109" s="345"/>
      <c r="AB109" s="343"/>
      <c r="AC109" s="343"/>
    </row>
    <row r="110" spans="1:29" ht="14.25" customHeight="1" x14ac:dyDescent="0.3">
      <c r="A110" s="338">
        <v>46063</v>
      </c>
      <c r="B110" s="347">
        <f t="shared" si="3"/>
        <v>-955</v>
      </c>
      <c r="C110" s="348" t="s">
        <v>526</v>
      </c>
      <c r="D110" s="342"/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>
        <v>955</v>
      </c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46063</v>
      </c>
      <c r="B111" s="347">
        <f t="shared" si="3"/>
        <v>59.19</v>
      </c>
      <c r="C111" s="348" t="s">
        <v>504</v>
      </c>
      <c r="D111" s="342"/>
      <c r="E111" s="343"/>
      <c r="F111" s="345"/>
      <c r="G111" s="345">
        <v>59.19</v>
      </c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46061</v>
      </c>
      <c r="B112" s="347">
        <f t="shared" si="3"/>
        <v>-2203.44</v>
      </c>
      <c r="C112" s="348" t="s">
        <v>523</v>
      </c>
      <c r="D112" s="342"/>
      <c r="E112" s="343"/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>
        <v>2203.44</v>
      </c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46061</v>
      </c>
      <c r="B113" s="347">
        <f t="shared" si="3"/>
        <v>-831.92</v>
      </c>
      <c r="C113" s="348" t="s">
        <v>527</v>
      </c>
      <c r="D113" s="342"/>
      <c r="E113" s="343"/>
      <c r="F113" s="345"/>
      <c r="G113" s="345"/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>
        <v>831.92</v>
      </c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46055</v>
      </c>
      <c r="B114" s="347">
        <f t="shared" si="3"/>
        <v>-900</v>
      </c>
      <c r="C114" s="348" t="s">
        <v>512</v>
      </c>
      <c r="D114" s="342"/>
      <c r="E114" s="343"/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>
        <v>900</v>
      </c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46053</v>
      </c>
      <c r="B115" s="347">
        <f t="shared" si="3"/>
        <v>3194.64</v>
      </c>
      <c r="C115" s="348" t="s">
        <v>459</v>
      </c>
      <c r="D115" s="342"/>
      <c r="E115" s="343">
        <v>3194.64</v>
      </c>
      <c r="F115" s="345"/>
      <c r="G115" s="345"/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46053</v>
      </c>
      <c r="B116" s="347">
        <f t="shared" si="3"/>
        <v>2000</v>
      </c>
      <c r="C116" s="348" t="s">
        <v>528</v>
      </c>
      <c r="D116" s="342"/>
      <c r="E116" s="343"/>
      <c r="F116" s="345"/>
      <c r="G116" s="345"/>
      <c r="H116" s="343"/>
      <c r="I116" s="343">
        <v>350</v>
      </c>
      <c r="J116" s="345"/>
      <c r="K116" s="345">
        <v>320</v>
      </c>
      <c r="L116" s="343"/>
      <c r="M116" s="343">
        <v>25</v>
      </c>
      <c r="N116" s="345"/>
      <c r="O116" s="345">
        <v>25</v>
      </c>
      <c r="P116" s="343"/>
      <c r="Q116" s="343">
        <v>45</v>
      </c>
      <c r="R116" s="345"/>
      <c r="S116" s="345">
        <v>400</v>
      </c>
      <c r="T116" s="343"/>
      <c r="U116" s="343">
        <v>375</v>
      </c>
      <c r="V116" s="345"/>
      <c r="W116" s="345">
        <v>100</v>
      </c>
      <c r="X116" s="343"/>
      <c r="Y116" s="343">
        <v>85</v>
      </c>
      <c r="Z116" s="345"/>
      <c r="AA116" s="345">
        <v>230</v>
      </c>
      <c r="AB116" s="343"/>
      <c r="AC116" s="343">
        <v>45</v>
      </c>
    </row>
    <row r="117" spans="1:29" ht="14.25" customHeight="1" x14ac:dyDescent="0.3">
      <c r="A117" s="338">
        <v>46053</v>
      </c>
      <c r="B117" s="347">
        <f t="shared" si="3"/>
        <v>0.38</v>
      </c>
      <c r="C117" s="348" t="s">
        <v>505</v>
      </c>
      <c r="D117" s="342"/>
      <c r="E117" s="343"/>
      <c r="F117" s="345"/>
      <c r="G117" s="345">
        <v>0.38</v>
      </c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/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46053</v>
      </c>
      <c r="B118" s="347">
        <f t="shared" si="3"/>
        <v>54.55</v>
      </c>
      <c r="C118" s="348" t="s">
        <v>509</v>
      </c>
      <c r="D118" s="342"/>
      <c r="E118" s="343"/>
      <c r="F118" s="345"/>
      <c r="G118" s="345">
        <v>54.55</v>
      </c>
      <c r="H118" s="343"/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/>
      <c r="U118" s="343"/>
      <c r="V118" s="345"/>
      <c r="W118" s="345"/>
      <c r="X118" s="343"/>
      <c r="Y118" s="343"/>
      <c r="Z118" s="345"/>
      <c r="AA118" s="345"/>
      <c r="AB118" s="343"/>
      <c r="AC118" s="343"/>
    </row>
    <row r="119" spans="1:29" ht="14.25" customHeight="1" x14ac:dyDescent="0.3">
      <c r="A119" s="338">
        <v>46048</v>
      </c>
      <c r="B119" s="347">
        <f t="shared" si="3"/>
        <v>-583</v>
      </c>
      <c r="C119" s="348" t="s">
        <v>529</v>
      </c>
      <c r="D119" s="342">
        <v>583</v>
      </c>
      <c r="E119" s="343"/>
      <c r="F119" s="345"/>
      <c r="G119" s="345"/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/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3">
      <c r="A120" s="338">
        <v>46044</v>
      </c>
      <c r="B120" s="347">
        <f t="shared" si="3"/>
        <v>-126.24</v>
      </c>
      <c r="C120" s="348" t="s">
        <v>315</v>
      </c>
      <c r="D120" s="342"/>
      <c r="E120" s="343"/>
      <c r="F120" s="345"/>
      <c r="G120" s="345"/>
      <c r="H120" s="343"/>
      <c r="I120" s="343"/>
      <c r="J120" s="345"/>
      <c r="K120" s="345"/>
      <c r="L120" s="343">
        <v>63.12</v>
      </c>
      <c r="M120" s="343"/>
      <c r="N120" s="345">
        <v>63.12</v>
      </c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/>
      <c r="AA120" s="345"/>
      <c r="AB120" s="343"/>
      <c r="AC120" s="343"/>
    </row>
    <row r="121" spans="1:29" ht="14.25" customHeight="1" x14ac:dyDescent="0.3">
      <c r="A121" s="338">
        <v>46043</v>
      </c>
      <c r="B121" s="347">
        <f t="shared" si="3"/>
        <v>-100</v>
      </c>
      <c r="C121" s="348" t="s">
        <v>530</v>
      </c>
      <c r="D121" s="342"/>
      <c r="E121" s="343"/>
      <c r="F121" s="345"/>
      <c r="G121" s="345"/>
      <c r="H121" s="343">
        <v>100</v>
      </c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46043</v>
      </c>
      <c r="B122" s="347">
        <f t="shared" si="3"/>
        <v>-2724</v>
      </c>
      <c r="C122" s="348" t="s">
        <v>531</v>
      </c>
      <c r="D122" s="342"/>
      <c r="E122" s="343"/>
      <c r="F122" s="345"/>
      <c r="G122" s="345"/>
      <c r="H122" s="343"/>
      <c r="I122" s="343"/>
      <c r="J122" s="345"/>
      <c r="K122" s="345"/>
      <c r="L122" s="343"/>
      <c r="M122" s="343"/>
      <c r="N122" s="345"/>
      <c r="O122" s="345"/>
      <c r="P122" s="343"/>
      <c r="Q122" s="343"/>
      <c r="R122" s="345">
        <v>2724</v>
      </c>
      <c r="S122" s="345"/>
      <c r="T122" s="343"/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3">
      <c r="A123" s="338">
        <v>46038</v>
      </c>
      <c r="B123" s="347">
        <f t="shared" si="3"/>
        <v>55.69</v>
      </c>
      <c r="C123" s="348" t="s">
        <v>509</v>
      </c>
      <c r="D123" s="342"/>
      <c r="E123" s="343"/>
      <c r="F123" s="345"/>
      <c r="G123" s="345">
        <v>55.69</v>
      </c>
      <c r="H123" s="343"/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/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3">
      <c r="A124" s="338">
        <v>46030</v>
      </c>
      <c r="B124" s="347">
        <f t="shared" si="3"/>
        <v>1049.3699999999999</v>
      </c>
      <c r="C124" s="340" t="s">
        <v>532</v>
      </c>
      <c r="D124" s="342"/>
      <c r="E124" s="343">
        <v>1049.3699999999999</v>
      </c>
      <c r="F124" s="345"/>
      <c r="G124" s="345"/>
      <c r="H124" s="343"/>
      <c r="I124" s="343"/>
      <c r="J124" s="345"/>
      <c r="K124" s="345"/>
      <c r="L124" s="343"/>
      <c r="M124" s="343"/>
      <c r="N124" s="345"/>
      <c r="O124" s="345"/>
      <c r="P124" s="343"/>
      <c r="Q124" s="343"/>
      <c r="R124" s="345"/>
      <c r="S124" s="345"/>
      <c r="T124" s="343"/>
      <c r="U124" s="343"/>
      <c r="V124" s="345"/>
      <c r="W124" s="345"/>
      <c r="X124" s="343"/>
      <c r="Y124" s="343"/>
      <c r="Z124" s="345"/>
      <c r="AA124" s="345"/>
      <c r="AB124" s="343"/>
      <c r="AC124" s="343"/>
    </row>
    <row r="125" spans="1:29" ht="14.25" customHeight="1" x14ac:dyDescent="0.3">
      <c r="A125" s="338">
        <v>46027</v>
      </c>
      <c r="B125" s="347">
        <f t="shared" si="3"/>
        <v>-113.94</v>
      </c>
      <c r="C125" s="348" t="s">
        <v>533</v>
      </c>
      <c r="D125" s="342"/>
      <c r="E125" s="343"/>
      <c r="F125" s="345"/>
      <c r="G125" s="345"/>
      <c r="H125" s="343">
        <v>113.94</v>
      </c>
      <c r="I125" s="343"/>
      <c r="J125" s="345"/>
      <c r="K125" s="345"/>
      <c r="L125" s="343"/>
      <c r="M125" s="343"/>
      <c r="N125" s="345"/>
      <c r="O125" s="345"/>
      <c r="P125" s="343"/>
      <c r="Q125" s="343"/>
      <c r="R125" s="345"/>
      <c r="S125" s="345"/>
      <c r="T125" s="343"/>
      <c r="U125" s="343"/>
      <c r="V125" s="345"/>
      <c r="W125" s="345"/>
      <c r="X125" s="343"/>
      <c r="Y125" s="343"/>
      <c r="Z125" s="345"/>
      <c r="AA125" s="345"/>
      <c r="AB125" s="343"/>
      <c r="AC125" s="343"/>
    </row>
    <row r="126" spans="1:29" ht="14.25" customHeight="1" x14ac:dyDescent="0.3">
      <c r="A126" s="338">
        <v>46027</v>
      </c>
      <c r="B126" s="347">
        <f t="shared" si="3"/>
        <v>-622.1</v>
      </c>
      <c r="C126" s="348" t="s">
        <v>523</v>
      </c>
      <c r="D126" s="342"/>
      <c r="E126" s="343"/>
      <c r="F126" s="345"/>
      <c r="G126" s="345"/>
      <c r="H126" s="343"/>
      <c r="I126" s="343"/>
      <c r="J126" s="345"/>
      <c r="K126" s="345"/>
      <c r="L126" s="343"/>
      <c r="M126" s="343"/>
      <c r="N126" s="345"/>
      <c r="O126" s="345"/>
      <c r="P126" s="343"/>
      <c r="Q126" s="343"/>
      <c r="R126" s="345"/>
      <c r="S126" s="345"/>
      <c r="T126" s="343">
        <v>622.1</v>
      </c>
      <c r="U126" s="343"/>
      <c r="V126" s="345"/>
      <c r="W126" s="345"/>
      <c r="X126" s="343"/>
      <c r="Y126" s="343"/>
      <c r="Z126" s="345"/>
      <c r="AA126" s="345"/>
      <c r="AB126" s="343"/>
      <c r="AC126" s="343"/>
    </row>
    <row r="127" spans="1:29" ht="14.25" customHeight="1" x14ac:dyDescent="0.3">
      <c r="A127" s="338">
        <v>44562</v>
      </c>
      <c r="B127" s="347">
        <f t="shared" si="3"/>
        <v>12240.49</v>
      </c>
      <c r="C127" s="348" t="s">
        <v>534</v>
      </c>
      <c r="D127" s="342"/>
      <c r="E127" s="343">
        <v>1710.49</v>
      </c>
      <c r="F127" s="345"/>
      <c r="G127" s="345">
        <v>500</v>
      </c>
      <c r="H127" s="343"/>
      <c r="I127" s="343">
        <v>2000</v>
      </c>
      <c r="J127" s="345"/>
      <c r="K127" s="345">
        <v>1000</v>
      </c>
      <c r="L127" s="343"/>
      <c r="M127" s="343">
        <v>65</v>
      </c>
      <c r="N127" s="345"/>
      <c r="O127" s="345">
        <v>65</v>
      </c>
      <c r="P127" s="343"/>
      <c r="Q127" s="343">
        <v>100</v>
      </c>
      <c r="R127" s="345"/>
      <c r="S127" s="345">
        <v>2000</v>
      </c>
      <c r="T127" s="343"/>
      <c r="U127" s="343">
        <v>2500</v>
      </c>
      <c r="V127" s="345"/>
      <c r="W127" s="345">
        <v>500</v>
      </c>
      <c r="X127" s="343"/>
      <c r="Y127" s="343">
        <v>200</v>
      </c>
      <c r="Z127" s="345"/>
      <c r="AA127" s="345">
        <v>1500</v>
      </c>
      <c r="AB127" s="343"/>
      <c r="AC127" s="343">
        <v>100</v>
      </c>
    </row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  <row r="1067" ht="14.25" customHeight="1" x14ac:dyDescent="0.3"/>
    <row r="1068" ht="14.25" customHeight="1" x14ac:dyDescent="0.3"/>
    <row r="1069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48.25</v>
      </c>
      <c r="F6" s="384">
        <f ca="1">'Isaac 401k'!D4</f>
        <v>68881</v>
      </c>
      <c r="G6" s="385">
        <f ca="1">(F6-B9)/365.25</f>
        <v>106.70773442847364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47.166666666666664</v>
      </c>
      <c r="F7" s="392">
        <f ca="1">'Lorri 401b'!D4</f>
        <v>68484</v>
      </c>
      <c r="G7" s="393">
        <f ca="1">(F7-C9)/365.25</f>
        <v>101.01026694045174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3276120.4893387137</v>
      </c>
      <c r="R11" s="25">
        <f t="array" aca="1" ref="R11" ca="1">INDEX('Lorri 401b'!L:L,MATCH('Retirement Calculator'!A11,'Lorri 401b'!N:N,0),0)</f>
        <v>3504443.8919887524</v>
      </c>
      <c r="S11" s="25">
        <f t="shared" ref="S11:S265" ca="1" si="7">SUM(Q11:R11)</f>
        <v>6780564.3813274661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3256385.5292447079</v>
      </c>
      <c r="R12" s="25">
        <f t="array" aca="1" ref="R12" ca="1">INDEX('Lorri 401b'!L:L,MATCH('Retirement Calculator'!A12,'Lorri 401b'!N:N,0),0)</f>
        <v>3519045.7415387058</v>
      </c>
      <c r="S12" s="25">
        <f t="shared" ca="1" si="7"/>
        <v>6775431.2707834132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3236568.3401503102</v>
      </c>
      <c r="R13" s="25">
        <f t="array" aca="1" ref="R13" ca="1">INDEX('Lorri 401b'!L:L,MATCH('Retirement Calculator'!A13,'Lorri 401b'!N:N,0),0)</f>
        <v>3533708.4321284504</v>
      </c>
      <c r="S13" s="25">
        <f t="shared" ca="1" si="7"/>
        <v>6770276.7722787606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3216668.5794346859</v>
      </c>
      <c r="R14" s="25">
        <f t="array" aca="1" ref="R14" ca="1">INDEX('Lorri 401b'!L:L,MATCH('Retirement Calculator'!A14,'Lorri 401b'!N:N,0),0)</f>
        <v>3548432.2172623188</v>
      </c>
      <c r="S14" s="25">
        <f t="shared" ca="1" si="7"/>
        <v>6765100.7966970047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3196685.9030494131</v>
      </c>
      <c r="R15" s="25">
        <f t="array" aca="1" ref="R15" ca="1">INDEX('Lorri 401b'!L:L,MATCH('Retirement Calculator'!A15,'Lorri 401b'!N:N,0),0)</f>
        <v>3563217.3515009116</v>
      </c>
      <c r="S15" s="25">
        <f t="shared" ca="1" si="7"/>
        <v>6759903.2545503248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3176619.9655125351</v>
      </c>
      <c r="R16" s="25">
        <f t="array" aca="1" ref="R16" ca="1">INDEX('Lorri 401b'!L:L,MATCH('Retirement Calculator'!A16,'Lorri 401b'!N:N,0),0)</f>
        <v>3578064.0904654986</v>
      </c>
      <c r="S16" s="25">
        <f t="shared" ca="1" si="7"/>
        <v>6754684.0559780337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3156470.4199025868</v>
      </c>
      <c r="R17" s="25">
        <f t="array" aca="1" ref="R17" ca="1">INDEX('Lorri 401b'!L:L,MATCH('Retirement Calculator'!A17,'Lorri 401b'!N:N,0),0)</f>
        <v>3592972.690842438</v>
      </c>
      <c r="S17" s="25">
        <f t="shared" ca="1" si="7"/>
        <v>6749443.1107450249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3136236.9178525973</v>
      </c>
      <c r="R18" s="25">
        <f t="array" aca="1" ref="R18" ca="1">INDEX('Lorri 401b'!L:L,MATCH('Retirement Calculator'!A18,'Lorri 401b'!N:N,0),0)</f>
        <v>3607943.4103876147</v>
      </c>
      <c r="S18" s="25">
        <f t="shared" ca="1" si="7"/>
        <v>6744180.3282402121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3115919.1095440658</v>
      </c>
      <c r="R19" s="25">
        <f t="array" aca="1" ref="R19" ca="1">INDEX('Lorri 401b'!L:L,MATCH('Retirement Calculator'!A19,'Lorri 401b'!N:N,0),0)</f>
        <v>3622976.5079308962</v>
      </c>
      <c r="S19" s="25">
        <f t="shared" ca="1" si="7"/>
        <v>6738895.617474962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3095516.6437009154</v>
      </c>
      <c r="R20" s="25">
        <f t="array" aca="1" ref="R20" ca="1">INDEX('Lorri 401b'!L:L,MATCH('Retirement Calculator'!A20,'Lorri 401b'!N:N,0),0)</f>
        <v>3638072.2433806085</v>
      </c>
      <c r="S20" s="25">
        <f t="shared" ca="1" si="7"/>
        <v>6733588.8870815244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3075029.1675834185</v>
      </c>
      <c r="R21" s="25">
        <f t="array" aca="1" ref="R21" ca="1">INDEX('Lorri 401b'!L:L,MATCH('Retirement Calculator'!A21,'Lorri 401b'!N:N,0),0)</f>
        <v>3653230.8777280278</v>
      </c>
      <c r="S21" s="25">
        <f t="shared" ca="1" si="7"/>
        <v>6728260.0453114463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3054456.3269820991</v>
      </c>
      <c r="R22" s="25">
        <f t="array" aca="1" ref="R22" ca="1">INDEX('Lorri 401b'!L:L,MATCH('Retirement Calculator'!A22,'Lorri 401b'!N:N,0),0)</f>
        <v>3668452.6730518946</v>
      </c>
      <c r="S22" s="25">
        <f t="shared" ca="1" si="7"/>
        <v>6722909.0000339933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3033797.7662116075</v>
      </c>
      <c r="R23" s="25">
        <f t="array" aca="1" ref="R23" ca="1">INDEX('Lorri 401b'!L:L,MATCH('Retirement Calculator'!A23,'Lorri 401b'!N:N,0),0)</f>
        <v>3683737.8925229441</v>
      </c>
      <c r="S23" s="25">
        <f t="shared" ca="1" si="7"/>
        <v>6717535.6587345516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3013053.1281045722</v>
      </c>
      <c r="R24" s="25">
        <f t="array" aca="1" ref="R24" ca="1">INDEX('Lorri 401b'!L:L,MATCH('Retirement Calculator'!A24,'Lorri 401b'!N:N,0),0)</f>
        <v>3699086.8004084565</v>
      </c>
      <c r="S24" s="25">
        <f t="shared" ca="1" si="7"/>
        <v>6712139.9285130287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2992222.054005424</v>
      </c>
      <c r="R25" s="25">
        <f t="array" aca="1" ref="R25" ca="1">INDEX('Lorri 401b'!L:L,MATCH('Retirement Calculator'!A25,'Lorri 401b'!N:N,0),0)</f>
        <v>3714499.6620768253</v>
      </c>
      <c r="S25" s="25">
        <f t="shared" ca="1" si="7"/>
        <v>6706721.7160822488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2971304.183764196</v>
      </c>
      <c r="R26" s="25">
        <f t="array" aca="1" ref="R26" ca="1">INDEX('Lorri 401b'!L:L,MATCH('Retirement Calculator'!A26,'Lorri 401b'!N:N,0),0)</f>
        <v>3729976.7440021452</v>
      </c>
      <c r="S26" s="25">
        <f t="shared" ca="1" si="7"/>
        <v>6701280.9277663417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2950299.1557302964</v>
      </c>
      <c r="R27" s="25">
        <f t="array" aca="1" ref="R27" ca="1">INDEX('Lorri 401b'!L:L,MATCH('Retirement Calculator'!A27,'Lorri 401b'!N:N,0),0)</f>
        <v>3745518.3137688208</v>
      </c>
      <c r="S27" s="25">
        <f t="shared" ca="1" si="7"/>
        <v>6695817.4694991168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2929206.6067462554</v>
      </c>
      <c r="R28" s="25">
        <f t="array" aca="1" ref="R28" ca="1">INDEX('Lorri 401b'!L:L,MATCH('Retirement Calculator'!A28,'Lorri 401b'!N:N,0),0)</f>
        <v>3761124.6400761907</v>
      </c>
      <c r="S28" s="25">
        <f t="shared" ca="1" si="7"/>
        <v>6690331.2468224466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2908026.1721414477</v>
      </c>
      <c r="R29" s="25">
        <f t="array" aca="1" ref="R29" ca="1">INDEX('Lorri 401b'!L:L,MATCH('Retirement Calculator'!A29,'Lorri 401b'!N:N,0),0)</f>
        <v>3776795.992743175</v>
      </c>
      <c r="S29" s="25">
        <f t="shared" ca="1" si="7"/>
        <v>6684822.1648846231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2886757.4857257865</v>
      </c>
      <c r="R30" s="25">
        <f t="array" aca="1" ref="R30" ca="1">INDEX('Lorri 401b'!L:L,MATCH('Retirement Calculator'!A30,'Lorri 401b'!N:N,0),0)</f>
        <v>3792532.6427129381</v>
      </c>
      <c r="S30" s="25">
        <f t="shared" ca="1" si="7"/>
        <v>6679290.1284387242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2865400.1797833936</v>
      </c>
      <c r="R31" s="25">
        <f t="array" aca="1" ref="R31" ca="1">INDEX('Lorri 401b'!L:L,MATCH('Retirement Calculator'!A31,'Lorri 401b'!N:N,0),0)</f>
        <v>3808334.8620575755</v>
      </c>
      <c r="S31" s="25">
        <f t="shared" ca="1" si="7"/>
        <v>6673735.0418409687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2843953.8850662406</v>
      </c>
      <c r="R32" s="25">
        <f t="array" aca="1" ref="R32" ca="1">INDEX('Lorri 401b'!L:L,MATCH('Retirement Calculator'!A32,'Lorri 401b'!N:N,0),0)</f>
        <v>3824202.9239828154</v>
      </c>
      <c r="S32" s="25">
        <f t="shared" ca="1" si="7"/>
        <v>6668156.8090490559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2822418.2307877662</v>
      </c>
      <c r="R33" s="25">
        <f t="array" aca="1" ref="R33" ca="1">INDEX('Lorri 401b'!L:L,MATCH('Retirement Calculator'!A33,'Lorri 401b'!N:N,0),0)</f>
        <v>3840137.1028327439</v>
      </c>
      <c r="S33" s="25">
        <f t="shared" ca="1" si="7"/>
        <v>6662555.3336205101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2800792.8446164648</v>
      </c>
      <c r="R34" s="25">
        <f t="array" aca="1" ref="R34" ca="1">INDEX('Lorri 401b'!L:L,MATCH('Retirement Calculator'!A34,'Lorri 401b'!N:N,0),0)</f>
        <v>3856137.6740945471</v>
      </c>
      <c r="S34" s="25">
        <f t="shared" ca="1" si="7"/>
        <v>6656930.5187110119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2779077.3526694495</v>
      </c>
      <c r="R35" s="25">
        <f t="array" aca="1" ref="R35" ca="1">INDEX('Lorri 401b'!L:L,MATCH('Retirement Calculator'!A35,'Lorri 401b'!N:N,0),0)</f>
        <v>3872204.9144032742</v>
      </c>
      <c r="S35" s="25">
        <f t="shared" ca="1" si="7"/>
        <v>6651282.2670727242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2757271.3795059882</v>
      </c>
      <c r="R36" s="25">
        <f t="array" aca="1" ref="R36" ca="1">INDEX('Lorri 401b'!L:L,MATCH('Retirement Calculator'!A36,'Lorri 401b'!N:N,0),0)</f>
        <v>3888339.101546621</v>
      </c>
      <c r="S36" s="25">
        <f t="shared" ca="1" si="7"/>
        <v>6645610.4810526092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2735374.5481210127</v>
      </c>
      <c r="R37" s="25">
        <f t="array" aca="1" ref="R37" ca="1">INDEX('Lorri 401b'!L:L,MATCH('Retirement Calculator'!A37,'Lorri 401b'!N:N,0),0)</f>
        <v>3904540.5144697321</v>
      </c>
      <c r="S37" s="25">
        <f t="shared" ca="1" si="7"/>
        <v>6639915.0625907443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2713386.4799385997</v>
      </c>
      <c r="R38" s="25">
        <f t="array" aca="1" ref="R38" ca="1">INDEX('Lorri 401b'!L:L,MATCH('Retirement Calculator'!A38,'Lorri 401b'!N:N,0),0)</f>
        <v>3920809.4332800228</v>
      </c>
      <c r="S38" s="25">
        <f t="shared" ca="1" si="7"/>
        <v>6634195.913218623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2691306.7948054266</v>
      </c>
      <c r="R39" s="25">
        <f t="array" aca="1" ref="R39" ca="1">INDEX('Lorri 401b'!L:L,MATCH('Retirement Calculator'!A39,'Lorri 401b'!N:N,0),0)</f>
        <v>3937146.1392520228</v>
      </c>
      <c r="S39" s="25">
        <f t="shared" ca="1" si="7"/>
        <v>6628452.9340574499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2669135.1109841987</v>
      </c>
      <c r="R40" s="25">
        <f t="array" aca="1" ref="R40" ca="1">INDEX('Lorri 401b'!L:L,MATCH('Retirement Calculator'!A40,'Lorri 401b'!N:N,0),0)</f>
        <v>3953550.9148322395</v>
      </c>
      <c r="S40" s="25">
        <f t="shared" ca="1" si="7"/>
        <v>6622686.0258164387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2646871.0451470492</v>
      </c>
      <c r="R41" s="25">
        <f t="array" aca="1" ref="R41" ca="1">INDEX('Lorri 401b'!L:L,MATCH('Retirement Calculator'!A41,'Lorri 401b'!N:N,0),0)</f>
        <v>3970024.0436440404</v>
      </c>
      <c r="S41" s="25">
        <f t="shared" ca="1" si="7"/>
        <v>6616895.0887910891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2624514.2123689116</v>
      </c>
      <c r="R42" s="25">
        <f t="array" aca="1" ref="R42" ca="1">INDEX('Lorri 401b'!L:L,MATCH('Retirement Calculator'!A42,'Lorri 401b'!N:N,0),0)</f>
        <v>3986565.810492557</v>
      </c>
      <c r="S42" s="25">
        <f t="shared" ca="1" si="7"/>
        <v>6611080.0228614686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2602064.226120865</v>
      </c>
      <c r="R43" s="25">
        <f t="array" aca="1" ref="R43" ca="1">INDEX('Lorri 401b'!L:L,MATCH('Retirement Calculator'!A43,'Lorri 401b'!N:N,0),0)</f>
        <v>4003176.5013696095</v>
      </c>
      <c r="S43" s="25">
        <f t="shared" ca="1" si="7"/>
        <v>6605240.7274904745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2579520.6982634515</v>
      </c>
      <c r="R44" s="25">
        <f t="array" aca="1" ref="R44" ca="1">INDEX('Lorri 401b'!L:L,MATCH('Retirement Calculator'!A44,'Lorri 401b'!N:N,0),0)</f>
        <v>4019856.4034586498</v>
      </c>
      <c r="S44" s="25">
        <f t="shared" ca="1" si="7"/>
        <v>6599377.1017221007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2556883.2390399654</v>
      </c>
      <c r="R45" s="25">
        <f t="array" aca="1" ref="R45" ca="1">INDEX('Lorri 401b'!L:L,MATCH('Retirement Calculator'!A45,'Lorri 401b'!N:N,0),0)</f>
        <v>4036605.8051397274</v>
      </c>
      <c r="S45" s="25">
        <f t="shared" ca="1" si="7"/>
        <v>6593489.0441796929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2534151.457069715</v>
      </c>
      <c r="R46" s="25">
        <f t="array" aca="1" ref="R46" ca="1">INDEX('Lorri 401b'!L:L,MATCH('Retirement Calculator'!A46,'Lorri 401b'!N:N,0),0)</f>
        <v>4053424.9959944761</v>
      </c>
      <c r="S46" s="25">
        <f t="shared" ca="1" si="7"/>
        <v>6587576.4530641912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2511324.959341255</v>
      </c>
      <c r="R47" s="25">
        <f t="array" aca="1" ref="R47" ca="1">INDEX('Lorri 401b'!L:L,MATCH('Retirement Calculator'!A47,'Lorri 401b'!N:N,0),0)</f>
        <v>4070314.2668111199</v>
      </c>
      <c r="S47" s="25">
        <f t="shared" ca="1" si="7"/>
        <v>6581639.2261523753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2488403.351205593</v>
      </c>
      <c r="R48" s="25">
        <f t="array" aca="1" ref="R48" ca="1">INDEX('Lorri 401b'!L:L,MATCH('Retirement Calculator'!A48,'Lorri 401b'!N:N,0),0)</f>
        <v>4087273.9095894997</v>
      </c>
      <c r="S48" s="25">
        <f t="shared" ca="1" si="7"/>
        <v>6575677.2607950922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2465386.2363693658</v>
      </c>
      <c r="R49" s="25">
        <f t="array" aca="1" ref="R49" ca="1">INDEX('Lorri 401b'!L:L,MATCH('Retirement Calculator'!A49,'Lorri 401b'!N:N,0),0)</f>
        <v>4104304.2175461226</v>
      </c>
      <c r="S49" s="25">
        <f t="shared" ca="1" si="7"/>
        <v>6569690.453915488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2442273.2168879877</v>
      </c>
      <c r="R50" s="25">
        <f t="array" aca="1" ref="R50" ca="1">INDEX('Lorri 401b'!L:L,MATCH('Retirement Calculator'!A50,'Lorri 401b'!N:N,0),0)</f>
        <v>4121405.4851192315</v>
      </c>
      <c r="S50" s="25">
        <f t="shared" ca="1" si="7"/>
        <v>6563678.7020072192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2419063.8931587706</v>
      </c>
      <c r="R51" s="25">
        <f t="array" aca="1" ref="R51" ca="1">INDEX('Lorri 401b'!L:L,MATCH('Retirement Calculator'!A51,'Lorri 401b'!N:N,0),0)</f>
        <v>4138578.0079738949</v>
      </c>
      <c r="S51" s="25">
        <f t="shared" ca="1" si="7"/>
        <v>6557641.9011326656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2395757.8639140152</v>
      </c>
      <c r="R52" s="25">
        <f t="array" aca="1" ref="R52" ca="1">INDEX('Lorri 401b'!L:L,MATCH('Retirement Calculator'!A52,'Lorri 401b'!N:N,0),0)</f>
        <v>4155822.0830071196</v>
      </c>
      <c r="S52" s="25">
        <f t="shared" ca="1" si="7"/>
        <v>6551579.9469211344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2373133.9595474065</v>
      </c>
      <c r="R53" s="25">
        <f t="array" aca="1" ref="R53" ca="1">INDEX('Lorri 401b'!L:L,MATCH('Retirement Calculator'!A53,'Lorri 401b'!N:N,0),0)</f>
        <v>4173138.0083529828</v>
      </c>
      <c r="S53" s="25">
        <f t="shared" ca="1" si="7"/>
        <v>6546271.9679003898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2350415.7889126036</v>
      </c>
      <c r="R54" s="25">
        <f t="array" aca="1" ref="R54" ca="1">INDEX('Lorri 401b'!L:L,MATCH('Retirement Calculator'!A54,'Lorri 401b'!N:N,0),0)</f>
        <v>4190526.083387787</v>
      </c>
      <c r="S54" s="25">
        <f t="shared" ca="1" si="7"/>
        <v>6540941.8723003902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2327602.9592334889</v>
      </c>
      <c r="R55" s="25">
        <f t="array" aca="1" ref="R55" ca="1">INDEX('Lorri 401b'!L:L,MATCH('Retirement Calculator'!A55,'Lorri 401b'!N:N,0),0)</f>
        <v>4207986.6087352363</v>
      </c>
      <c r="S55" s="25">
        <f t="shared" ca="1" si="7"/>
        <v>6535589.5679687252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2304695.076097378</v>
      </c>
      <c r="R56" s="25">
        <f t="array" aca="1" ref="R56" ca="1">INDEX('Lorri 401b'!L:L,MATCH('Retirement Calculator'!A56,'Lorri 401b'!N:N,0),0)</f>
        <v>4225519.8862716332</v>
      </c>
      <c r="S56" s="25">
        <f t="shared" ca="1" si="7"/>
        <v>6530214.9623690117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2281691.7434482002</v>
      </c>
      <c r="R57" s="25">
        <f t="array" aca="1" ref="R57" ca="1">INDEX('Lorri 401b'!L:L,MATCH('Retirement Calculator'!A57,'Lorri 401b'!N:N,0),0)</f>
        <v>4243126.2191310981</v>
      </c>
      <c r="S57" s="25">
        <f t="shared" ca="1" si="7"/>
        <v>6524817.9625792988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2258592.5635796506</v>
      </c>
      <c r="R58" s="25">
        <f t="array" aca="1" ref="R58" ca="1">INDEX('Lorri 401b'!L:L,MATCH('Retirement Calculator'!A58,'Lorri 401b'!N:N,0),0)</f>
        <v>4260805.9117108108</v>
      </c>
      <c r="S58" s="25">
        <f t="shared" ca="1" si="7"/>
        <v>6519398.4752904614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2235397.1371283154</v>
      </c>
      <c r="R59" s="25">
        <f t="array" aca="1" ref="R59" ca="1">INDEX('Lorri 401b'!L:L,MATCH('Retirement Calculator'!A59,'Lorri 401b'!N:N,0),0)</f>
        <v>4278559.2696762728</v>
      </c>
      <c r="S59" s="25">
        <f t="shared" ca="1" si="7"/>
        <v>6513956.4068045877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2212105.0630667661</v>
      </c>
      <c r="R60" s="25">
        <f t="array" aca="1" ref="R60" ca="1">INDEX('Lorri 401b'!L:L,MATCH('Retirement Calculator'!A60,'Lorri 401b'!N:N,0),0)</f>
        <v>4296386.5999665903</v>
      </c>
      <c r="S60" s="25">
        <f t="shared" ca="1" si="7"/>
        <v>6508491.6630333569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2188715.938696627</v>
      </c>
      <c r="R61" s="25">
        <f t="array" aca="1" ref="R61" ca="1">INDEX('Lorri 401b'!L:L,MATCH('Retirement Calculator'!A61,'Lorri 401b'!N:N,0),0)</f>
        <v>4314288.2107997844</v>
      </c>
      <c r="S61" s="25">
        <f t="shared" ca="1" si="7"/>
        <v>6503004.1494964119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2165229.3596416125</v>
      </c>
      <c r="R62" s="25">
        <f t="array" aca="1" ref="R62" ca="1">INDEX('Lorri 401b'!L:L,MATCH('Retirement Calculator'!A62,'Lorri 401b'!N:N,0),0)</f>
        <v>4332264.4116781168</v>
      </c>
      <c r="S62" s="25">
        <f t="shared" ca="1" si="7"/>
        <v>6497493.7713197293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2141644.9198405356</v>
      </c>
      <c r="R63" s="25">
        <f t="array" aca="1" ref="R63" ca="1">INDEX('Lorri 401b'!L:L,MATCH('Retirement Calculator'!A63,'Lorri 401b'!N:N,0),0)</f>
        <v>4350315.5133934421</v>
      </c>
      <c r="S63" s="25">
        <f t="shared" ca="1" si="7"/>
        <v>6491960.4332339782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2117962.2115402874</v>
      </c>
      <c r="R64" s="25">
        <f t="array" aca="1" ref="R64" ca="1">INDEX('Lorri 401b'!L:L,MATCH('Retirement Calculator'!A64,'Lorri 401b'!N:N,0),0)</f>
        <v>4368441.8280325811</v>
      </c>
      <c r="S64" s="25">
        <f t="shared" ca="1" si="7"/>
        <v>6486404.0395728685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2094180.8252887879</v>
      </c>
      <c r="R65" s="25">
        <f t="array" aca="1" ref="R65" ca="1">INDEX('Lorri 401b'!L:L,MATCH('Retirement Calculator'!A65,'Lorri 401b'!N:N,0),0)</f>
        <v>4386643.6689827172</v>
      </c>
      <c r="S65" s="25">
        <f t="shared" ca="1" si="7"/>
        <v>6480824.4942715056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2070300.3499279071</v>
      </c>
      <c r="R66" s="25">
        <f t="array" aca="1" ref="R66" ca="1">INDEX('Lorri 401b'!L:L,MATCH('Retirement Calculator'!A66,'Lorri 401b'!N:N,0),0)</f>
        <v>4404921.3509368114</v>
      </c>
      <c r="S66" s="25">
        <f t="shared" ca="1" si="7"/>
        <v>6475221.7008647183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2046320.372586356</v>
      </c>
      <c r="R67" s="25">
        <f t="array" aca="1" ref="R67" ca="1">INDEX('Lorri 401b'!L:L,MATCH('Retirement Calculator'!A67,'Lorri 401b'!N:N,0),0)</f>
        <v>4423275.1898990478</v>
      </c>
      <c r="S67" s="25">
        <f t="shared" ca="1" si="7"/>
        <v>6469595.5624854043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2022240.4786725484</v>
      </c>
      <c r="R68" s="25">
        <f t="array" aca="1" ref="R68" ca="1">INDEX('Lorri 401b'!L:L,MATCH('Retirement Calculator'!A68,'Lorri 401b'!N:N,0),0)</f>
        <v>4441705.5031902939</v>
      </c>
      <c r="S68" s="25">
        <f t="shared" ca="1" si="7"/>
        <v>6463945.9818628421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1998060.2518674333</v>
      </c>
      <c r="R69" s="25">
        <f t="array" aca="1" ref="R69" ca="1">INDEX('Lorri 401b'!L:L,MATCH('Retirement Calculator'!A69,'Lorri 401b'!N:N,0),0)</f>
        <v>4460212.6094535869</v>
      </c>
      <c r="S69" s="25">
        <f t="shared" ca="1" si="7"/>
        <v>6458272.8613210199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1973779.274117297</v>
      </c>
      <c r="R70" s="25">
        <f t="array" aca="1" ref="R70" ca="1">INDEX('Lorri 401b'!L:L,MATCH('Retirement Calculator'!A70,'Lorri 401b'!N:N,0),0)</f>
        <v>4478796.8286596434</v>
      </c>
      <c r="S70" s="25">
        <f t="shared" ca="1" si="7"/>
        <v>6452576.1027769409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1949397.1256265352</v>
      </c>
      <c r="R71" s="25">
        <f t="array" aca="1" ref="R71" ca="1">INDEX('Lorri 401b'!L:L,MATCH('Retirement Calculator'!A71,'Lorri 401b'!N:N,0),0)</f>
        <v>4497458.4821123919</v>
      </c>
      <c r="S71" s="25">
        <f t="shared" ca="1" si="7"/>
        <v>6446855.607738927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1924913.3848503949</v>
      </c>
      <c r="R72" s="25">
        <f t="array" aca="1" ref="R72" ca="1">INDEX('Lorri 401b'!L:L,MATCH('Retirement Calculator'!A72,'Lorri 401b'!N:N,0),0)</f>
        <v>4516197.8924545264</v>
      </c>
      <c r="S72" s="25">
        <f t="shared" ca="1" si="7"/>
        <v>6441111.2773049213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1900327.6284876876</v>
      </c>
      <c r="R73" s="25">
        <f t="array" aca="1" ref="R73" ca="1">INDEX('Lorri 401b'!L:L,MATCH('Retirement Calculator'!A73,'Lorri 401b'!N:N,0),0)</f>
        <v>4535015.3836730868</v>
      </c>
      <c r="S73" s="25">
        <f t="shared" ca="1" si="7"/>
        <v>6435343.0121607743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1875639.4314734689</v>
      </c>
      <c r="R74" s="25">
        <f t="array" aca="1" ref="R74" ca="1">INDEX('Lorri 401b'!L:L,MATCH('Retirement Calculator'!A74,'Lorri 401b'!N:N,0),0)</f>
        <v>4553911.2811050583</v>
      </c>
      <c r="S74" s="25">
        <f t="shared" ca="1" si="7"/>
        <v>6429550.7125785276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1850848.3669716909</v>
      </c>
      <c r="R75" s="25">
        <f t="array" aca="1" ref="R75" ca="1">INDEX('Lorri 401b'!L:L,MATCH('Retirement Calculator'!A75,'Lorri 401b'!N:N,0),0)</f>
        <v>4572885.911442996</v>
      </c>
      <c r="S75" s="25">
        <f t="shared" ca="1" si="7"/>
        <v>6423734.2784146871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1825954.0063678222</v>
      </c>
      <c r="R76" s="25">
        <f t="array" aca="1" ref="R76" ca="1">INDEX('Lorri 401b'!L:L,MATCH('Retirement Calculator'!A76,'Lorri 401b'!N:N,0),0)</f>
        <v>4591939.6027406752</v>
      </c>
      <c r="S76" s="25">
        <f t="shared" ca="1" si="7"/>
        <v>6417893.6091084974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1800955.9192614374</v>
      </c>
      <c r="R77" s="25">
        <f t="array" aca="1" ref="R77" ca="1">INDEX('Lorri 401b'!L:L,MATCH('Retirement Calculator'!A77,'Lorri 401b'!N:N,0),0)</f>
        <v>4611072.6844187612</v>
      </c>
      <c r="S77" s="25">
        <f t="shared" ca="1" si="7"/>
        <v>6412028.603680199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1799350.3740563323</v>
      </c>
      <c r="R78" s="25">
        <f t="array" aca="1" ref="R78" ca="1">INDEX('Lorri 401b'!L:L,MATCH('Retirement Calculator'!A78,'Lorri 401b'!N:N,0),0)</f>
        <v>4606788.7866729498</v>
      </c>
      <c r="S78" s="25">
        <f t="shared" ca="1" si="7"/>
        <v>6406139.1607292816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1797738.1390795391</v>
      </c>
      <c r="R79" s="25">
        <f t="array" aca="1" ref="R79" ca="1">INDEX('Lorri 401b'!L:L,MATCH('Retirement Calculator'!A79,'Lorri 401b'!N:N,0),0)</f>
        <v>4602487.0393531974</v>
      </c>
      <c r="S79" s="25">
        <f t="shared" ca="1" si="7"/>
        <v>6400225.1784327365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1796119.1864570093</v>
      </c>
      <c r="R80" s="25">
        <f t="array" aca="1" ref="R80" ca="1">INDEX('Lorri 401b'!L:L,MATCH('Retirement Calculator'!A80,'Lorri 401b'!N:N,0),0)</f>
        <v>4598167.3680862794</v>
      </c>
      <c r="S80" s="25">
        <f t="shared" ca="1" si="7"/>
        <v>6394286.5545432884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1794493.4881985523</v>
      </c>
      <c r="R81" s="25">
        <f t="array" aca="1" ref="R81" ca="1">INDEX('Lorri 401b'!L:L,MATCH('Retirement Calculator'!A81,'Lorri 401b'!N:N,0),0)</f>
        <v>4593829.6981890826</v>
      </c>
      <c r="S81" s="25">
        <f t="shared" ca="1" si="7"/>
        <v>6388323.1863876348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1792861.0161973517</v>
      </c>
      <c r="R82" s="25">
        <f t="array" aca="1" ref="R82" ca="1">INDEX('Lorri 401b'!L:L,MATCH('Retirement Calculator'!A82,'Lorri 401b'!N:N,0),0)</f>
        <v>4589473.954667314</v>
      </c>
      <c r="S82" s="25">
        <f t="shared" ca="1" si="7"/>
        <v>6382334.9708646657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1791221.7422294796</v>
      </c>
      <c r="R83" s="25">
        <f t="array" aca="1" ref="R83" ca="1">INDEX('Lorri 401b'!L:L,MATCH('Retirement Calculator'!A83,'Lorri 401b'!N:N,0),0)</f>
        <v>4585100.062214205</v>
      </c>
      <c r="S83" s="25">
        <f t="shared" ca="1" si="7"/>
        <v>6376321.8044436844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1789575.6379534078</v>
      </c>
      <c r="R84" s="25">
        <f t="array" aca="1" ref="R84" ca="1">INDEX('Lorri 401b'!L:L,MATCH('Retirement Calculator'!A84,'Lorri 401b'!N:N,0),0)</f>
        <v>4580707.9452092079</v>
      </c>
      <c r="S84" s="25">
        <f t="shared" ca="1" si="7"/>
        <v>6370283.583162616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1787922.6749095193</v>
      </c>
      <c r="R85" s="25">
        <f t="array" aca="1" ref="R85" ca="1">INDEX('Lorri 401b'!L:L,MATCH('Retirement Calculator'!A85,'Lorri 401b'!N:N,0),0)</f>
        <v>4576297.5277166897</v>
      </c>
      <c r="S85" s="25">
        <f t="shared" ca="1" si="7"/>
        <v>6364220.2026262088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1786262.8245196145</v>
      </c>
      <c r="R86" s="25">
        <f t="array" aca="1" ref="R86" ca="1">INDEX('Lorri 401b'!L:L,MATCH('Retirement Calculator'!A86,'Lorri 401b'!N:N,0),0)</f>
        <v>4571868.7334846193</v>
      </c>
      <c r="S86" s="25">
        <f t="shared" ca="1" si="7"/>
        <v>6358131.558004234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1784596.0580864183</v>
      </c>
      <c r="R87" s="25">
        <f t="array" aca="1" ref="R87" ca="1">INDEX('Lorri 401b'!L:L,MATCH('Retirement Calculator'!A87,'Lorri 401b'!N:N,0),0)</f>
        <v>4567421.4859432485</v>
      </c>
      <c r="S87" s="25">
        <f t="shared" ca="1" si="7"/>
        <v>6352017.544029667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1782922.3467930839</v>
      </c>
      <c r="R88" s="25">
        <f t="array" aca="1" ref="R88" ca="1">INDEX('Lorri 401b'!L:L,MATCH('Retirement Calculator'!A88,'Lorri 401b'!N:N,0),0)</f>
        <v>4562955.7082037888</v>
      </c>
      <c r="S88" s="25">
        <f t="shared" ca="1" si="7"/>
        <v>6345878.0549968723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1781241.6617026939</v>
      </c>
      <c r="R89" s="25">
        <f t="array" aca="1" ref="R89" ca="1">INDEX('Lorri 401b'!L:L,MATCH('Retirement Calculator'!A89,'Lorri 401b'!N:N,0),0)</f>
        <v>4558471.3230570816</v>
      </c>
      <c r="S89" s="25">
        <f t="shared" ca="1" si="7"/>
        <v>6339712.9847597759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1779553.9737577606</v>
      </c>
      <c r="R90" s="25">
        <f t="array" aca="1" ref="R90" ca="1">INDEX('Lorri 401b'!L:L,MATCH('Retirement Calculator'!A90,'Lorri 401b'!N:N,0),0)</f>
        <v>4553968.2529722629</v>
      </c>
      <c r="S90" s="25">
        <f t="shared" ca="1" si="7"/>
        <v>6333522.2267300235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1777859.2537797235</v>
      </c>
      <c r="R91" s="25">
        <f t="array" aca="1" ref="R91" ca="1">INDEX('Lorri 401b'!L:L,MATCH('Retirement Calculator'!A91,'Lorri 401b'!N:N,0),0)</f>
        <v>4549446.4200954242</v>
      </c>
      <c r="S91" s="25">
        <f t="shared" ca="1" si="7"/>
        <v>6327305.6738751475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1776157.4724684446</v>
      </c>
      <c r="R92" s="25">
        <f t="array" aca="1" ref="R92" ca="1">INDEX('Lorri 401b'!L:L,MATCH('Retirement Calculator'!A92,'Lorri 401b'!N:N,0),0)</f>
        <v>4544905.7462482657</v>
      </c>
      <c r="S92" s="25">
        <f t="shared" ca="1" si="7"/>
        <v>6321063.2187167108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1774448.6004017019</v>
      </c>
      <c r="R93" s="25">
        <f t="array" aca="1" ref="R93" ca="1">INDEX('Lorri 401b'!L:L,MATCH('Retirement Calculator'!A93,'Lorri 401b'!N:N,0),0)</f>
        <v>4540346.152926744</v>
      </c>
      <c r="S93" s="25">
        <f t="shared" ca="1" si="7"/>
        <v>6314794.7533284463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1772732.6080346811</v>
      </c>
      <c r="R94" s="25">
        <f t="array" aca="1" ref="R94" ca="1">INDEX('Lorri 401b'!L:L,MATCH('Retirement Calculator'!A94,'Lorri 401b'!N:N,0),0)</f>
        <v>4535767.5612997152</v>
      </c>
      <c r="S94" s="25">
        <f t="shared" ca="1" si="7"/>
        <v>6308500.1693343967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1771009.4656994643</v>
      </c>
      <c r="R95" s="25">
        <f t="array" aca="1" ref="R95" ca="1">INDEX('Lorri 401b'!L:L,MATCH('Retirement Calculator'!A95,'Lorri 401b'!N:N,0),0)</f>
        <v>4531169.8922075741</v>
      </c>
      <c r="S95" s="25">
        <f t="shared" ca="1" si="7"/>
        <v>6302179.3579070382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1769279.1436045177</v>
      </c>
      <c r="R96" s="25">
        <f t="array" aca="1" ref="R96" ca="1">INDEX('Lorri 401b'!L:L,MATCH('Retirement Calculator'!A96,'Lorri 401b'!N:N,0),0)</f>
        <v>4526553.0661608828</v>
      </c>
      <c r="S96" s="25">
        <f t="shared" ca="1" si="7"/>
        <v>6295832.2097654007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1767541.6118341754</v>
      </c>
      <c r="R97" s="25">
        <f t="array" aca="1" ref="R97" ca="1">INDEX('Lorri 401b'!L:L,MATCH('Retirement Calculator'!A97,'Lorri 401b'!N:N,0),0)</f>
        <v>4521917.0033389963</v>
      </c>
      <c r="S97" s="25">
        <f t="shared" ca="1" si="7"/>
        <v>6289458.6151731722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1765796.8403481233</v>
      </c>
      <c r="R98" s="25">
        <f t="array" aca="1" ref="R98" ca="1">INDEX('Lorri 401b'!L:L,MATCH('Retirement Calculator'!A98,'Lorri 401b'!N:N,0),0)</f>
        <v>4517261.6235886859</v>
      </c>
      <c r="S98" s="25">
        <f t="shared" ca="1" si="7"/>
        <v>6283058.4639368095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1764044.7989808794</v>
      </c>
      <c r="R99" s="25">
        <f t="array" aca="1" ref="R99" ca="1">INDEX('Lorri 401b'!L:L,MATCH('Retirement Calculator'!A99,'Lorri 401b'!N:N,0),0)</f>
        <v>4512586.8464227486</v>
      </c>
      <c r="S99" s="25">
        <f t="shared" ca="1" si="7"/>
        <v>6276631.6454036282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1762285.4574412717</v>
      </c>
      <c r="R100" s="25">
        <f t="array" aca="1" ref="R100" ca="1">INDEX('Lorri 401b'!L:L,MATCH('Retirement Calculator'!A100,'Lorri 401b'!N:N,0),0)</f>
        <v>4507892.5910186199</v>
      </c>
      <c r="S100" s="25">
        <f t="shared" ca="1" si="7"/>
        <v>6270178.0484598912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1760518.7853119159</v>
      </c>
      <c r="R101" s="25">
        <f t="array" aca="1" ref="R101" ca="1">INDEX('Lorri 401b'!L:L,MATCH('Retirement Calculator'!A101,'Lorri 401b'!N:N,0),0)</f>
        <v>4503178.7762169745</v>
      </c>
      <c r="S101" s="25">
        <f t="shared" ca="1" si="7"/>
        <v>6263697.5615288904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1758744.7520486878</v>
      </c>
      <c r="R102" s="25">
        <f t="array" aca="1" ref="R102" ca="1">INDEX('Lorri 401b'!L:L,MATCH('Retirement Calculator'!A102,'Lorri 401b'!N:N,0),0)</f>
        <v>4498445.3205203218</v>
      </c>
      <c r="S102" s="25">
        <f t="shared" ca="1" si="7"/>
        <v>6257190.0725690098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1756963.3269801962</v>
      </c>
      <c r="R103" s="25">
        <f t="array" aca="1" ref="R103" ca="1">INDEX('Lorri 401b'!L:L,MATCH('Retirement Calculator'!A103,'Lorri 401b'!N:N,0),0)</f>
        <v>4493692.1420916002</v>
      </c>
      <c r="S103" s="25">
        <f t="shared" ca="1" si="7"/>
        <v>6250655.4690717962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1755174.4793072524</v>
      </c>
      <c r="R104" s="25">
        <f t="array" aca="1" ref="R104" ca="1">INDEX('Lorri 401b'!L:L,MATCH('Retirement Calculator'!A104,'Lorri 401b'!N:N,0),0)</f>
        <v>4488919.158752759</v>
      </c>
      <c r="S104" s="25">
        <f t="shared" ca="1" si="7"/>
        <v>6244093.638060011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1753378.1781023382</v>
      </c>
      <c r="R105" s="25">
        <f t="array" aca="1" ref="R105" ca="1">INDEX('Lorri 401b'!L:L,MATCH('Retirement Calculator'!A105,'Lorri 401b'!N:N,0),0)</f>
        <v>4484126.2879833393</v>
      </c>
      <c r="S105" s="25">
        <f t="shared" ca="1" si="7"/>
        <v>6237504.466085678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1751574.3923090701</v>
      </c>
      <c r="R106" s="25">
        <f t="array" aca="1" ref="R106" ca="1">INDEX('Lorri 401b'!L:L,MATCH('Retirement Calculator'!A106,'Lorri 401b'!N:N,0),0)</f>
        <v>4479313.4469190463</v>
      </c>
      <c r="S106" s="25">
        <f t="shared" ca="1" si="7"/>
        <v>6230887.839228116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1749763.0907416635</v>
      </c>
      <c r="R107" s="25">
        <f t="array" aca="1" ref="R107" ca="1">INDEX('Lorri 401b'!L:L,MATCH('Retirement Calculator'!A107,'Lorri 401b'!N:N,0),0)</f>
        <v>4474480.552350319</v>
      </c>
      <c r="S107" s="25">
        <f t="shared" ca="1" si="7"/>
        <v>6224243.6430919822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1748623.1587660592</v>
      </c>
      <c r="R108" s="25">
        <f t="array" aca="1" ref="R108" ca="1">INDEX('Lorri 401b'!L:L,MATCH('Retirement Calculator'!A108,'Lorri 401b'!N:N,0),0)</f>
        <v>4471378.687372556</v>
      </c>
      <c r="S108" s="25">
        <f t="shared" ca="1" si="7"/>
        <v>6220001.8461386152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1747478.4770738899</v>
      </c>
      <c r="R109" s="25">
        <f t="array" aca="1" ref="R109" ca="1">INDEX('Lorri 401b'!L:L,MATCH('Retirement Calculator'!A109,'Lorri 401b'!N:N,0),0)</f>
        <v>4468263.8979573855</v>
      </c>
      <c r="S109" s="25">
        <f t="shared" ca="1" si="7"/>
        <v>6215742.3750312757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1746329.0258746701</v>
      </c>
      <c r="R110" s="25">
        <f t="array" aca="1" ref="R110" ca="1">INDEX('Lorri 401b'!L:L,MATCH('Retirement Calculator'!A110,'Lorri 401b'!N:N,0),0)</f>
        <v>4465136.1302529853</v>
      </c>
      <c r="S110" s="25">
        <f t="shared" ca="1" si="7"/>
        <v>6211465.1561276559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1745174.7852954534</v>
      </c>
      <c r="R111" s="25">
        <f t="array" aca="1" ref="R111" ca="1">INDEX('Lorri 401b'!L:L,MATCH('Retirement Calculator'!A111,'Lorri 401b'!N:N,0),0)</f>
        <v>4461995.3301831502</v>
      </c>
      <c r="S111" s="25">
        <f t="shared" ca="1" si="7"/>
        <v>6207170.1154786032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1744015.7353804901</v>
      </c>
      <c r="R112" s="25">
        <f t="array" aca="1" ref="R112" ca="1">INDEX('Lorri 401b'!L:L,MATCH('Retirement Calculator'!A112,'Lorri 401b'!N:N,0),0)</f>
        <v>4458841.4434463577</v>
      </c>
      <c r="S112" s="25">
        <f t="shared" ca="1" si="7"/>
        <v>6202857.178826848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1742851.8560908809</v>
      </c>
      <c r="R113" s="25">
        <f t="array" aca="1" ref="R113" ca="1">INDEX('Lorri 401b'!L:L,MATCH('Retirement Calculator'!A113,'Lorri 401b'!N:N,0),0)</f>
        <v>4455674.4155148286</v>
      </c>
      <c r="S113" s="25">
        <f t="shared" ca="1" si="7"/>
        <v>6198526.2716057096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1741683.1273042317</v>
      </c>
      <c r="R114" s="25">
        <f t="array" aca="1" ref="R114" ca="1">INDEX('Lorri 401b'!L:L,MATCH('Retirement Calculator'!A114,'Lorri 401b'!N:N,0),0)</f>
        <v>4452494.1916335849</v>
      </c>
      <c r="S114" s="25">
        <f t="shared" ca="1" si="7"/>
        <v>6194177.3189378167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1740509.5288143049</v>
      </c>
      <c r="R115" s="25">
        <f t="array" aca="1" ref="R115" ca="1">INDEX('Lorri 401b'!L:L,MATCH('Retirement Calculator'!A115,'Lorri 401b'!N:N,0),0)</f>
        <v>4449300.7168195024</v>
      </c>
      <c r="S115" s="25">
        <f t="shared" ca="1" si="7"/>
        <v>6189810.245633807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1739331.0403306701</v>
      </c>
      <c r="R116" s="25">
        <f t="array" aca="1" ref="R116" ca="1">INDEX('Lorri 401b'!L:L,MATCH('Retirement Calculator'!A116,'Lorri 401b'!N:N,0),0)</f>
        <v>4446093.935860361</v>
      </c>
      <c r="S116" s="25">
        <f t="shared" ca="1" si="7"/>
        <v>6185424.9761910308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1738147.6414783534</v>
      </c>
      <c r="R117" s="25">
        <f t="array" aca="1" ref="R117" ca="1">INDEX('Lorri 401b'!L:L,MATCH('Retirement Calculator'!A117,'Lorri 401b'!N:N,0),0)</f>
        <v>4442873.7933138898</v>
      </c>
      <c r="S117" s="25">
        <f t="shared" ca="1" si="7"/>
        <v>6181021.4347922429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1736959.3117974855</v>
      </c>
      <c r="R118" s="25">
        <f t="array" aca="1" ref="R118" ca="1">INDEX('Lorri 401b'!L:L,MATCH('Retirement Calculator'!A118,'Lorri 401b'!N:N,0),0)</f>
        <v>4439640.2335068081</v>
      </c>
      <c r="S118" s="25">
        <f t="shared" ca="1" si="7"/>
        <v>6176599.5453042937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1735766.0307429472</v>
      </c>
      <c r="R119" s="25">
        <f t="array" aca="1" ref="R119" ca="1">INDEX('Lorri 401b'!L:L,MATCH('Retirement Calculator'!A119,'Lorri 401b'!N:N,0),0)</f>
        <v>4436393.2005338641</v>
      </c>
      <c r="S119" s="25">
        <f t="shared" ca="1" si="7"/>
        <v>6172159.2312768111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1734567.777684015</v>
      </c>
      <c r="R120" s="25">
        <f t="array" aca="1" ref="R120" ca="1">INDEX('Lorri 401b'!L:L,MATCH('Retirement Calculator'!A120,'Lorri 401b'!N:N,0),0)</f>
        <v>4433132.6382568665</v>
      </c>
      <c r="S120" s="25">
        <f t="shared" ca="1" si="7"/>
        <v>6167700.4159408817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1733364.531904004</v>
      </c>
      <c r="R121" s="25">
        <f t="array" aca="1" ref="R121" ca="1">INDEX('Lorri 401b'!L:L,MATCH('Retirement Calculator'!A121,'Lorri 401b'!N:N,0),0)</f>
        <v>4429858.4903037148</v>
      </c>
      <c r="S121" s="25">
        <f t="shared" ca="1" si="7"/>
        <v>6163223.0222077183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1732156.2725999097</v>
      </c>
      <c r="R122" s="25">
        <f t="array" aca="1" ref="R122" ca="1">INDEX('Lorri 401b'!L:L,MATCH('Retirement Calculator'!A122,'Lorri 401b'!N:N,0),0)</f>
        <v>4426570.7000674242</v>
      </c>
      <c r="S122" s="25">
        <f t="shared" ca="1" si="7"/>
        <v>6158726.9726673337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1730942.9788820483</v>
      </c>
      <c r="R123" s="25">
        <f t="array" aca="1" ref="R123" ca="1">INDEX('Lorri 401b'!L:L,MATCH('Retirement Calculator'!A123,'Lorri 401b'!N:N,0),0)</f>
        <v>4423269.210705149</v>
      </c>
      <c r="S123" s="25">
        <f t="shared" ca="1" si="7"/>
        <v>6154212.1895871973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1729724.6297736957</v>
      </c>
      <c r="R124" s="25">
        <f t="array" aca="1" ref="R124" ca="1">INDEX('Lorri 401b'!L:L,MATCH('Retirement Calculator'!A124,'Lorri 401b'!N:N,0),0)</f>
        <v>4419953.9651371976</v>
      </c>
      <c r="S124" s="25">
        <f t="shared" ca="1" si="7"/>
        <v>6149678.5949108936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1728501.2042107249</v>
      </c>
      <c r="R125" s="25">
        <f t="array" aca="1" ref="R125" ca="1">INDEX('Lorri 401b'!L:L,MATCH('Retirement Calculator'!A125,'Lorri 401b'!N:N,0),0)</f>
        <v>4416624.9060460469</v>
      </c>
      <c r="S125" s="25">
        <f t="shared" ca="1" si="7"/>
        <v>6145126.1102567716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1727272.6810412419</v>
      </c>
      <c r="R126" s="25">
        <f t="array" aca="1" ref="R126" ca="1">INDEX('Lorri 401b'!L:L,MATCH('Retirement Calculator'!A126,'Lorri 401b'!N:N,0),0)</f>
        <v>4413281.9758753497</v>
      </c>
      <c r="S126" s="25">
        <f t="shared" ca="1" si="7"/>
        <v>6140554.6569165913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1726039.0390252192</v>
      </c>
      <c r="R127" s="25">
        <f t="array" aca="1" ref="R127" ca="1">INDEX('Lorri 401b'!L:L,MATCH('Retirement Calculator'!A127,'Lorri 401b'!N:N,0),0)</f>
        <v>4409925.1168289408</v>
      </c>
      <c r="S127" s="25">
        <f t="shared" ca="1" si="7"/>
        <v>6135964.15585416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1724800.2568341298</v>
      </c>
      <c r="R128" s="25">
        <f t="array" aca="1" ref="R128" ca="1">INDEX('Lorri 401b'!L:L,MATCH('Retirement Calculator'!A128,'Lorri 401b'!N:N,0),0)</f>
        <v>4406554.270869839</v>
      </c>
      <c r="S128" s="25">
        <f t="shared" ca="1" si="7"/>
        <v>6131354.5277039688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1723556.3130505776</v>
      </c>
      <c r="R129" s="25">
        <f t="array" aca="1" ref="R129" ca="1">INDEX('Lorri 401b'!L:L,MATCH('Retirement Calculator'!A129,'Lorri 401b'!N:N,0),0)</f>
        <v>4403169.3797192406</v>
      </c>
      <c r="S129" s="25">
        <f t="shared" ca="1" si="7"/>
        <v>6126725.692769818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1722307.1861679272</v>
      </c>
      <c r="R130" s="25">
        <f t="array" aca="1" ref="R130" ca="1">INDEX('Lorri 401b'!L:L,MATCH('Retirement Calculator'!A130,'Lorri 401b'!N:N,0),0)</f>
        <v>4399770.3848555153</v>
      </c>
      <c r="S130" s="25">
        <f t="shared" ca="1" si="7"/>
        <v>6122077.5710234428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1721052.8545899326</v>
      </c>
      <c r="R131" s="25">
        <f t="array" aca="1" ref="R131" ca="1">INDEX('Lorri 401b'!L:L,MATCH('Retirement Calculator'!A131,'Lorri 401b'!N:N,0),0)</f>
        <v>4396357.2275131913</v>
      </c>
      <c r="S131" s="25">
        <f t="shared" ca="1" si="7"/>
        <v>6117410.0821031239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1719793.296630363</v>
      </c>
      <c r="R132" s="25">
        <f t="array" aca="1" ref="R132" ca="1">INDEX('Lorri 401b'!L:L,MATCH('Retirement Calculator'!A132,'Lorri 401b'!N:N,0),0)</f>
        <v>4392929.8486819407</v>
      </c>
      <c r="S132" s="25">
        <f t="shared" ca="1" si="7"/>
        <v>6112723.1453123037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1718528.4905126283</v>
      </c>
      <c r="R133" s="25">
        <f t="array" aca="1" ref="R133" ca="1">INDEX('Lorri 401b'!L:L,MATCH('Retirement Calculator'!A133,'Lorri 401b'!N:N,0),0)</f>
        <v>4389488.1891055601</v>
      </c>
      <c r="S133" s="25">
        <f t="shared" ca="1" si="7"/>
        <v>6108016.6796181882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1717258.4143694032</v>
      </c>
      <c r="R134" s="25">
        <f t="array" aca="1" ref="R134" ca="1">INDEX('Lorri 401b'!L:L,MATCH('Retirement Calculator'!A134,'Lorri 401b'!N:N,0),0)</f>
        <v>4386032.1892809439</v>
      </c>
      <c r="S134" s="25">
        <f t="shared" ca="1" si="7"/>
        <v>6103290.6036503473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1715983.0462422478</v>
      </c>
      <c r="R135" s="25">
        <f t="array" aca="1" ref="R135" ca="1">INDEX('Lorri 401b'!L:L,MATCH('Retirement Calculator'!A135,'Lorri 401b'!N:N,0),0)</f>
        <v>4382561.7894570585</v>
      </c>
      <c r="S135" s="25">
        <f t="shared" ca="1" si="7"/>
        <v>6098544.8356993068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1714702.3640812293</v>
      </c>
      <c r="R136" s="25">
        <f t="array" aca="1" ref="R136" ca="1">INDEX('Lorri 401b'!L:L,MATCH('Retirement Calculator'!A136,'Lorri 401b'!N:N,0),0)</f>
        <v>4379076.929633907</v>
      </c>
      <c r="S136" s="25">
        <f t="shared" ca="1" si="7"/>
        <v>6093779.2937151361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1713416.34574454</v>
      </c>
      <c r="R137" s="25">
        <f t="array" aca="1" ref="R137" ca="1">INDEX('Lorri 401b'!L:L,MATCH('Retirement Calculator'!A137,'Lorri 401b'!N:N,0),0)</f>
        <v>4375577.5495614922</v>
      </c>
      <c r="S137" s="25">
        <f t="shared" ca="1" si="7"/>
        <v>6088993.8953060322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1712124.9689981146</v>
      </c>
      <c r="R138" s="25">
        <f t="array" aca="1" ref="R138" ca="1">INDEX('Lorri 401b'!L:L,MATCH('Retirement Calculator'!A138,'Lorri 401b'!N:N,0),0)</f>
        <v>4372063.5887387758</v>
      </c>
      <c r="S138" s="25">
        <f t="shared" ca="1" si="7"/>
        <v>6084188.5577368904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1710828.2115152457</v>
      </c>
      <c r="R139" s="25">
        <f t="array" aca="1" ref="R139" ca="1">INDEX('Lorri 401b'!L:L,MATCH('Retirement Calculator'!A139,'Lorri 401b'!N:N,0),0)</f>
        <v>4368534.9864126313</v>
      </c>
      <c r="S139" s="25">
        <f t="shared" ca="1" si="7"/>
        <v>6079363.1979278773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1709526.0508761981</v>
      </c>
      <c r="R140" s="25">
        <f t="array" aca="1" ref="R140" ca="1">INDEX('Lorri 401b'!L:L,MATCH('Retirement Calculator'!A140,'Lorri 401b'!N:N,0),0)</f>
        <v>4364991.6815767949</v>
      </c>
      <c r="S140" s="25">
        <f t="shared" ca="1" si="7"/>
        <v>6074517.7324529933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1708218.4645678212</v>
      </c>
      <c r="R141" s="25">
        <f t="array" aca="1" ref="R141" ca="1">INDEX('Lorri 401b'!L:L,MATCH('Retirement Calculator'!A141,'Lorri 401b'!N:N,0),0)</f>
        <v>4361433.6129708095</v>
      </c>
      <c r="S141" s="25">
        <f t="shared" ca="1" si="7"/>
        <v>6069652.0775386309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1706905.4299831593</v>
      </c>
      <c r="R142" s="25">
        <f t="array" aca="1" ref="R142" ca="1">INDEX('Lorri 401b'!L:L,MATCH('Retirement Calculator'!A142,'Lorri 401b'!N:N,0),0)</f>
        <v>4357860.7190789655</v>
      </c>
      <c r="S142" s="25">
        <f t="shared" ca="1" si="7"/>
        <v>6064766.149062125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1705586.9244210613</v>
      </c>
      <c r="R143" s="25">
        <f t="array" aca="1" ref="R143" ca="1">INDEX('Lorri 401b'!L:L,MATCH('Retirement Calculator'!A143,'Lorri 401b'!N:N,0),0)</f>
        <v>4354272.9381292388</v>
      </c>
      <c r="S143" s="25">
        <f t="shared" ca="1" si="7"/>
        <v>6059859.8625502996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1704262.9250857879</v>
      </c>
      <c r="R144" s="25">
        <f t="array" aca="1" ref="R144" ca="1">INDEX('Lorri 401b'!L:L,MATCH('Retirement Calculator'!A144,'Lorri 401b'!N:N,0),0)</f>
        <v>4350670.2080922211</v>
      </c>
      <c r="S144" s="25">
        <f t="shared" ca="1" si="7"/>
        <v>6054933.1331780087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1702933.4090866176</v>
      </c>
      <c r="R145" s="25">
        <f t="array" aca="1" ref="R145" ca="1">INDEX('Lorri 401b'!L:L,MATCH('Retirement Calculator'!A145,'Lorri 401b'!N:N,0),0)</f>
        <v>4347052.4666800499</v>
      </c>
      <c r="S145" s="25">
        <f t="shared" ca="1" si="7"/>
        <v>6049985.8757666675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1701598.3534374507</v>
      </c>
      <c r="R146" s="25">
        <f t="array" aca="1" ref="R146" ca="1">INDEX('Lorri 401b'!L:L,MATCH('Retirement Calculator'!A146,'Lorri 401b'!N:N,0),0)</f>
        <v>4343419.6513453275</v>
      </c>
      <c r="S146" s="25">
        <f t="shared" ca="1" si="7"/>
        <v>6045018.0047827782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1700257.7350564124</v>
      </c>
      <c r="R147" s="25">
        <f t="array" aca="1" ref="R147" ca="1">INDEX('Lorri 401b'!L:L,MATCH('Retirement Calculator'!A147,'Lorri 401b'!N:N,0),0)</f>
        <v>4339771.6992800441</v>
      </c>
      <c r="S147" s="25">
        <f t="shared" ca="1" si="7"/>
        <v>6040029.4343364565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1698911.5307654531</v>
      </c>
      <c r="R148" s="25">
        <f t="array" aca="1" ref="R148" ca="1">INDEX('Lorri 401b'!L:L,MATCH('Retirement Calculator'!A148,'Lorri 401b'!N:N,0),0)</f>
        <v>4336108.5474144882</v>
      </c>
      <c r="S148" s="25">
        <f t="shared" ca="1" si="7"/>
        <v>6035020.0781799415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1697559.7172899481</v>
      </c>
      <c r="R149" s="25">
        <f t="array" aca="1" ref="R149" ca="1">INDEX('Lorri 401b'!L:L,MATCH('Retirement Calculator'!A149,'Lorri 401b'!N:N,0),0)</f>
        <v>4332430.1324161598</v>
      </c>
      <c r="S149" s="25">
        <f t="shared" ca="1" si="7"/>
        <v>6029989.8497061078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1696202.271258295</v>
      </c>
      <c r="R150" s="25">
        <f t="array" aca="1" ref="R150" ca="1">INDEX('Lorri 401b'!L:L,MATCH('Retirement Calculator'!A150,'Lorri 401b'!N:N,0),0)</f>
        <v>4328736.3906886717</v>
      </c>
      <c r="S150" s="25">
        <f t="shared" ca="1" si="7"/>
        <v>6024938.6619469672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1694839.1692015103</v>
      </c>
      <c r="R151" s="25">
        <f t="array" aca="1" ref="R151" ca="1">INDEX('Lorri 401b'!L:L,MATCH('Retirement Calculator'!A151,'Lorri 401b'!N:N,0),0)</f>
        <v>4325027.2583706519</v>
      </c>
      <c r="S151" s="25">
        <f t="shared" ca="1" si="7"/>
        <v>6019866.4275721619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1693470.387552822</v>
      </c>
      <c r="R152" s="25">
        <f t="array" aca="1" ref="R152" ca="1">INDEX('Lorri 401b'!L:L,MATCH('Retirement Calculator'!A152,'Lorri 401b'!N:N,0),0)</f>
        <v>4321302.6713346401</v>
      </c>
      <c r="S152" s="25">
        <f t="shared" ca="1" si="7"/>
        <v>6014773.0588874621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1692095.9026472643</v>
      </c>
      <c r="R153" s="25">
        <f t="array" aca="1" ref="R153" ca="1">INDEX('Lorri 401b'!L:L,MATCH('Retirement Calculator'!A153,'Lorri 401b'!N:N,0),0)</f>
        <v>4317562.565185979</v>
      </c>
      <c r="S153" s="25">
        <f t="shared" ca="1" si="7"/>
        <v>6009658.4678332433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1690715.6907212669</v>
      </c>
      <c r="R154" s="25">
        <f t="array" aca="1" ref="R154" ca="1">INDEX('Lorri 401b'!L:L,MATCH('Retirement Calculator'!A154,'Lorri 401b'!N:N,0),0)</f>
        <v>4313806.8752616979</v>
      </c>
      <c r="S154" s="25">
        <f t="shared" ca="1" si="7"/>
        <v>6004522.5659829648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1689329.7279122444</v>
      </c>
      <c r="R155" s="25">
        <f t="array" aca="1" ref="R155" ca="1">INDEX('Lorri 401b'!L:L,MATCH('Retirement Calculator'!A155,'Lorri 401b'!N:N,0),0)</f>
        <v>4310035.5366293993</v>
      </c>
      <c r="S155" s="25">
        <f t="shared" ca="1" si="7"/>
        <v>5999365.2645416437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1687937.9902581843</v>
      </c>
      <c r="R156" s="25">
        <f t="array" aca="1" ref="R156" ca="1">INDEX('Lorri 401b'!L:L,MATCH('Retirement Calculator'!A156,'Lorri 401b'!N:N,0),0)</f>
        <v>4306248.4840861326</v>
      </c>
      <c r="S156" s="25">
        <f t="shared" ca="1" si="7"/>
        <v>5994186.4743443169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1686540.4536972323</v>
      </c>
      <c r="R157" s="25">
        <f t="array" aca="1" ref="R157" ca="1">INDEX('Lorri 401b'!L:L,MATCH('Retirement Calculator'!A157,'Lorri 401b'!N:N,0),0)</f>
        <v>4302445.6521572694</v>
      </c>
      <c r="S157" s="25">
        <f t="shared" ca="1" si="7"/>
        <v>5988986.1058545019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1685137.0940672762</v>
      </c>
      <c r="R158" s="25">
        <f t="array" aca="1" ref="R158" ca="1">INDEX('Lorri 401b'!L:L,MATCH('Retirement Calculator'!A158,'Lorri 401b'!N:N,0),0)</f>
        <v>4298626.9750953689</v>
      </c>
      <c r="S158" s="25">
        <f t="shared" ca="1" si="7"/>
        <v>5983764.0691626454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1683727.8871055287</v>
      </c>
      <c r="R159" s="25">
        <f t="array" aca="1" ref="R159" ca="1">INDEX('Lorri 401b'!L:L,MATCH('Retirement Calculator'!A159,'Lorri 401b'!N:N,0),0)</f>
        <v>4294792.3868790437</v>
      </c>
      <c r="S159" s="25">
        <f t="shared" ca="1" si="7"/>
        <v>5978520.2739845719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1682312.8084481074</v>
      </c>
      <c r="R160" s="25">
        <f t="array" aca="1" ref="R160" ca="1">INDEX('Lorri 401b'!L:L,MATCH('Retirement Calculator'!A160,'Lorri 401b'!N:N,0),0)</f>
        <v>4290941.8212118177</v>
      </c>
      <c r="S160" s="25">
        <f t="shared" ca="1" si="7"/>
        <v>5973254.6296599247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1680891.8336296135</v>
      </c>
      <c r="R161" s="25">
        <f t="array" aca="1" ref="R161" ca="1">INDEX('Lorri 401b'!L:L,MATCH('Retirement Calculator'!A161,'Lorri 401b'!N:N,0),0)</f>
        <v>4287075.2115209782</v>
      </c>
      <c r="S161" s="25">
        <f t="shared" ca="1" si="7"/>
        <v>5967967.045150592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1679464.9380827092</v>
      </c>
      <c r="R162" s="25">
        <f t="array" aca="1" ref="R162" ca="1">INDEX('Lorri 401b'!L:L,MATCH('Retirement Calculator'!A162,'Lorri 401b'!N:N,0),0)</f>
        <v>4283192.4909564266</v>
      </c>
      <c r="S162" s="25">
        <f t="shared" ca="1" si="7"/>
        <v>5962657.4290391356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1678032.0971376926</v>
      </c>
      <c r="R163" s="25">
        <f t="array" aca="1" ref="R163" ca="1">INDEX('Lorri 401b'!L:L,MATCH('Retirement Calculator'!A163,'Lorri 401b'!N:N,0),0)</f>
        <v>4279293.5923895221</v>
      </c>
      <c r="S163" s="25">
        <f t="shared" ca="1" si="7"/>
        <v>5957325.6895272145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1676593.286022072</v>
      </c>
      <c r="R164" s="25">
        <f t="array" aca="1" ref="R164" ca="1">INDEX('Lorri 401b'!L:L,MATCH('Retirement Calculator'!A164,'Lorri 401b'!N:N,0),0)</f>
        <v>4275378.4484119229</v>
      </c>
      <c r="S164" s="25">
        <f t="shared" ca="1" si="7"/>
        <v>5951971.7344339946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1675148.4798601361</v>
      </c>
      <c r="R165" s="25">
        <f t="array" aca="1" ref="R165" ca="1">INDEX('Lorri 401b'!L:L,MATCH('Retirement Calculator'!A165,'Lorri 401b'!N:N,0),0)</f>
        <v>4271446.9913344169</v>
      </c>
      <c r="S165" s="25">
        <f t="shared" ca="1" si="7"/>
        <v>5946595.4711945532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1673697.6536725254</v>
      </c>
      <c r="R166" s="25">
        <f t="array" aca="1" ref="R166" ca="1">INDEX('Lorri 401b'!L:L,MATCH('Retirement Calculator'!A166,'Lorri 401b'!N:N,0),0)</f>
        <v>4267499.1531857541</v>
      </c>
      <c r="S166" s="25">
        <f t="shared" ca="1" si="7"/>
        <v>5941196.8068582797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1672240.7823758</v>
      </c>
      <c r="R167" s="25">
        <f t="array" aca="1" ref="R167" ca="1">INDEX('Lorri 401b'!L:L,MATCH('Retirement Calculator'!A167,'Lorri 401b'!N:N,0),0)</f>
        <v>4263534.865711472</v>
      </c>
      <c r="S167" s="25">
        <f t="shared" ca="1" si="7"/>
        <v>5935775.6480872724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1670777.8407820046</v>
      </c>
      <c r="R168" s="25">
        <f t="array" aca="1" ref="R168" ca="1">INDEX('Lorri 401b'!L:L,MATCH('Retirement Calculator'!A168,'Lorri 401b'!N:N,0),0)</f>
        <v>4259554.060372714</v>
      </c>
      <c r="S168" s="25">
        <f t="shared" ca="1" si="7"/>
        <v>5930331.9011547184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1669308.8035982351</v>
      </c>
      <c r="R169" s="25">
        <f t="array" aca="1" ref="R169" ca="1">INDEX('Lorri 401b'!L:L,MATCH('Retirement Calculator'!A169,'Lorri 401b'!N:N,0),0)</f>
        <v>4255556.6683450444</v>
      </c>
      <c r="S169" s="25">
        <f t="shared" ca="1" si="7"/>
        <v>5924865.4719432797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1667833.6454262</v>
      </c>
      <c r="R170" s="25">
        <f t="array" aca="1" ref="R170" ca="1">INDEX('Lorri 401b'!L:L,MATCH('Retirement Calculator'!A170,'Lorri 401b'!N:N,0),0)</f>
        <v>4251542.6205172595</v>
      </c>
      <c r="S170" s="25">
        <f t="shared" ca="1" si="7"/>
        <v>5919376.2659434592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1666352.3407617814</v>
      </c>
      <c r="R171" s="25">
        <f t="array" aca="1" ref="R171" ca="1">INDEX('Lorri 401b'!L:L,MATCH('Retirement Calculator'!A171,'Lorri 401b'!N:N,0),0)</f>
        <v>4247511.8474901924</v>
      </c>
      <c r="S171" s="25">
        <f t="shared" ca="1" si="7"/>
        <v>5913864.1882519741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1664864.8639945944</v>
      </c>
      <c r="R172" s="25">
        <f t="array" aca="1" ref="R172" ca="1">INDEX('Lorri 401b'!L:L,MATCH('Retirement Calculator'!A172,'Lorri 401b'!N:N,0),0)</f>
        <v>4243464.2795755127</v>
      </c>
      <c r="S172" s="25">
        <f t="shared" ca="1" si="7"/>
        <v>5908329.1435701074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1663371.1894075442</v>
      </c>
      <c r="R173" s="25">
        <f t="array" aca="1" ref="R173" ca="1">INDEX('Lorri 401b'!L:L,MATCH('Retirement Calculator'!A173,'Lorri 401b'!N:N,0),0)</f>
        <v>4239399.8467945214</v>
      </c>
      <c r="S173" s="25">
        <f t="shared" ca="1" si="7"/>
        <v>5902771.0362020656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1661871.2911763813</v>
      </c>
      <c r="R174" s="25">
        <f t="array" aca="1" ref="R174" ca="1">INDEX('Lorri 401b'!L:L,MATCH('Retirement Calculator'!A174,'Lorri 401b'!N:N,0),0)</f>
        <v>4235318.4788769428</v>
      </c>
      <c r="S174" s="25">
        <f t="shared" ca="1" si="7"/>
        <v>5897189.7700533243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1660365.1433692551</v>
      </c>
      <c r="R175" s="25">
        <f t="array" aca="1" ref="R175" ca="1">INDEX('Lorri 401b'!L:L,MATCH('Retirement Calculator'!A175,'Lorri 401b'!N:N,0),0)</f>
        <v>4231220.1052597072</v>
      </c>
      <c r="S175" s="25">
        <f t="shared" ca="1" si="7"/>
        <v>5891585.2486289628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1658852.7199462659</v>
      </c>
      <c r="R176" s="25">
        <f t="array" aca="1" ref="R176" ca="1">INDEX('Lorri 401b'!L:L,MATCH('Retirement Calculator'!A176,'Lorri 401b'!N:N,0),0)</f>
        <v>4227104.6550857332</v>
      </c>
      <c r="S176" s="25">
        <f t="shared" ca="1" si="7"/>
        <v>5885957.3750319993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1657333.9947590143</v>
      </c>
      <c r="R177" s="25">
        <f t="array" aca="1" ref="R177" ca="1">INDEX('Lorri 401b'!L:L,MATCH('Retirement Calculator'!A177,'Lorri 401b'!N:N,0),0)</f>
        <v>4222972.0572027015</v>
      </c>
      <c r="S177" s="25">
        <f t="shared" ca="1" si="7"/>
        <v>5880306.0519617163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1655808.9415501491</v>
      </c>
      <c r="R178" s="25">
        <f t="array" aca="1" ref="R178" ca="1">INDEX('Lorri 401b'!L:L,MATCH('Retirement Calculator'!A178,'Lorri 401b'!N:N,0),0)</f>
        <v>4218822.240161824</v>
      </c>
      <c r="S178" s="25">
        <f t="shared" ca="1" si="7"/>
        <v>5874631.1817119736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1654277.5339529137</v>
      </c>
      <c r="R179" s="25">
        <f t="array" aca="1" ref="R179" ca="1">INDEX('Lorri 401b'!L:L,MATCH('Retirement Calculator'!A179,'Lorri 401b'!N:N,0),0)</f>
        <v>4214655.1322166091</v>
      </c>
      <c r="S179" s="25">
        <f t="shared" ca="1" si="7"/>
        <v>5868932.6661695223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1652739.7454906898</v>
      </c>
      <c r="R180" s="25">
        <f t="array" aca="1" ref="R180" ca="1">INDEX('Lorri 401b'!L:L,MATCH('Retirement Calculator'!A180,'Lorri 401b'!N:N,0),0)</f>
        <v>4210470.6613216223</v>
      </c>
      <c r="S180" s="25">
        <f t="shared" ca="1" si="7"/>
        <v>5863210.4068123121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1651195.5495765398</v>
      </c>
      <c r="R181" s="25">
        <f t="array" aca="1" ref="R181" ca="1">INDEX('Lorri 401b'!L:L,MATCH('Retirement Calculator'!A181,'Lorri 401b'!N:N,0),0)</f>
        <v>4206268.7551312391</v>
      </c>
      <c r="S181" s="25">
        <f t="shared" ca="1" si="7"/>
        <v>5857464.3047077786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1649644.9195127476</v>
      </c>
      <c r="R182" s="25">
        <f t="array" aca="1" ref="R182" ca="1">INDEX('Lorri 401b'!L:L,MATCH('Retirement Calculator'!A182,'Lorri 401b'!N:N,0),0)</f>
        <v>4202049.3409983963</v>
      </c>
      <c r="S182" s="25">
        <f t="shared" ca="1" si="7"/>
        <v>5851694.2605111441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1648087.8284903562</v>
      </c>
      <c r="R183" s="25">
        <f t="array" aca="1" ref="R183" ca="1">INDEX('Lorri 401b'!L:L,MATCH('Retirement Calculator'!A183,'Lorri 401b'!N:N,0),0)</f>
        <v>4197812.3459733333</v>
      </c>
      <c r="S183" s="25">
        <f t="shared" ca="1" si="7"/>
        <v>5845900.1744636893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1646524.2495887049</v>
      </c>
      <c r="R184" s="25">
        <f t="array" aca="1" ref="R184" ca="1">INDEX('Lorri 401b'!L:L,MATCH('Retirement Calculator'!A184,'Lorri 401b'!N:N,0),0)</f>
        <v>4193557.6968023325</v>
      </c>
      <c r="S184" s="25">
        <f t="shared" ca="1" si="7"/>
        <v>5840081.9463910377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1644954.1557749633</v>
      </c>
      <c r="R185" s="25">
        <f t="array" aca="1" ref="R185" ca="1">INDEX('Lorri 401b'!L:L,MATCH('Retirement Calculator'!A185,'Lorri 401b'!N:N,0),0)</f>
        <v>4189285.3199264528</v>
      </c>
      <c r="S185" s="25">
        <f t="shared" ca="1" si="7"/>
        <v>5834239.4757014159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1643377.5199036645</v>
      </c>
      <c r="R186" s="25">
        <f t="array" aca="1" ref="R186" ca="1">INDEX('Lorri 401b'!L:L,MATCH('Retirement Calculator'!A186,'Lorri 401b'!N:N,0),0)</f>
        <v>4184995.1414802568</v>
      </c>
      <c r="S186" s="25">
        <f t="shared" ca="1" si="7"/>
        <v>5828372.6613839213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1641794.3147162353</v>
      </c>
      <c r="R187" s="25">
        <f t="array" aca="1" ref="R187" ca="1">INDEX('Lorri 401b'!L:L,MATCH('Retirement Calculator'!A187,'Lorri 401b'!N:N,0),0)</f>
        <v>4180687.0872905347</v>
      </c>
      <c r="S187" s="25">
        <f t="shared" ca="1" si="7"/>
        <v>5822481.4020067696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1640204.5128405252</v>
      </c>
      <c r="R188" s="25">
        <f t="array" aca="1" ref="R188" ca="1">INDEX('Lorri 401b'!L:L,MATCH('Retirement Calculator'!A188,'Lorri 401b'!N:N,0),0)</f>
        <v>4176361.0828750222</v>
      </c>
      <c r="S188" s="25">
        <f t="shared" ca="1" si="7"/>
        <v>5816565.595715547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1638608.086790333</v>
      </c>
      <c r="R189" s="25">
        <f t="array" aca="1" ref="R189" ca="1">INDEX('Lorri 401b'!L:L,MATCH('Retirement Calculator'!A189,'Lorri 401b'!N:N,0),0)</f>
        <v>4172017.0534411119</v>
      </c>
      <c r="S189" s="25">
        <f t="shared" ca="1" si="7"/>
        <v>5810625.1402314454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1637005.0089649316</v>
      </c>
      <c r="R190" s="25">
        <f t="array" aca="1" ref="R190" ca="1">INDEX('Lorri 401b'!L:L,MATCH('Retirement Calculator'!A190,'Lorri 401b'!N:N,0),0)</f>
        <v>4167654.9238845604</v>
      </c>
      <c r="S190" s="25">
        <f t="shared" ca="1" si="7"/>
        <v>5804659.9328494919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1635395.2516485911</v>
      </c>
      <c r="R191" s="25">
        <f t="array" aca="1" ref="R191" ca="1">INDEX('Lorri 401b'!L:L,MATCH('Retirement Calculator'!A191,'Lorri 401b'!N:N,0),0)</f>
        <v>4163274.6187881897</v>
      </c>
      <c r="S191" s="25">
        <f t="shared" ca="1" si="7"/>
        <v>5798669.8704367811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1633778.7870100993</v>
      </c>
      <c r="R192" s="25">
        <f t="array" aca="1" ref="R192" ca="1">INDEX('Lorri 401b'!L:L,MATCH('Retirement Calculator'!A192,'Lorri 401b'!N:N,0),0)</f>
        <v>4158876.0624205843</v>
      </c>
      <c r="S192" s="25">
        <f t="shared" ca="1" si="7"/>
        <v>5792654.849430684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1632155.5871022802</v>
      </c>
      <c r="R193" s="25">
        <f t="array" aca="1" ref="R193" ca="1">INDEX('Lorri 401b'!L:L,MATCH('Retirement Calculator'!A193,'Lorri 401b'!N:N,0),0)</f>
        <v>4154459.1787347803</v>
      </c>
      <c r="S193" s="25">
        <f t="shared" ca="1" si="7"/>
        <v>5786614.7658370603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1630525.6238615119</v>
      </c>
      <c r="R194" s="25">
        <f t="array" aca="1" ref="R194" ca="1">INDEX('Lorri 401b'!L:L,MATCH('Retirement Calculator'!A194,'Lorri 401b'!N:N,0),0)</f>
        <v>4150023.8913669521</v>
      </c>
      <c r="S194" s="25">
        <f t="shared" ca="1" si="7"/>
        <v>5780549.5152284643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1628888.8691072406</v>
      </c>
      <c r="R195" s="25">
        <f t="array" aca="1" ref="R195" ca="1">INDEX('Lorri 401b'!L:L,MATCH('Retirement Calculator'!A195,'Lorri 401b'!N:N,0),0)</f>
        <v>4145570.1236350914</v>
      </c>
      <c r="S195" s="25">
        <f t="shared" ca="1" si="7"/>
        <v>5774458.9927423317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1627245.2945414931</v>
      </c>
      <c r="R196" s="25">
        <f t="array" aca="1" ref="R196" ca="1">INDEX('Lorri 401b'!L:L,MATCH('Retirement Calculator'!A196,'Lorri 401b'!N:N,0),0)</f>
        <v>4141097.7985376813</v>
      </c>
      <c r="S196" s="25">
        <f t="shared" ca="1" si="7"/>
        <v>5768343.0930791739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1625594.8717483883</v>
      </c>
      <c r="R197" s="25">
        <f t="array" aca="1" ref="R197" ca="1">INDEX('Lorri 401b'!L:L,MATCH('Retirement Calculator'!A197,'Lorri 401b'!N:N,0),0)</f>
        <v>4136606.8387523652</v>
      </c>
      <c r="S197" s="25">
        <f t="shared" ca="1" si="7"/>
        <v>5762201.7105007535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1623937.5721936454</v>
      </c>
      <c r="R198" s="25">
        <f t="array" aca="1" ref="R198" ca="1">INDEX('Lorri 401b'!L:L,MATCH('Retirement Calculator'!A198,'Lorri 401b'!N:N,0),0)</f>
        <v>4132097.1666346104</v>
      </c>
      <c r="S198" s="25">
        <f t="shared" ca="1" si="7"/>
        <v>5756034.7388282558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1622273.3672240912</v>
      </c>
      <c r="R199" s="25">
        <f t="array" aca="1" ref="R199" ca="1">INDEX('Lorri 401b'!L:L,MATCH('Retirement Calculator'!A199,'Lorri 401b'!N:N,0),0)</f>
        <v>4127568.7042163652</v>
      </c>
      <c r="S199" s="25">
        <f t="shared" ca="1" si="7"/>
        <v>5749842.0714404564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1620602.2280671638</v>
      </c>
      <c r="R200" s="25">
        <f t="array" aca="1" ref="R200" ca="1">INDEX('Lorri 401b'!L:L,MATCH('Retirement Calculator'!A200,'Lorri 401b'!N:N,0),0)</f>
        <v>4123021.3732047104</v>
      </c>
      <c r="S200" s="25">
        <f t="shared" ca="1" si="7"/>
        <v>5743623.6012718743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1618924.1258304159</v>
      </c>
      <c r="R201" s="25">
        <f t="array" aca="1" ref="R201" ca="1">INDEX('Lorri 401b'!L:L,MATCH('Retirement Calculator'!A201,'Lorri 401b'!N:N,0),0)</f>
        <v>4118455.0949805072</v>
      </c>
      <c r="S201" s="25">
        <f t="shared" ca="1" si="7"/>
        <v>5737379.2208109228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1617239.0315010149</v>
      </c>
      <c r="R202" s="25">
        <f t="array" aca="1" ref="R202" ca="1">INDEX('Lorri 401b'!L:L,MATCH('Retirement Calculator'!A202,'Lorri 401b'!N:N,0),0)</f>
        <v>4113869.7905970365</v>
      </c>
      <c r="S202" s="25">
        <f t="shared" ca="1" si="7"/>
        <v>5731108.8220980512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1615546.9159452415</v>
      </c>
      <c r="R203" s="25">
        <f t="array" aca="1" ref="R203" ca="1">INDEX('Lorri 401b'!L:L,MATCH('Retirement Calculator'!A203,'Lorri 401b'!N:N,0),0)</f>
        <v>4109265.3807786345</v>
      </c>
      <c r="S203" s="25">
        <f t="shared" ca="1" si="7"/>
        <v>5724812.2967238761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1613847.7499079856</v>
      </c>
      <c r="R204" s="25">
        <f t="array" aca="1" ref="R204" ca="1">INDEX('Lorri 401b'!L:L,MATCH('Retirement Calculator'!A204,'Lorri 401b'!N:N,0),0)</f>
        <v>4104641.7859193226</v>
      </c>
      <c r="S204" s="25">
        <f t="shared" ca="1" si="7"/>
        <v>5718489.535827308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1612141.504012241</v>
      </c>
      <c r="R205" s="25">
        <f t="array" aca="1" ref="R205" ca="1">INDEX('Lorri 401b'!L:L,MATCH('Retirement Calculator'!A205,'Lorri 401b'!N:N,0),0)</f>
        <v>4099998.9260814302</v>
      </c>
      <c r="S205" s="25">
        <f t="shared" ca="1" si="7"/>
        <v>5712140.4300936712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1610428.1487585977</v>
      </c>
      <c r="R206" s="25">
        <f t="array" aca="1" ref="R206" ca="1">INDEX('Lorri 401b'!L:L,MATCH('Retirement Calculator'!A206,'Lorri 401b'!N:N,0),0)</f>
        <v>4095336.7209942131</v>
      </c>
      <c r="S206" s="25">
        <f t="shared" ca="1" si="7"/>
        <v>5705764.8697528113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1608707.6545247308</v>
      </c>
      <c r="R207" s="25">
        <f t="array" aca="1" ref="R207" ca="1">INDEX('Lorri 401b'!L:L,MATCH('Retirement Calculator'!A207,'Lorri 401b'!N:N,0),0)</f>
        <v>4090655.0900524659</v>
      </c>
      <c r="S207" s="25">
        <f t="shared" ca="1" si="7"/>
        <v>5699362.7445771964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1606979.9915648894</v>
      </c>
      <c r="R208" s="25">
        <f t="array" aca="1" ref="R208" ca="1">INDEX('Lorri 401b'!L:L,MATCH('Retirement Calculator'!A208,'Lorri 401b'!N:N,0),0)</f>
        <v>4085953.9523151284</v>
      </c>
      <c r="S208" s="25">
        <f t="shared" ca="1" si="7"/>
        <v>5692933.9438800178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1605245.130009382</v>
      </c>
      <c r="R209" s="25">
        <f t="array" aca="1" ref="R209" ca="1">INDEX('Lorri 401b'!L:L,MATCH('Retirement Calculator'!A209,'Lorri 401b'!N:N,0),0)</f>
        <v>4081233.2265038854</v>
      </c>
      <c r="S209" s="25">
        <f t="shared" ca="1" si="7"/>
        <v>5686478.3565132674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1603503.03986406</v>
      </c>
      <c r="R210" s="25">
        <f t="array" aca="1" ref="R210" ca="1">INDEX('Lorri 401b'!L:L,MATCH('Retirement Calculator'!A210,'Lorri 401b'!N:N,0),0)</f>
        <v>4076492.8310017618</v>
      </c>
      <c r="S210" s="25">
        <f t="shared" ca="1" si="7"/>
        <v>5679995.8708658218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1601753.6910097993</v>
      </c>
      <c r="R211" s="25">
        <f t="array" aca="1" ref="R211" ca="1">INDEX('Lorri 401b'!L:L,MATCH('Retirement Calculator'!A211,'Lorri 401b'!N:N,0),0)</f>
        <v>4071732.6838517128</v>
      </c>
      <c r="S211" s="25">
        <f t="shared" ca="1" si="7"/>
        <v>5673486.3748615123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1599997.053201979</v>
      </c>
      <c r="R212" s="25">
        <f t="array" aca="1" ref="R212" ca="1">INDEX('Lorri 401b'!L:L,MATCH('Retirement Calculator'!A212,'Lorri 401b'!N:N,0),0)</f>
        <v>4066952.7027552053</v>
      </c>
      <c r="S212" s="25">
        <f t="shared" ca="1" si="7"/>
        <v>5666949.7559571844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1598233.0960699595</v>
      </c>
      <c r="R213" s="25">
        <f t="array" aca="1" ref="R213" ca="1">INDEX('Lorri 401b'!L:L,MATCH('Retirement Calculator'!A213,'Lorri 401b'!N:N,0),0)</f>
        <v>4062152.8050707956</v>
      </c>
      <c r="S213" s="25">
        <f t="shared" ca="1" si="7"/>
        <v>5660385.901140755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1596461.7891165565</v>
      </c>
      <c r="R214" s="25">
        <f t="array" aca="1" ref="R214" ca="1">INDEX('Lorri 401b'!L:L,MATCH('Retirement Calculator'!A214,'Lorri 401b'!N:N,0),0)</f>
        <v>4057332.9078127011</v>
      </c>
      <c r="S214" s="25">
        <f t="shared" ca="1" si="7"/>
        <v>5653794.6969292574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1594683.1017175145</v>
      </c>
      <c r="R215" s="25">
        <f t="array" aca="1" ref="R215" ca="1">INDEX('Lorri 401b'!L:L,MATCH('Retirement Calculator'!A215,'Lorri 401b'!N:N,0),0)</f>
        <v>4052492.9276493643</v>
      </c>
      <c r="S215" s="25">
        <f t="shared" ca="1" si="7"/>
        <v>5647176.0293668788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1592897.0031209763</v>
      </c>
      <c r="R216" s="25">
        <f t="array" aca="1" ref="R216" ca="1">INDEX('Lorri 401b'!L:L,MATCH('Retirement Calculator'!A216,'Lorri 401b'!N:N,0),0)</f>
        <v>4047632.7809020136</v>
      </c>
      <c r="S216" s="25">
        <f t="shared" ca="1" si="7"/>
        <v>5640529.7840229897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1591103.4624469525</v>
      </c>
      <c r="R217" s="25">
        <f t="array" aca="1" ref="R217" ca="1">INDEX('Lorri 401b'!L:L,MATCH('Retirement Calculator'!A217,'Lorri 401b'!N:N,0),0)</f>
        <v>4042752.3835432157</v>
      </c>
      <c r="S217" s="25">
        <f t="shared" ca="1" si="7"/>
        <v>5633855.8459901679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1589302.4486867869</v>
      </c>
      <c r="R218" s="25">
        <f t="array" aca="1" ref="R218" ca="1">INDEX('Lorri 401b'!L:L,MATCH('Retirement Calculator'!A218,'Lorri 401b'!N:N,0),0)</f>
        <v>4037851.6511954227</v>
      </c>
      <c r="S218" s="25">
        <f t="shared" ca="1" si="7"/>
        <v>5627154.0998822097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1587493.9307026209</v>
      </c>
      <c r="R219" s="25">
        <f t="array" aca="1" ref="R219" ca="1">INDEX('Lorri 401b'!L:L,MATCH('Retirement Calculator'!A219,'Lorri 401b'!N:N,0),0)</f>
        <v>4032930.4991295142</v>
      </c>
      <c r="S219" s="25">
        <f t="shared" ca="1" si="7"/>
        <v>5620424.4298321353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1585677.877226854</v>
      </c>
      <c r="R220" s="25">
        <f t="array" aca="1" ref="R220" ca="1">INDEX('Lorri 401b'!L:L,MATCH('Retirement Calculator'!A220,'Lorri 401b'!N:N,0),0)</f>
        <v>4027988.8422633307</v>
      </c>
      <c r="S220" s="25">
        <f t="shared" ca="1" si="7"/>
        <v>5613666.7194901844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1583854.2568616048</v>
      </c>
      <c r="R221" s="25">
        <f t="array" aca="1" ref="R221" ca="1">INDEX('Lorri 401b'!L:L,MATCH('Retirement Calculator'!A221,'Lorri 401b'!N:N,0),0)</f>
        <v>4023026.5951602049</v>
      </c>
      <c r="S221" s="25">
        <f t="shared" ca="1" si="7"/>
        <v>5606880.8520218097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1582023.038078167</v>
      </c>
      <c r="R222" s="25">
        <f t="array" aca="1" ref="R222" ca="1">INDEX('Lorri 401b'!L:L,MATCH('Retirement Calculator'!A222,'Lorri 401b'!N:N,0),0)</f>
        <v>4018043.6720274827</v>
      </c>
      <c r="S222" s="25">
        <f t="shared" ca="1" si="7"/>
        <v>5600066.7101056501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1580184.189216465</v>
      </c>
      <c r="R223" s="25">
        <f t="array" aca="1" ref="R223" ca="1">INDEX('Lorri 401b'!L:L,MATCH('Retirement Calculator'!A223,'Lorri 401b'!N:N,0),0)</f>
        <v>4013039.9867150411</v>
      </c>
      <c r="S223" s="25">
        <f t="shared" ca="1" si="7"/>
        <v>5593224.1759315059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1578337.6784845057</v>
      </c>
      <c r="R224" s="25">
        <f t="array" aca="1" ref="R224" ca="1">INDEX('Lorri 401b'!L:L,MATCH('Retirement Calculator'!A224,'Lorri 401b'!N:N,0),0)</f>
        <v>4008015.4527137973</v>
      </c>
      <c r="S224" s="25">
        <f t="shared" ca="1" si="7"/>
        <v>5586353.1311983028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1576483.4739578301</v>
      </c>
      <c r="R225" s="25">
        <f t="array" aca="1" ref="R225" ca="1">INDEX('Lorri 401b'!L:L,MATCH('Retirement Calculator'!A225,'Lorri 401b'!N:N,0),0)</f>
        <v>4002969.9831542154</v>
      </c>
      <c r="S225" s="25">
        <f t="shared" ca="1" si="7"/>
        <v>5579453.457112046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1574621.54357896</v>
      </c>
      <c r="R226" s="25">
        <f t="array" aca="1" ref="R226" ca="1">INDEX('Lorri 401b'!L:L,MATCH('Retirement Calculator'!A226,'Lorri 401b'!N:N,0),0)</f>
        <v>3997903.4908048017</v>
      </c>
      <c r="S226" s="25">
        <f t="shared" ca="1" si="7"/>
        <v>5572525.0343837617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1572751.8551568445</v>
      </c>
      <c r="R227" s="25">
        <f t="array" aca="1" ref="R227" ca="1">INDEX('Lorri 401b'!L:L,MATCH('Retirement Calculator'!A227,'Lorri 401b'!N:N,0),0)</f>
        <v>3992815.8880705987</v>
      </c>
      <c r="S227" s="25">
        <f t="shared" ca="1" si="7"/>
        <v>5565567.7432274427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1570874.3763663035</v>
      </c>
      <c r="R228" s="25">
        <f t="array" aca="1" ref="R228" ca="1">INDEX('Lorri 401b'!L:L,MATCH('Retirement Calculator'!A228,'Lorri 401b'!N:N,0),0)</f>
        <v>3987707.0869916701</v>
      </c>
      <c r="S228" s="25">
        <f t="shared" ca="1" si="7"/>
        <v>5558581.4633579738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1568989.0747474688</v>
      </c>
      <c r="R229" s="25">
        <f t="array" aca="1" ref="R229" ca="1">INDEX('Lorri 401b'!L:L,MATCH('Retirement Calculator'!A229,'Lorri 401b'!N:N,0),0)</f>
        <v>3982576.9992415793</v>
      </c>
      <c r="S229" s="25">
        <f t="shared" ca="1" si="7"/>
        <v>5551566.0739890486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1567095.9177052223</v>
      </c>
      <c r="R230" s="25">
        <f t="array" aca="1" ref="R230" ca="1">INDEX('Lorri 401b'!L:L,MATCH('Retirement Calculator'!A230,'Lorri 401b'!N:N,0),0)</f>
        <v>3977425.536125863</v>
      </c>
      <c r="S230" s="25">
        <f t="shared" ca="1" si="7"/>
        <v>5544521.453831085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1565194.872508633</v>
      </c>
      <c r="R231" s="25">
        <f t="array" aca="1" ref="R231" ca="1">INDEX('Lorri 401b'!L:L,MATCH('Retirement Calculator'!A231,'Lorri 401b'!N:N,0),0)</f>
        <v>3972252.608580498</v>
      </c>
      <c r="S231" s="25">
        <f t="shared" ca="1" si="7"/>
        <v>5537447.481089131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1563285.9062903912</v>
      </c>
      <c r="R232" s="25">
        <f t="array" aca="1" ref="R232" ca="1">INDEX('Lorri 401b'!L:L,MATCH('Retirement Calculator'!A232,'Lorri 401b'!N:N,0),0)</f>
        <v>3967058.1271703606</v>
      </c>
      <c r="S232" s="25">
        <f t="shared" ca="1" si="7"/>
        <v>5530344.0334607521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1561368.9860462402</v>
      </c>
      <c r="R233" s="25">
        <f t="array" aca="1" ref="R233" ca="1">INDEX('Lorri 401b'!L:L,MATCH('Retirement Calculator'!A233,'Lorri 401b'!N:N,0),0)</f>
        <v>3961842.0020876811</v>
      </c>
      <c r="S233" s="25">
        <f t="shared" ca="1" si="7"/>
        <v>5523210.9881339213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1559444.078634405</v>
      </c>
      <c r="R234" s="25">
        <f t="array" aca="1" ref="R234" ca="1">INDEX('Lorri 401b'!L:L,MATCH('Retirement Calculator'!A234,'Lorri 401b'!N:N,0),0)</f>
        <v>3956604.1431504902</v>
      </c>
      <c r="S234" s="25">
        <f t="shared" ca="1" si="7"/>
        <v>5516048.2217848953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1557511.1507750207</v>
      </c>
      <c r="R235" s="25">
        <f t="array" aca="1" ref="R235" ca="1">INDEX('Lorri 401b'!L:L,MATCH('Retirement Calculator'!A235,'Lorri 401b'!N:N,0),0)</f>
        <v>3951344.4598010611</v>
      </c>
      <c r="S235" s="25">
        <f t="shared" ca="1" si="7"/>
        <v>5508855.610576082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1555570.1690495554</v>
      </c>
      <c r="R236" s="25">
        <f t="array" aca="1" ref="R236" ca="1">INDEX('Lorri 401b'!L:L,MATCH('Retirement Calculator'!A236,'Lorri 401b'!N:N,0),0)</f>
        <v>3946062.8611043426</v>
      </c>
      <c r="S236" s="25">
        <f t="shared" ca="1" si="7"/>
        <v>5501633.0301538985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1553621.0999002343</v>
      </c>
      <c r="R237" s="25">
        <f t="array" aca="1" ref="R237" ca="1">INDEX('Lorri 401b'!L:L,MATCH('Retirement Calculator'!A237,'Lorri 401b'!N:N,0),0)</f>
        <v>3940759.2557463879</v>
      </c>
      <c r="S237" s="25">
        <f t="shared" ca="1" si="7"/>
        <v>5494380.3556466224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1551663.9096294574</v>
      </c>
      <c r="R238" s="25">
        <f t="array" aca="1" ref="R238" ca="1">INDEX('Lorri 401b'!L:L,MATCH('Retirement Calculator'!A238,'Lorri 401b'!N:N,0),0)</f>
        <v>3935433.5520327748</v>
      </c>
      <c r="S238" s="25">
        <f t="shared" ca="1" si="7"/>
        <v>5487097.4616622319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1549698.5643992191</v>
      </c>
      <c r="R239" s="25">
        <f t="array" aca="1" ref="R239" ca="1">INDEX('Lorri 401b'!L:L,MATCH('Retirement Calculator'!A239,'Lorri 401b'!N:N,0),0)</f>
        <v>3930085.6578870215</v>
      </c>
      <c r="S239" s="25">
        <f t="shared" ca="1" si="7"/>
        <v>5479784.2222862411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1547725.0302305215</v>
      </c>
      <c r="R240" s="25">
        <f t="array" aca="1" ref="R240" ca="1">INDEX('Lorri 401b'!L:L,MATCH('Retirement Calculator'!A240,'Lorri 401b'!N:N,0),0)</f>
        <v>3924715.4808489946</v>
      </c>
      <c r="S240" s="25">
        <f t="shared" ca="1" si="7"/>
        <v>5472440.5110795163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1545743.2730027875</v>
      </c>
      <c r="R241" s="25">
        <f t="array" aca="1" ref="R241" ca="1">INDEX('Lorri 401b'!L:L,MATCH('Retirement Calculator'!A241,'Lorri 401b'!N:N,0),0)</f>
        <v>3919322.9280733089</v>
      </c>
      <c r="S241" s="25">
        <f t="shared" ca="1" si="7"/>
        <v>5465066.2010760959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1543753.2584532714</v>
      </c>
      <c r="R242" s="25">
        <f t="array" aca="1" ref="R242" ca="1">INDEX('Lorri 401b'!L:L,MATCH('Retirement Calculator'!A242,'Lorri 401b'!N:N,0),0)</f>
        <v>3913907.9063277249</v>
      </c>
      <c r="S242" s="25">
        <f t="shared" ca="1" si="7"/>
        <v>5457661.1647809967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1541754.9521764657</v>
      </c>
      <c r="R243" s="25">
        <f t="array" aca="1" ref="R243" ca="1">INDEX('Lorri 401b'!L:L,MATCH('Retirement Calculator'!A243,'Lorri 401b'!N:N,0),0)</f>
        <v>3908470.321991534</v>
      </c>
      <c r="S243" s="25">
        <f t="shared" ca="1" si="7"/>
        <v>5450225.2741679996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1539748.3196235064</v>
      </c>
      <c r="R244" s="25">
        <f t="array" aca="1" ref="R244" ca="1">INDEX('Lorri 401b'!L:L,MATCH('Retirement Calculator'!A244,'Lorri 401b'!N:N,0),0)</f>
        <v>3903010.0810539424</v>
      </c>
      <c r="S244" s="25">
        <f t="shared" ca="1" si="7"/>
        <v>5442758.4006774491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1537733.3261015767</v>
      </c>
      <c r="R245" s="25">
        <f t="array" aca="1" ref="R245" ca="1">INDEX('Lorri 401b'!L:L,MATCH('Retirement Calculator'!A245,'Lorri 401b'!N:N,0),0)</f>
        <v>3897527.0891124443</v>
      </c>
      <c r="S245" s="25">
        <f t="shared" ca="1" si="7"/>
        <v>5435260.4152140208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1535709.9367733055</v>
      </c>
      <c r="R246" s="25">
        <f t="array" aca="1" ref="R246" ca="1">INDEX('Lorri 401b'!L:L,MATCH('Retirement Calculator'!A246,'Lorri 401b'!N:N,0),0)</f>
        <v>3892021.25137119</v>
      </c>
      <c r="S246" s="25">
        <f t="shared" ca="1" si="7"/>
        <v>5427731.1881444957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1533678.1166561665</v>
      </c>
      <c r="R247" s="25">
        <f t="array" aca="1" ref="R247" ca="1">INDEX('Lorri 401b'!L:L,MATCH('Retirement Calculator'!A247,'Lorri 401b'!N:N,0),0)</f>
        <v>3886492.472639347</v>
      </c>
      <c r="S247" s="25">
        <f t="shared" ca="1" si="7"/>
        <v>5420170.5892955139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1531637.8306218728</v>
      </c>
      <c r="R248" s="25">
        <f t="array" aca="1" ref="R248" ca="1">INDEX('Lorri 401b'!L:L,MATCH('Retirement Calculator'!A248,'Lorri 401b'!N:N,0),0)</f>
        <v>3880940.6573294546</v>
      </c>
      <c r="S248" s="25">
        <f t="shared" ca="1" si="7"/>
        <v>5412578.4879513271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1529589.0433957695</v>
      </c>
      <c r="R249" s="25">
        <f t="array" aca="1" ref="R249" ca="1">INDEX('Lorri 401b'!L:L,MATCH('Retirement Calculator'!A249,'Lorri 401b'!N:N,0),0)</f>
        <v>3875365.7094557709</v>
      </c>
      <c r="S249" s="25">
        <f t="shared" ca="1" si="7"/>
        <v>5404954.7528515402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1527531.7195562241</v>
      </c>
      <c r="R250" s="25">
        <f t="array" aca="1" ref="R250" ca="1">INDEX('Lorri 401b'!L:L,MATCH('Retirement Calculator'!A250,'Lorri 401b'!N:N,0),0)</f>
        <v>3869767.5326326136</v>
      </c>
      <c r="S250" s="25">
        <f t="shared" ca="1" si="7"/>
        <v>5397299.2521888372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1525465.8235340139</v>
      </c>
      <c r="R251" s="25">
        <f t="array" aca="1" ref="R251" ca="1">INDEX('Lorri 401b'!L:L,MATCH('Retirement Calculator'!A251,'Lorri 401b'!N:N,0),0)</f>
        <v>3864146.0300726932</v>
      </c>
      <c r="S251" s="25">
        <f t="shared" ca="1" si="7"/>
        <v>5389611.8536067074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1523391.3196117112</v>
      </c>
      <c r="R252" s="25">
        <f t="array" aca="1" ref="R252" ca="1">INDEX('Lorri 401b'!L:L,MATCH('Retirement Calculator'!A252,'Lorri 401b'!N:N,0),0)</f>
        <v>3858501.1045854399</v>
      </c>
      <c r="S252" s="25">
        <f t="shared" ca="1" si="7"/>
        <v>5381892.4241971513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1521308.1719230656</v>
      </c>
      <c r="R253" s="25">
        <f t="array" aca="1" ref="R253" ca="1">INDEX('Lorri 401b'!L:L,MATCH('Retirement Calculator'!A253,'Lorri 401b'!N:N,0),0)</f>
        <v>3852832.6585753229</v>
      </c>
      <c r="S253" s="25">
        <f t="shared" ca="1" si="7"/>
        <v>5374140.830498388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1519216.3444523839</v>
      </c>
      <c r="R254" s="25">
        <f t="array" aca="1" ref="R254" ca="1">INDEX('Lorri 401b'!L:L,MATCH('Retirement Calculator'!A254,'Lorri 401b'!N:N,0),0)</f>
        <v>3847140.5940401638</v>
      </c>
      <c r="S254" s="25">
        <f t="shared" ca="1" si="7"/>
        <v>5366356.9384925477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1517115.8010339078</v>
      </c>
      <c r="R255" s="25">
        <f t="array" aca="1" ref="R255" ca="1">INDEX('Lorri 401b'!L:L,MATCH('Retirement Calculator'!A255,'Lorri 401b'!N:N,0),0)</f>
        <v>3841424.8125694417</v>
      </c>
      <c r="S255" s="25">
        <f t="shared" ca="1" si="7"/>
        <v>5358540.6136033498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1515006.5053511879</v>
      </c>
      <c r="R256" s="25">
        <f t="array" aca="1" ref="R256" ca="1">INDEX('Lorri 401b'!L:L,MATCH('Retirement Calculator'!A256,'Lorri 401b'!N:N,0),0)</f>
        <v>3835685.2153425915</v>
      </c>
      <c r="S256" s="25">
        <f t="shared" ca="1" si="7"/>
        <v>5350691.7206937792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1512888.4209364566</v>
      </c>
      <c r="R257" s="25">
        <f t="array" aca="1" ref="R257" ca="1">INDEX('Lorri 401b'!L:L,MATCH('Retirement Calculator'!A257,'Lorri 401b'!N:N,0),0)</f>
        <v>3829921.7031272962</v>
      </c>
      <c r="S257" s="25">
        <f t="shared" ca="1" si="7"/>
        <v>5342810.1240637526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1510761.5111699975</v>
      </c>
      <c r="R258" s="25">
        <f t="array" aca="1" ref="R258" ca="1">INDEX('Lorri 401b'!L:L,MATCH('Retirement Calculator'!A258,'Lorri 401b'!N:N,0),0)</f>
        <v>3824134.1762777702</v>
      </c>
      <c r="S258" s="25">
        <f t="shared" ca="1" si="7"/>
        <v>5334895.6874477677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1508625.7392795114</v>
      </c>
      <c r="R259" s="25">
        <f t="array" aca="1" ref="R259" ca="1">INDEX('Lorri 401b'!L:L,MATCH('Retirement Calculator'!A259,'Lorri 401b'!N:N,0),0)</f>
        <v>3818322.5347330379</v>
      </c>
      <c r="S259" s="25">
        <f t="shared" ca="1" si="7"/>
        <v>5326948.2740125488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1506481.0683394815</v>
      </c>
      <c r="R260" s="25">
        <f t="array" aca="1" ref="R260" ca="1">INDEX('Lorri 401b'!L:L,MATCH('Retirement Calculator'!A260,'Lorri 401b'!N:N,0),0)</f>
        <v>3812486.6780152027</v>
      </c>
      <c r="S260" s="25">
        <f t="shared" ca="1" si="7"/>
        <v>5318967.7463546842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1504327.4612705349</v>
      </c>
      <c r="R261" s="25">
        <f t="array" aca="1" ref="R261" ca="1">INDEX('Lorri 401b'!L:L,MATCH('Retirement Calculator'!A261,'Lorri 401b'!N:N,0),0)</f>
        <v>3806626.5052277097</v>
      </c>
      <c r="S261" s="25">
        <f t="shared" ca="1" si="7"/>
        <v>5310953.9664982446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1502164.8808388009</v>
      </c>
      <c r="R262" s="25">
        <f t="array" aca="1" ref="R262" ca="1">INDEX('Lorri 401b'!L:L,MATCH('Retirement Calculator'!A262,'Lorri 401b'!N:N,0),0)</f>
        <v>3800741.9150536023</v>
      </c>
      <c r="S262" s="25">
        <f t="shared" ca="1" si="7"/>
        <v>5302906.7958924035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1499993.2896552682</v>
      </c>
      <c r="R263" s="25">
        <f t="array" aca="1" ref="R263" ca="1">INDEX('Lorri 401b'!L:L,MATCH('Retirement Calculator'!A263,'Lorri 401b'!N:N,0),0)</f>
        <v>3794832.8057537694</v>
      </c>
      <c r="S263" s="25">
        <f t="shared" ca="1" si="7"/>
        <v>5294826.0954090375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1497812.6501751374</v>
      </c>
      <c r="R264" s="25">
        <f t="array" aca="1" ref="R264" ca="1">INDEX('Lorri 401b'!L:L,MATCH('Retirement Calculator'!A264,'Lorri 401b'!N:N,0),0)</f>
        <v>3788899.075165187</v>
      </c>
      <c r="S264" s="25">
        <f t="shared" ca="1" si="7"/>
        <v>5286711.7253403245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1495622.9246971728</v>
      </c>
      <c r="R265" s="25">
        <f t="array" aca="1" ref="R265" ca="1">INDEX('Lorri 401b'!L:L,MATCH('Retirement Calculator'!A265,'Lorri 401b'!N:N,0),0)</f>
        <v>3782940.6206991524</v>
      </c>
      <c r="S265" s="25">
        <f t="shared" ca="1" si="7"/>
        <v>5278563.5453963252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1493424.07536305</v>
      </c>
      <c r="R266" s="25">
        <f t="array" aca="1" ref="R266" ca="1">INDEX('Lorri 401b'!L:L,MATCH('Retirement Calculator'!A266,'Lorri 401b'!N:N,0),0)</f>
        <v>3776957.3393395091</v>
      </c>
      <c r="S266" s="25">
        <f t="shared" ref="S266:S520" ca="1" si="267">SUM(Q266:R266)</f>
        <v>5270381.4147025589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1491216.0641567016</v>
      </c>
      <c r="R267" s="25">
        <f t="array" aca="1" ref="R267" ca="1">INDEX('Lorri 401b'!L:L,MATCH('Retirement Calculator'!A267,'Lorri 401b'!N:N,0),0)</f>
        <v>3770949.1276408676</v>
      </c>
      <c r="S267" s="25">
        <f t="shared" ca="1" si="267"/>
        <v>5262165.1917975694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1488998.8529036602</v>
      </c>
      <c r="R268" s="25">
        <f t="array" aca="1" ref="R268" ca="1">INDEX('Lorri 401b'!L:L,MATCH('Retirement Calculator'!A268,'Lorri 401b'!N:N,0),0)</f>
        <v>3764915.8817268149</v>
      </c>
      <c r="S268" s="25">
        <f t="shared" ca="1" si="267"/>
        <v>5253914.7346304748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1486772.4032703976</v>
      </c>
      <c r="R269" s="25">
        <f t="array" aca="1" ref="R269" ca="1">INDEX('Lorri 401b'!L:L,MATCH('Retirement Calculator'!A269,'Lorri 401b'!N:N,0),0)</f>
        <v>3758857.4972881204</v>
      </c>
      <c r="S269" s="25">
        <f t="shared" ca="1" si="267"/>
        <v>5245629.9005585182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1484536.6767636631</v>
      </c>
      <c r="R270" s="25">
        <f t="array" aca="1" ref="R270" ca="1">INDEX('Lorri 401b'!L:L,MATCH('Retirement Calculator'!A270,'Lorri 401b'!N:N,0),0)</f>
        <v>3752773.8695809315</v>
      </c>
      <c r="S270" s="25">
        <f t="shared" ca="1" si="267"/>
        <v>5237310.546344595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1482291.6347298173</v>
      </c>
      <c r="R271" s="25">
        <f t="array" aca="1" ref="R271" ca="1">INDEX('Lorri 401b'!L:L,MATCH('Retirement Calculator'!A271,'Lorri 401b'!N:N,0),0)</f>
        <v>3746664.8934249626</v>
      </c>
      <c r="S271" s="25">
        <f t="shared" ca="1" si="267"/>
        <v>5228956.5281547802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1480037.2383541637</v>
      </c>
      <c r="R272" s="25">
        <f t="array" aca="1" ref="R272" ca="1">INDEX('Lorri 401b'!L:L,MATCH('Retirement Calculator'!A272,'Lorri 401b'!N:N,0),0)</f>
        <v>3740530.463201677</v>
      </c>
      <c r="S272" s="25">
        <f t="shared" ca="1" si="267"/>
        <v>5220567.7015558407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1477773.4486602782</v>
      </c>
      <c r="R273" s="25">
        <f t="array" aca="1" ref="R273" ca="1">INDEX('Lorri 401b'!L:L,MATCH('Retirement Calculator'!A273,'Lorri 401b'!N:N,0),0)</f>
        <v>3734370.472852461</v>
      </c>
      <c r="S273" s="25">
        <f t="shared" ca="1" si="267"/>
        <v>5212143.9215127397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1475500.226509335</v>
      </c>
      <c r="R274" s="25">
        <f t="array" aca="1" ref="R274" ca="1">INDEX('Lorri 401b'!L:L,MATCH('Retirement Calculator'!A274,'Lorri 401b'!N:N,0),0)</f>
        <v>3728184.8158767899</v>
      </c>
      <c r="S274" s="25">
        <f t="shared" ca="1" si="267"/>
        <v>5203685.0423861248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1473217.5325994294</v>
      </c>
      <c r="R275" s="25">
        <f t="array" aca="1" ref="R275" ca="1">INDEX('Lorri 401b'!L:L,MATCH('Retirement Calculator'!A275,'Lorri 401b'!N:N,0),0)</f>
        <v>3721973.3853303869</v>
      </c>
      <c r="S275" s="25">
        <f t="shared" ca="1" si="267"/>
        <v>5195190.9179298161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1470925.3274648993</v>
      </c>
      <c r="R276" s="25">
        <f t="array" aca="1" ref="R276" ca="1">INDEX('Lorri 401b'!L:L,MATCH('Retirement Calculator'!A276,'Lorri 401b'!N:N,0),0)</f>
        <v>3715736.0738233738</v>
      </c>
      <c r="S276" s="25">
        <f t="shared" ca="1" si="267"/>
        <v>5186661.4012882728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1468623.571475642</v>
      </c>
      <c r="R277" s="25">
        <f t="array" aca="1" ref="R277" ca="1">INDEX('Lorri 401b'!L:L,MATCH('Retirement Calculator'!A277,'Lorri 401b'!N:N,0),0)</f>
        <v>3709472.7735184147</v>
      </c>
      <c r="S277" s="25">
        <f t="shared" ca="1" si="267"/>
        <v>5178096.344994057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1466312.2248364293</v>
      </c>
      <c r="R278" s="25">
        <f t="array" aca="1" ref="R278" ca="1">INDEX('Lorri 401b'!L:L,MATCH('Retirement Calculator'!A278,'Lorri 401b'!N:N,0),0)</f>
        <v>3703183.3761288519</v>
      </c>
      <c r="S278" s="25">
        <f t="shared" ca="1" si="267"/>
        <v>5169495.600965281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1463991.24758622</v>
      </c>
      <c r="R279" s="25">
        <f t="array" aca="1" ref="R279" ca="1">INDEX('Lorri 401b'!L:L,MATCH('Retirement Calculator'!A279,'Lorri 401b'!N:N,0),0)</f>
        <v>3696867.7729168325</v>
      </c>
      <c r="S279" s="25">
        <f t="shared" ca="1" si="267"/>
        <v>5160859.0205030525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1461660.5995974683</v>
      </c>
      <c r="R280" s="25">
        <f t="array" aca="1" ref="R280" ca="1">INDEX('Lorri 401b'!L:L,MATCH('Retirement Calculator'!A280,'Lorri 401b'!N:N,0),0)</f>
        <v>3690525.8546914295</v>
      </c>
      <c r="S280" s="25">
        <f t="shared" ca="1" si="267"/>
        <v>5152186.454288898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1459320.24057543</v>
      </c>
      <c r="R281" s="25">
        <f t="array" aca="1" ref="R281" ca="1">INDEX('Lorri 401b'!L:L,MATCH('Retirement Calculator'!A281,'Lorri 401b'!N:N,0),0)</f>
        <v>3684157.5118067544</v>
      </c>
      <c r="S281" s="25">
        <f t="shared" ca="1" si="267"/>
        <v>5143477.7523821844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1456970.1300574664</v>
      </c>
      <c r="R282" s="25">
        <f t="array" aca="1" ref="R282" ca="1">INDEX('Lorri 401b'!L:L,MATCH('Retirement Calculator'!A282,'Lorri 401b'!N:N,0),0)</f>
        <v>3677762.6341600595</v>
      </c>
      <c r="S282" s="25">
        <f t="shared" ca="1" si="267"/>
        <v>5134732.7642175257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1454610.2274123449</v>
      </c>
      <c r="R283" s="25">
        <f t="array" aca="1" ref="R283" ca="1">INDEX('Lorri 401b'!L:L,MATCH('Retirement Calculator'!A283,'Lorri 401b'!N:N,0),0)</f>
        <v>3671341.1111898366</v>
      </c>
      <c r="S283" s="25">
        <f t="shared" ca="1" si="267"/>
        <v>5125951.3386021815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1452240.4918395353</v>
      </c>
      <c r="R284" s="25">
        <f t="array" aca="1" ref="R284" ca="1">INDEX('Lorri 401b'!L:L,MATCH('Retirement Calculator'!A284,'Lorri 401b'!N:N,0),0)</f>
        <v>3664892.8318739049</v>
      </c>
      <c r="S284" s="25">
        <f t="shared" ca="1" si="267"/>
        <v>5117133.3237134404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1449860.8823685057</v>
      </c>
      <c r="R285" s="25">
        <f t="array" aca="1" ref="R285" ca="1">INDEX('Lorri 401b'!L:L,MATCH('Retirement Calculator'!A285,'Lorri 401b'!N:N,0),0)</f>
        <v>3658417.6847274899</v>
      </c>
      <c r="S285" s="25">
        <f t="shared" ca="1" si="267"/>
        <v>5108278.5670959959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1447471.3578580134</v>
      </c>
      <c r="R286" s="25">
        <f t="array" aca="1" ref="R286" ca="1">INDEX('Lorri 401b'!L:L,MATCH('Retirement Calculator'!A286,'Lorri 401b'!N:N,0),0)</f>
        <v>3651915.5578012983</v>
      </c>
      <c r="S286" s="25">
        <f t="shared" ca="1" si="267"/>
        <v>5099386.9156593122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1445071.876995394</v>
      </c>
      <c r="R287" s="25">
        <f t="array" aca="1" ref="R287" ca="1">INDEX('Lorri 401b'!L:L,MATCH('Retirement Calculator'!A287,'Lorri 401b'!N:N,0),0)</f>
        <v>3645386.3386795809</v>
      </c>
      <c r="S287" s="25">
        <f t="shared" ca="1" si="267"/>
        <v>5090458.215674975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1442662.398295847</v>
      </c>
      <c r="R288" s="25">
        <f t="array" aca="1" ref="R288" ca="1">INDEX('Lorri 401b'!L:L,MATCH('Retirement Calculator'!A288,'Lorri 401b'!N:N,0),0)</f>
        <v>3638829.9144781898</v>
      </c>
      <c r="S288" s="25">
        <f t="shared" ca="1" si="267"/>
        <v>5081492.312774037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1440242.8801017187</v>
      </c>
      <c r="R289" s="25">
        <f t="array" aca="1" ref="R289" ca="1">INDEX('Lorri 401b'!L:L,MATCH('Retirement Calculator'!A289,'Lorri 401b'!N:N,0),0)</f>
        <v>3632246.1718426258</v>
      </c>
      <c r="S289" s="25">
        <f t="shared" ca="1" si="267"/>
        <v>5072489.0519443443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1437813.2805817814</v>
      </c>
      <c r="R290" s="25">
        <f t="array" aca="1" ref="R290" ca="1">INDEX('Lorri 401b'!L:L,MATCH('Retirement Calculator'!A290,'Lorri 401b'!N:N,0),0)</f>
        <v>3625634.9969460806</v>
      </c>
      <c r="S290" s="25">
        <f t="shared" ca="1" si="267"/>
        <v>5063448.2775278622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1435373.5577305111</v>
      </c>
      <c r="R291" s="25">
        <f t="array" aca="1" ref="R291" ca="1">INDEX('Lorri 401b'!L:L,MATCH('Retirement Calculator'!A291,'Lorri 401b'!N:N,0),0)</f>
        <v>3618996.2754874662</v>
      </c>
      <c r="S291" s="25">
        <f t="shared" ca="1" si="267"/>
        <v>5054369.8332179775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1432923.6693673604</v>
      </c>
      <c r="R292" s="25">
        <f t="array" aca="1" ref="R292" ca="1">INDEX('Lorri 401b'!L:L,MATCH('Retirement Calculator'!A292,'Lorri 401b'!N:N,0),0)</f>
        <v>3612329.8926894413</v>
      </c>
      <c r="S292" s="25">
        <f t="shared" ca="1" si="267"/>
        <v>5045253.5620568022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1430463.57313603</v>
      </c>
      <c r="R293" s="25">
        <f t="array" aca="1" ref="R293" ca="1">INDEX('Lorri 401b'!L:L,MATCH('Retirement Calculator'!A293,'Lorri 401b'!N:N,0),0)</f>
        <v>3605635.7332964246</v>
      </c>
      <c r="S293" s="25">
        <f t="shared" ca="1" si="267"/>
        <v>5036099.3064324548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1427993.2265037356</v>
      </c>
      <c r="R294" s="25">
        <f t="array" aca="1" ref="R294" ca="1">INDEX('Lorri 401b'!L:L,MATCH('Retirement Calculator'!A294,'Lorri 401b'!N:N,0),0)</f>
        <v>3598913.6815726035</v>
      </c>
      <c r="S294" s="25">
        <f t="shared" ca="1" si="267"/>
        <v>5026906.9080763394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1425512.5867604734</v>
      </c>
      <c r="R295" s="25">
        <f t="array" aca="1" ref="R295" ca="1">INDEX('Lorri 401b'!L:L,MATCH('Retirement Calculator'!A295,'Lorri 401b'!N:N,0),0)</f>
        <v>3592163.6212999332</v>
      </c>
      <c r="S295" s="25">
        <f t="shared" ca="1" si="267"/>
        <v>5017676.2080604061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1423021.611018281</v>
      </c>
      <c r="R296" s="25">
        <f t="array" aca="1" ref="R296" ca="1">INDEX('Lorri 401b'!L:L,MATCH('Retirement Calculator'!A296,'Lorri 401b'!N:N,0),0)</f>
        <v>3585385.4357761266</v>
      </c>
      <c r="S296" s="25">
        <f t="shared" ca="1" si="267"/>
        <v>5008407.0467944071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1420520.256210496</v>
      </c>
      <c r="R297" s="25">
        <f t="array" aca="1" ref="R297" ca="1">INDEX('Lorri 401b'!L:L,MATCH('Retirement Calculator'!A297,'Lorri 401b'!N:N,0),0)</f>
        <v>3578579.0078126374</v>
      </c>
      <c r="S297" s="25">
        <f t="shared" ca="1" si="267"/>
        <v>4999099.2640231336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1418008.4790910119</v>
      </c>
      <c r="R298" s="25">
        <f t="array" aca="1" ref="R298" ca="1">INDEX('Lorri 401b'!L:L,MATCH('Retirement Calculator'!A298,'Lorri 401b'!N:N,0),0)</f>
        <v>3571744.2197326338</v>
      </c>
      <c r="S298" s="25">
        <f t="shared" ca="1" si="267"/>
        <v>4989752.6988236457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1415486.2362335301</v>
      </c>
      <c r="R299" s="25">
        <f t="array" aca="1" ref="R299" ca="1">INDEX('Lorri 401b'!L:L,MATCH('Retirement Calculator'!A299,'Lorri 401b'!N:N,0),0)</f>
        <v>3564880.9533689637</v>
      </c>
      <c r="S299" s="25">
        <f t="shared" ca="1" si="267"/>
        <v>4980367.1896024942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1412953.4840308088</v>
      </c>
      <c r="R300" s="25">
        <f t="array" aca="1" ref="R300" ca="1">INDEX('Lorri 401b'!L:L,MATCH('Retirement Calculator'!A300,'Lorri 401b'!N:N,0),0)</f>
        <v>3557989.0900621116</v>
      </c>
      <c r="S300" s="25">
        <f t="shared" ca="1" si="267"/>
        <v>4970942.5740929209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1410410.1786939094</v>
      </c>
      <c r="R301" s="25">
        <f t="array" aca="1" ref="R301" ca="1">INDEX('Lorri 401b'!L:L,MATCH('Retirement Calculator'!A301,'Lorri 401b'!N:N,0),0)</f>
        <v>3551068.5106581473</v>
      </c>
      <c r="S301" s="25">
        <f t="shared" ca="1" si="267"/>
        <v>4961478.6893520569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1407856.2762514397</v>
      </c>
      <c r="R302" s="25">
        <f t="array" aca="1" ref="R302" ca="1">INDEX('Lorri 401b'!L:L,MATCH('Retirement Calculator'!A302,'Lorri 401b'!N:N,0),0)</f>
        <v>3544119.0955066667</v>
      </c>
      <c r="S302" s="25">
        <f t="shared" ca="1" si="267"/>
        <v>4951975.3717581062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1405291.7325487928</v>
      </c>
      <c r="R303" s="25">
        <f t="array" aca="1" ref="R303" ca="1">INDEX('Lorri 401b'!L:L,MATCH('Retirement Calculator'!A303,'Lorri 401b'!N:N,0),0)</f>
        <v>3537140.7244587215</v>
      </c>
      <c r="S303" s="25">
        <f t="shared" ca="1" si="267"/>
        <v>4942432.4570075143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1402716.5032473851</v>
      </c>
      <c r="R304" s="25">
        <f t="array" aca="1" ref="R304" ca="1">INDEX('Lorri 401b'!L:L,MATCH('Retirement Calculator'!A304,'Lorri 401b'!N:N,0),0)</f>
        <v>3530133.2768647433</v>
      </c>
      <c r="S304" s="25">
        <f t="shared" ca="1" si="267"/>
        <v>4932849.7801121287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1400130.5438238881</v>
      </c>
      <c r="R305" s="25">
        <f t="array" aca="1" ref="R305" ca="1">INDEX('Lorri 401b'!L:L,MATCH('Retirement Calculator'!A305,'Lorri 401b'!N:N,0),0)</f>
        <v>3523096.631572457</v>
      </c>
      <c r="S305" s="25">
        <f t="shared" ca="1" si="267"/>
        <v>4923227.1753963456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1397533.8095694599</v>
      </c>
      <c r="R306" s="25">
        <f t="array" aca="1" ref="R306" ca="1">INDEX('Lorri 401b'!L:L,MATCH('Retirement Calculator'!A306,'Lorri 401b'!N:N,0),0)</f>
        <v>3516030.6669247858</v>
      </c>
      <c r="S306" s="25">
        <f t="shared" ca="1" si="267"/>
        <v>4913564.4764942452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1394926.2555889715</v>
      </c>
      <c r="R307" s="25">
        <f t="array" aca="1" ref="R307" ca="1">INDEX('Lorri 401b'!L:L,MATCH('Retirement Calculator'!A307,'Lorri 401b'!N:N,0),0)</f>
        <v>3508935.2607577494</v>
      </c>
      <c r="S307" s="25">
        <f t="shared" ca="1" si="267"/>
        <v>4903861.516346721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1392307.8368002311</v>
      </c>
      <c r="R308" s="25">
        <f t="array" aca="1" ref="R308" ca="1">INDEX('Lorri 401b'!L:L,MATCH('Retirement Calculator'!A308,'Lorri 401b'!N:N,0),0)</f>
        <v>3501810.2903983505</v>
      </c>
      <c r="S308" s="25">
        <f t="shared" ca="1" si="267"/>
        <v>4894118.1271985816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1389678.5079332043</v>
      </c>
      <c r="R309" s="25">
        <f t="array" aca="1" ref="R309" ca="1">INDEX('Lorri 401b'!L:L,MATCH('Retirement Calculator'!A309,'Lorri 401b'!N:N,0),0)</f>
        <v>3494655.6326624542</v>
      </c>
      <c r="S309" s="25">
        <f t="shared" ca="1" si="267"/>
        <v>4884334.1405956587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1387038.2235292315</v>
      </c>
      <c r="R310" s="25">
        <f t="array" aca="1" ref="R310" ca="1">INDEX('Lorri 401b'!L:L,MATCH('Retirement Calculator'!A310,'Lorri 401b'!N:N,0),0)</f>
        <v>3487471.1638526581</v>
      </c>
      <c r="S310" s="25">
        <f t="shared" ca="1" si="267"/>
        <v>4874509.3873818899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1384386.9379402422</v>
      </c>
      <c r="R311" s="25">
        <f t="array" aca="1" ref="R311" ca="1">INDEX('Lorri 401b'!L:L,MATCH('Retirement Calculator'!A311,'Lorri 401b'!N:N,0),0)</f>
        <v>3480256.7597561544</v>
      </c>
      <c r="S311" s="25">
        <f t="shared" ca="1" si="267"/>
        <v>4864643.6976963971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1381724.6053279655</v>
      </c>
      <c r="R312" s="25">
        <f t="array" aca="1" ref="R312" ca="1">INDEX('Lorri 401b'!L:L,MATCH('Retirement Calculator'!A312,'Lorri 401b'!N:N,0),0)</f>
        <v>3473012.2956425822</v>
      </c>
      <c r="S312" s="25">
        <f t="shared" ca="1" si="267"/>
        <v>4854736.9009705475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1379051.1796631375</v>
      </c>
      <c r="R313" s="25">
        <f t="array" aca="1" ref="R313" ca="1">INDEX('Lorri 401b'!L:L,MATCH('Retirement Calculator'!A313,'Lorri 401b'!N:N,0),0)</f>
        <v>3465737.6462618699</v>
      </c>
      <c r="S313" s="25">
        <f t="shared" ca="1" si="267"/>
        <v>4844788.8259250075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1376366.6147247062</v>
      </c>
      <c r="R314" s="25">
        <f t="array" aca="1" ref="R314" ca="1">INDEX('Lorri 401b'!L:L,MATCH('Retirement Calculator'!A314,'Lorri 401b'!N:N,0),0)</f>
        <v>3458432.6858420717</v>
      </c>
      <c r="S314" s="25">
        <f t="shared" ca="1" si="267"/>
        <v>4834799.3005667776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1373670.8640990313</v>
      </c>
      <c r="R315" s="25">
        <f t="array" aca="1" ref="R315" ca="1">INDEX('Lorri 401b'!L:L,MATCH('Retirement Calculator'!A315,'Lorri 401b'!N:N,0),0)</f>
        <v>3451097.2880871906</v>
      </c>
      <c r="S315" s="25">
        <f t="shared" ca="1" si="267"/>
        <v>4824768.1521862224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1370963.8811790829</v>
      </c>
      <c r="R316" s="25">
        <f t="array" aca="1" ref="R316" ca="1">INDEX('Lorri 401b'!L:L,MATCH('Retirement Calculator'!A316,'Lorri 401b'!N:N,0),0)</f>
        <v>3443731.3261749977</v>
      </c>
      <c r="S316" s="25">
        <f t="shared" ca="1" si="267"/>
        <v>4814695.2073540809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1368245.6191636347</v>
      </c>
      <c r="R317" s="25">
        <f t="array" aca="1" ref="R317" ca="1">INDEX('Lorri 401b'!L:L,MATCH('Retirement Calculator'!A317,'Lorri 401b'!N:N,0),0)</f>
        <v>3436334.6727548372</v>
      </c>
      <c r="S317" s="25">
        <f t="shared" ca="1" si="267"/>
        <v>4804580.2919184715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1365516.0310564553</v>
      </c>
      <c r="R318" s="25">
        <f t="array" aca="1" ref="R318" ca="1">INDEX('Lorri 401b'!L:L,MATCH('Retirement Calculator'!A318,'Lorri 401b'!N:N,0),0)</f>
        <v>3428907.1999454261</v>
      </c>
      <c r="S318" s="25">
        <f t="shared" ca="1" si="267"/>
        <v>4794423.2310018819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1362775.0696654962</v>
      </c>
      <c r="R319" s="25">
        <f t="array" aca="1" ref="R319" ca="1">INDEX('Lorri 401b'!L:L,MATCH('Retirement Calculator'!A319,'Lorri 401b'!N:N,0),0)</f>
        <v>3421448.7793326424</v>
      </c>
      <c r="S319" s="25">
        <f t="shared" ca="1" si="267"/>
        <v>4784223.8489981387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1360022.6876020748</v>
      </c>
      <c r="R320" s="25">
        <f t="array" aca="1" ref="R320" ca="1">INDEX('Lorri 401b'!L:L,MATCH('Retirement Calculator'!A320,'Lorri 401b'!N:N,0),0)</f>
        <v>3413959.2819673056</v>
      </c>
      <c r="S320" s="25">
        <f t="shared" ca="1" si="267"/>
        <v>4773981.9695693804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1357258.8372800557</v>
      </c>
      <c r="R321" s="25">
        <f t="array" aca="1" ref="R321" ca="1">INDEX('Lorri 401b'!L:L,MATCH('Retirement Calculator'!A321,'Lorri 401b'!N:N,0),0)</f>
        <v>3406438.5783629464</v>
      </c>
      <c r="S321" s="25">
        <f t="shared" ca="1" si="267"/>
        <v>4763697.4156430019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1354483.4709150281</v>
      </c>
      <c r="R322" s="25">
        <f t="array" aca="1" ref="R322" ca="1">INDEX('Lorri 401b'!L:L,MATCH('Retirement Calculator'!A322,'Lorri 401b'!N:N,0),0)</f>
        <v>3398886.538493569</v>
      </c>
      <c r="S322" s="25">
        <f t="shared" ca="1" si="267"/>
        <v>4753370.0094085969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1351696.5405234797</v>
      </c>
      <c r="R323" s="25">
        <f t="array" aca="1" ref="R323" ca="1">INDEX('Lorri 401b'!L:L,MATCH('Retirement Calculator'!A323,'Lorri 401b'!N:N,0),0)</f>
        <v>3391303.0317914025</v>
      </c>
      <c r="S323" s="25">
        <f t="shared" ca="1" si="267"/>
        <v>4742999.5723148827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1348897.9979219665</v>
      </c>
      <c r="R324" s="25">
        <f t="array" aca="1" ref="R324" ca="1">INDEX('Lorri 401b'!L:L,MATCH('Retirement Calculator'!A324,'Lorri 401b'!N:N,0),0)</f>
        <v>3383687.9271446439</v>
      </c>
      <c r="S324" s="25">
        <f t="shared" ca="1" si="267"/>
        <v>4732585.9250666108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1346087.7947262803</v>
      </c>
      <c r="R325" s="25">
        <f t="array" aca="1" ref="R325" ca="1">INDEX('Lorri 401b'!L:L,MATCH('Retirement Calculator'!A325,'Lorri 401b'!N:N,0),0)</f>
        <v>3376041.0928951902</v>
      </c>
      <c r="S325" s="25">
        <f t="shared" ca="1" si="267"/>
        <v>4722128.8876214707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1343265.882350612</v>
      </c>
      <c r="R326" s="25">
        <f t="array" aca="1" ref="R326" ca="1">INDEX('Lorri 401b'!L:L,MATCH('Retirement Calculator'!A326,'Lorri 401b'!N:N,0),0)</f>
        <v>3368362.3968363637</v>
      </c>
      <c r="S326" s="25">
        <f t="shared" ca="1" si="267"/>
        <v>4711628.2791869752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1340432.2120067116</v>
      </c>
      <c r="R327" s="25">
        <f t="array" aca="1" ref="R327" ca="1">INDEX('Lorri 401b'!L:L,MATCH('Retirement Calculator'!A327,'Lorri 401b'!N:N,0),0)</f>
        <v>3360651.7062106258</v>
      </c>
      <c r="S327" s="25">
        <f t="shared" ca="1" si="267"/>
        <v>4701083.9182173377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1337586.7347030451</v>
      </c>
      <c r="R328" s="25">
        <f t="array" aca="1" ref="R328" ca="1">INDEX('Lorri 401b'!L:L,MATCH('Retirement Calculator'!A328,'Lorri 401b'!N:N,0),0)</f>
        <v>3352908.8877072805</v>
      </c>
      <c r="S328" s="25">
        <f t="shared" ca="1" si="267"/>
        <v>4690495.6224103253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1334729.4012439467</v>
      </c>
      <c r="R329" s="25">
        <f t="array" aca="1" ref="R329" ca="1">INDEX('Lorri 401b'!L:L,MATCH('Retirement Calculator'!A329,'Lorri 401b'!N:N,0),0)</f>
        <v>3345133.8074601712</v>
      </c>
      <c r="S329" s="25">
        <f t="shared" ca="1" si="267"/>
        <v>4679863.2087041177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1331860.1622287687</v>
      </c>
      <c r="R330" s="25">
        <f t="array" aca="1" ref="R330" ca="1">INDEX('Lorri 401b'!L:L,MATCH('Retirement Calculator'!A330,'Lorri 401b'!N:N,0),0)</f>
        <v>3337326.3310453654</v>
      </c>
      <c r="S330" s="25">
        <f t="shared" ca="1" si="267"/>
        <v>4669186.4932741337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1328978.9680510275</v>
      </c>
      <c r="R331" s="25">
        <f t="array" aca="1" ref="R331" ca="1">INDEX('Lorri 401b'!L:L,MATCH('Retirement Calculator'!A331,'Lorri 401b'!N:N,0),0)</f>
        <v>3329486.3234788314</v>
      </c>
      <c r="S331" s="25">
        <f t="shared" ca="1" si="267"/>
        <v>4658465.2915298585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1326085.7688975458</v>
      </c>
      <c r="R332" s="25">
        <f t="array" aca="1" ref="R332" ca="1">INDEX('Lorri 401b'!L:L,MATCH('Retirement Calculator'!A332,'Lorri 401b'!N:N,0),0)</f>
        <v>3321613.6492141038</v>
      </c>
      <c r="S332" s="25">
        <f t="shared" ca="1" si="267"/>
        <v>4647699.4181116493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1323180.514747591</v>
      </c>
      <c r="R333" s="25">
        <f t="array" aca="1" ref="R333" ca="1">INDEX('Lorri 401b'!L:L,MATCH('Retirement Calculator'!A333,'Lorri 401b'!N:N,0),0)</f>
        <v>3313708.1721399399</v>
      </c>
      <c r="S333" s="25">
        <f t="shared" ca="1" si="267"/>
        <v>4636888.6868875306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1320263.1553720115</v>
      </c>
      <c r="R334" s="25">
        <f t="array" aca="1" ref="R334" ca="1">INDEX('Lorri 401b'!L:L,MATCH('Retirement Calculator'!A334,'Lorri 401b'!N:N,0),0)</f>
        <v>3305769.7555779666</v>
      </c>
      <c r="S334" s="25">
        <f t="shared" ca="1" si="267"/>
        <v>4626032.910949978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1317333.640332367</v>
      </c>
      <c r="R335" s="25">
        <f t="array" aca="1" ref="R335" ca="1">INDEX('Lorri 401b'!L:L,MATCH('Retirement Calculator'!A335,'Lorri 401b'!N:N,0),0)</f>
        <v>3297798.2622803184</v>
      </c>
      <c r="S335" s="25">
        <f t="shared" ca="1" si="267"/>
        <v>4615131.9026126852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1314391.9189800574</v>
      </c>
      <c r="R336" s="25">
        <f t="array" aca="1" ref="R336" ca="1">INDEX('Lorri 401b'!L:L,MATCH('Retirement Calculator'!A336,'Lorri 401b'!N:N,0),0)</f>
        <v>3289793.5544272633</v>
      </c>
      <c r="S336" s="25">
        <f t="shared" ca="1" si="267"/>
        <v>4604185.4734073207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1311437.9404554465</v>
      </c>
      <c r="R337" s="25">
        <f t="array" aca="1" ref="R337" ca="1">INDEX('Lorri 401b'!L:L,MATCH('Retirement Calculator'!A337,'Lorri 401b'!N:N,0),0)</f>
        <v>3281755.4936248208</v>
      </c>
      <c r="S337" s="25">
        <f t="shared" ca="1" si="267"/>
        <v>4593193.4340802673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1308471.653686983</v>
      </c>
      <c r="R338" s="25">
        <f t="array" aca="1" ref="R338" ca="1">INDEX('Lorri 401b'!L:L,MATCH('Retirement Calculator'!A338,'Lorri 401b'!N:N,0),0)</f>
        <v>3273683.9409023682</v>
      </c>
      <c r="S338" s="25">
        <f t="shared" ca="1" si="267"/>
        <v>4582155.5945893507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1305493.0073903177</v>
      </c>
      <c r="R339" s="25">
        <f t="array" aca="1" ref="R339" ca="1">INDEX('Lorri 401b'!L:L,MATCH('Retirement Calculator'!A339,'Lorri 401b'!N:N,0),0)</f>
        <v>3265578.7567102383</v>
      </c>
      <c r="S339" s="25">
        <f t="shared" ca="1" si="267"/>
        <v>4571071.7641005563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1302501.9500674163</v>
      </c>
      <c r="R340" s="25">
        <f t="array" aca="1" ref="R340" ca="1">INDEX('Lorri 401b'!L:L,MATCH('Retirement Calculator'!A340,'Lorri 401b'!N:N,0),0)</f>
        <v>3257439.8009173078</v>
      </c>
      <c r="S340" s="25">
        <f t="shared" ca="1" si="267"/>
        <v>4559941.7509847246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1299498.4300056694</v>
      </c>
      <c r="R341" s="25">
        <f t="array" aca="1" ref="R341" ca="1">INDEX('Lorri 401b'!L:L,MATCH('Retirement Calculator'!A341,'Lorri 401b'!N:N,0),0)</f>
        <v>3249266.9328085738</v>
      </c>
      <c r="S341" s="25">
        <f t="shared" ca="1" si="267"/>
        <v>4548765.362814243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1296482.3952769986</v>
      </c>
      <c r="R342" s="25">
        <f t="array" aca="1" ref="R342" ca="1">INDEX('Lorri 401b'!L:L,MATCH('Retirement Calculator'!A342,'Lorri 401b'!N:N,0),0)</f>
        <v>3241060.01108272</v>
      </c>
      <c r="S342" s="25">
        <f t="shared" ca="1" si="267"/>
        <v>4537542.4063597191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1293453.7937369584</v>
      </c>
      <c r="R343" s="25">
        <f t="array" aca="1" ref="R343" ca="1">INDEX('Lorri 401b'!L:L,MATCH('Retirement Calculator'!A343,'Lorri 401b'!N:N,0),0)</f>
        <v>3232818.8938496751</v>
      </c>
      <c r="S343" s="25">
        <f t="shared" ca="1" si="267"/>
        <v>4526272.6875866335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1290412.5730238347</v>
      </c>
      <c r="R344" s="25">
        <f t="array" aca="1" ref="R344" ca="1">INDEX('Lorri 401b'!L:L,MATCH('Retirement Calculator'!A344,'Lorri 401b'!N:N,0),0)</f>
        <v>3224543.438628159</v>
      </c>
      <c r="S344" s="25">
        <f t="shared" ca="1" si="267"/>
        <v>4514956.0116519937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1287358.6805577397</v>
      </c>
      <c r="R345" s="25">
        <f t="array" aca="1" ref="R345" ca="1">INDEX('Lorri 401b'!L:L,MATCH('Retirement Calculator'!A345,'Lorri 401b'!N:N,0),0)</f>
        <v>3216233.5023432202</v>
      </c>
      <c r="S345" s="25">
        <f t="shared" ca="1" si="267"/>
        <v>4503592.1829009596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1284292.0635397024</v>
      </c>
      <c r="R346" s="25">
        <f t="array" aca="1" ref="R346" ca="1">INDEX('Lorri 401b'!L:L,MATCH('Retirement Calculator'!A346,'Lorri 401b'!N:N,0),0)</f>
        <v>3207888.9413237609</v>
      </c>
      <c r="S346" s="25">
        <f t="shared" ca="1" si="267"/>
        <v>4492181.0048634633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1281212.6689507568</v>
      </c>
      <c r="R347" s="25">
        <f t="array" aca="1" ref="R347" ca="1">INDEX('Lorri 401b'!L:L,MATCH('Retirement Calculator'!A347,'Lorri 401b'!N:N,0),0)</f>
        <v>3199509.6113000535</v>
      </c>
      <c r="S347" s="25">
        <f t="shared" ca="1" si="267"/>
        <v>4480722.2802508101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1278120.4435510237</v>
      </c>
      <c r="R348" s="25">
        <f t="array" aca="1" ref="R348" ca="1">INDEX('Lorri 401b'!L:L,MATCH('Retirement Calculator'!A348,'Lorri 401b'!N:N,0),0)</f>
        <v>3191095.3674012474</v>
      </c>
      <c r="S348" s="25">
        <f t="shared" ca="1" si="267"/>
        <v>4469215.8109522713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1275015.3338787919</v>
      </c>
      <c r="R349" s="25">
        <f t="array" aca="1" ref="R349" ca="1">INDEX('Lorri 401b'!L:L,MATCH('Retirement Calculator'!A349,'Lorri 401b'!N:N,0),0)</f>
        <v>3182646.0641528629</v>
      </c>
      <c r="S349" s="25">
        <f t="shared" ca="1" si="267"/>
        <v>4457661.3980316548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1271897.2862495924</v>
      </c>
      <c r="R350" s="25">
        <f t="array" aca="1" ref="R350" ca="1">INDEX('Lorri 401b'!L:L,MATCH('Retirement Calculator'!A350,'Lorri 401b'!N:N,0),0)</f>
        <v>3174161.5554742767</v>
      </c>
      <c r="S350" s="25">
        <f t="shared" ca="1" si="267"/>
        <v>4446058.8417238686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1268766.2467552712</v>
      </c>
      <c r="R351" s="25">
        <f t="array" aca="1" ref="R351" ca="1">INDEX('Lorri 401b'!L:L,MATCH('Retirement Calculator'!A351,'Lorri 401b'!N:N,0),0)</f>
        <v>3165641.6946761967</v>
      </c>
      <c r="S351" s="25">
        <f t="shared" ca="1" si="267"/>
        <v>4434407.9414314684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1265622.161263057</v>
      </c>
      <c r="R352" s="25">
        <f t="array" aca="1" ref="R352" ca="1">INDEX('Lorri 401b'!L:L,MATCH('Retirement Calculator'!A352,'Lorri 401b'!N:N,0),0)</f>
        <v>3157086.3344581244</v>
      </c>
      <c r="S352" s="25">
        <f t="shared" ca="1" si="267"/>
        <v>4422708.4957211819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1262464.9754146254</v>
      </c>
      <c r="R353" s="25">
        <f t="array" aca="1" ref="R353" ca="1">INDEX('Lorri 401b'!L:L,MATCH('Retirement Calculator'!A353,'Lorri 401b'!N:N,0),0)</f>
        <v>3148495.3269058103</v>
      </c>
      <c r="S353" s="25">
        <f t="shared" ca="1" si="267"/>
        <v>4410960.3023204356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1259294.6346251585</v>
      </c>
      <c r="R354" s="25">
        <f t="array" aca="1" ref="R354" ca="1">INDEX('Lorri 401b'!L:L,MATCH('Retirement Calculator'!A354,'Lorri 401b'!N:N,0),0)</f>
        <v>3139868.5234886948</v>
      </c>
      <c r="S354" s="25">
        <f t="shared" ca="1" si="267"/>
        <v>4399163.1581138531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1256111.0840824023</v>
      </c>
      <c r="R355" s="25">
        <f t="array" aca="1" ref="R355" ca="1">INDEX('Lorri 401b'!L:L,MATCH('Retirement Calculator'!A355,'Lorri 401b'!N:N,0),0)</f>
        <v>3131205.7750573414</v>
      </c>
      <c r="S355" s="25">
        <f t="shared" ca="1" si="267"/>
        <v>4387316.8591397442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1252914.2687457178</v>
      </c>
      <c r="R356" s="25">
        <f t="array" aca="1" ref="R356" ca="1">INDEX('Lorri 401b'!L:L,MATCH('Retirement Calculator'!A356,'Lorri 401b'!N:N,0),0)</f>
        <v>3122506.9318408575</v>
      </c>
      <c r="S356" s="25">
        <f t="shared" ca="1" si="267"/>
        <v>4375421.2005865751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1249704.1333451306</v>
      </c>
      <c r="R357" s="25">
        <f t="array" aca="1" ref="R357" ca="1">INDEX('Lorri 401b'!L:L,MATCH('Retirement Calculator'!A357,'Lorri 401b'!N:N,0),0)</f>
        <v>3113771.843444305</v>
      </c>
      <c r="S357" s="25">
        <f t="shared" ca="1" si="267"/>
        <v>4363475.9767894354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1246480.6223803742</v>
      </c>
      <c r="R358" s="25">
        <f t="array" aca="1" ref="R358" ca="1">INDEX('Lorri 401b'!L:L,MATCH('Retirement Calculator'!A358,'Lorri 401b'!N:N,0),0)</f>
        <v>3105000.3588461</v>
      </c>
      <c r="S358" s="25">
        <f t="shared" ca="1" si="267"/>
        <v>4351480.981226474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1243243.6801199315</v>
      </c>
      <c r="R359" s="25">
        <f t="array" aca="1" ref="R359" ca="1">INDEX('Lorri 401b'!L:L,MATCH('Retirement Calculator'!A359,'Lorri 401b'!N:N,0),0)</f>
        <v>3096192.3263954027</v>
      </c>
      <c r="S359" s="25">
        <f t="shared" ca="1" si="267"/>
        <v>4339436.0065153344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1239993.25060007</v>
      </c>
      <c r="R360" s="25">
        <f t="array" aca="1" ref="R360" ca="1">INDEX('Lorri 401b'!L:L,MATCH('Retirement Calculator'!A360,'Lorri 401b'!N:N,0),0)</f>
        <v>3087347.5938094938</v>
      </c>
      <c r="S360" s="25">
        <f t="shared" ca="1" si="267"/>
        <v>4327340.8444095636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1236729.2776238758</v>
      </c>
      <c r="R361" s="25">
        <f t="array" aca="1" ref="R361" ca="1">INDEX('Lorri 401b'!L:L,MATCH('Retirement Calculator'!A361,'Lorri 401b'!N:N,0),0)</f>
        <v>3078466.0081711439</v>
      </c>
      <c r="S361" s="25">
        <f t="shared" ca="1" si="267"/>
        <v>4315195.2857950199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1233451.7047602809</v>
      </c>
      <c r="R362" s="25">
        <f t="array" aca="1" ref="R362" ca="1">INDEX('Lorri 401b'!L:L,MATCH('Retirement Calculator'!A362,'Lorri 401b'!N:N,0),0)</f>
        <v>3069547.4159259675</v>
      </c>
      <c r="S362" s="25">
        <f t="shared" ca="1" si="267"/>
        <v>4302999.1206862479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1230160.4753430877</v>
      </c>
      <c r="R363" s="25">
        <f t="array" aca="1" ref="R363" ca="1">INDEX('Lorri 401b'!L:L,MATCH('Retirement Calculator'!A363,'Lorri 401b'!N:N,0),0)</f>
        <v>3060591.6628797692</v>
      </c>
      <c r="S363" s="25">
        <f t="shared" ca="1" si="267"/>
        <v>4290752.1382228564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1226855.5324699895</v>
      </c>
      <c r="R364" s="25">
        <f t="array" aca="1" ref="R364" ca="1">INDEX('Lorri 401b'!L:L,MATCH('Retirement Calculator'!A364,'Lorri 401b'!N:N,0),0)</f>
        <v>3051598.5941958786</v>
      </c>
      <c r="S364" s="25">
        <f t="shared" ca="1" si="267"/>
        <v>4278454.1266658679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1223536.8190015866</v>
      </c>
      <c r="R365" s="25">
        <f t="array" aca="1" ref="R365" ca="1">INDEX('Lorri 401b'!L:L,MATCH('Retirement Calculator'!A365,'Lorri 401b'!N:N,0),0)</f>
        <v>3042568.0543924719</v>
      </c>
      <c r="S365" s="25">
        <f t="shared" ca="1" si="267"/>
        <v>4266104.873394059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1220204.2775603989</v>
      </c>
      <c r="R366" s="25">
        <f t="array" aca="1" ref="R366" ca="1">INDEX('Lorri 401b'!L:L,MATCH('Retirement Calculator'!A366,'Lorri 401b'!N:N,0),0)</f>
        <v>3033499.8873398844</v>
      </c>
      <c r="S366" s="25">
        <f t="shared" ca="1" si="267"/>
        <v>4253704.1649002833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1216857.8505298728</v>
      </c>
      <c r="R367" s="25">
        <f t="array" aca="1" ref="R367" ca="1">INDEX('Lorri 401b'!L:L,MATCH('Retirement Calculator'!A367,'Lorri 401b'!N:N,0),0)</f>
        <v>3024393.9362579109</v>
      </c>
      <c r="S367" s="25">
        <f t="shared" ca="1" si="267"/>
        <v>4241251.7867877837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1213497.4800533862</v>
      </c>
      <c r="R368" s="25">
        <f t="array" aca="1" ref="R368" ca="1">INDEX('Lorri 401b'!L:L,MATCH('Retirement Calculator'!A368,'Lorri 401b'!N:N,0),0)</f>
        <v>3015250.0437130961</v>
      </c>
      <c r="S368" s="25">
        <f t="shared" ca="1" si="267"/>
        <v>4228747.5237664822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1210123.1080332475</v>
      </c>
      <c r="R369" s="25">
        <f t="array" aca="1" ref="R369" ca="1">INDEX('Lorri 401b'!L:L,MATCH('Retirement Calculator'!A369,'Lorri 401b'!N:N,0),0)</f>
        <v>3006068.0516160112</v>
      </c>
      <c r="S369" s="25">
        <f t="shared" ca="1" si="267"/>
        <v>4216191.1596492585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1206734.6761296915</v>
      </c>
      <c r="R370" s="25">
        <f t="array" aca="1" ref="R370" ca="1">INDEX('Lorri 401b'!L:L,MATCH('Retirement Calculator'!A370,'Lorri 401b'!N:N,0),0)</f>
        <v>2996847.8012185218</v>
      </c>
      <c r="S370" s="25">
        <f t="shared" ca="1" si="267"/>
        <v>4203582.4773482131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1203332.1257598707</v>
      </c>
      <c r="R371" s="25">
        <f t="array" aca="1" ref="R371" ca="1">INDEX('Lorri 401b'!L:L,MATCH('Retirement Calculator'!A371,'Lorri 401b'!N:N,0),0)</f>
        <v>2987589.1331110429</v>
      </c>
      <c r="S371" s="25">
        <f t="shared" ca="1" si="267"/>
        <v>4190921.2588709136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1199915.3980968425</v>
      </c>
      <c r="R372" s="25">
        <f t="array" aca="1" ref="R372" ca="1">INDEX('Lorri 401b'!L:L,MATCH('Retirement Calculator'!A372,'Lorri 401b'!N:N,0),0)</f>
        <v>2978291.8872197825</v>
      </c>
      <c r="S372" s="25">
        <f t="shared" ca="1" si="267"/>
        <v>4178207.2853166247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1196484.4340685515</v>
      </c>
      <c r="R373" s="25">
        <f t="array" aca="1" ref="R373" ca="1">INDEX('Lorri 401b'!L:L,MATCH('Retirement Calculator'!A373,'Lorri 401b'!N:N,0),0)</f>
        <v>2968955.9028039752</v>
      </c>
      <c r="S373" s="25">
        <f t="shared" ca="1" si="267"/>
        <v>4165440.3368725264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1193039.1743568094</v>
      </c>
      <c r="R374" s="25">
        <f t="array" aca="1" ref="R374" ca="1">INDEX('Lorri 401b'!L:L,MATCH('Retirement Calculator'!A374,'Lorri 401b'!N:N,0),0)</f>
        <v>2959581.0184531021</v>
      </c>
      <c r="S374" s="25">
        <f t="shared" ca="1" si="267"/>
        <v>4152620.1928099114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1189579.5593962683</v>
      </c>
      <c r="R375" s="25">
        <f t="array" aca="1" ref="R375" ca="1">INDEX('Lorri 401b'!L:L,MATCH('Retirement Calculator'!A375,'Lorri 401b'!N:N,0),0)</f>
        <v>2950167.0720841005</v>
      </c>
      <c r="S375" s="25">
        <f t="shared" ca="1" si="267"/>
        <v>4139746.6314803688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1186105.5293733918</v>
      </c>
      <c r="R376" s="25">
        <f t="array" aca="1" ref="R376" ca="1">INDEX('Lorri 401b'!L:L,MATCH('Retirement Calculator'!A376,'Lorri 401b'!N:N,0),0)</f>
        <v>2940713.9009385612</v>
      </c>
      <c r="S376" s="25">
        <f t="shared" ca="1" si="267"/>
        <v>4126819.4303119527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1182617.0242254199</v>
      </c>
      <c r="R377" s="25">
        <f t="array" aca="1" ref="R377" ca="1">INDEX('Lorri 401b'!L:L,MATCH('Retirement Calculator'!A377,'Lorri 401b'!N:N,0),0)</f>
        <v>2931221.3415799155</v>
      </c>
      <c r="S377" s="25">
        <f t="shared" ca="1" si="267"/>
        <v>4113838.3658053353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1179113.9836393313</v>
      </c>
      <c r="R378" s="25">
        <f t="array" aca="1" ref="R378" ca="1">INDEX('Lorri 401b'!L:L,MATCH('Retirement Calculator'!A378,'Lorri 401b'!N:N,0),0)</f>
        <v>2921689.2298906087</v>
      </c>
      <c r="S378" s="25">
        <f t="shared" ca="1" si="267"/>
        <v>4100803.2135299398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1175596.3470508007</v>
      </c>
      <c r="R379" s="25">
        <f t="array" aca="1" ref="R379" ca="1">INDEX('Lorri 401b'!L:L,MATCH('Retirement Calculator'!A379,'Lorri 401b'!N:N,0),0)</f>
        <v>2912117.4010692635</v>
      </c>
      <c r="S379" s="25">
        <f t="shared" ca="1" si="267"/>
        <v>4087713.7481200639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1172064.0536431512</v>
      </c>
      <c r="R380" s="25">
        <f t="array" aca="1" ref="R380" ca="1">INDEX('Lorri 401b'!L:L,MATCH('Retirement Calculator'!A380,'Lorri 401b'!N:N,0),0)</f>
        <v>2902505.689627829</v>
      </c>
      <c r="S380" s="25">
        <f t="shared" ca="1" si="267"/>
        <v>4074569.7432709802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1168517.0423463031</v>
      </c>
      <c r="R381" s="25">
        <f t="array" aca="1" ref="R381" ca="1">INDEX('Lorri 401b'!L:L,MATCH('Retirement Calculator'!A381,'Lorri 401b'!N:N,0),0)</f>
        <v>2892853.9293887219</v>
      </c>
      <c r="S381" s="25">
        <f t="shared" ca="1" si="267"/>
        <v>4061370.9717350248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1164955.2518357183</v>
      </c>
      <c r="R382" s="25">
        <f t="array" aca="1" ref="R382" ca="1">INDEX('Lorri 401b'!L:L,MATCH('Retirement Calculator'!A382,'Lorri 401b'!N:N,0),0)</f>
        <v>2883161.9534819522</v>
      </c>
      <c r="S382" s="25">
        <f t="shared" ca="1" si="267"/>
        <v>4048117.2053176705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1161378.6205313394</v>
      </c>
      <c r="R383" s="25">
        <f t="array" aca="1" ref="R383" ca="1">INDEX('Lorri 401b'!L:L,MATCH('Retirement Calculator'!A383,'Lorri 401b'!N:N,0),0)</f>
        <v>2873429.5943422373</v>
      </c>
      <c r="S383" s="25">
        <f t="shared" ca="1" si="267"/>
        <v>4034808.2148735765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1157787.0865965255</v>
      </c>
      <c r="R384" s="25">
        <f t="array" aca="1" ref="R384" ca="1">INDEX('Lorri 401b'!L:L,MATCH('Retirement Calculator'!A384,'Lorri 401b'!N:N,0),0)</f>
        <v>2863656.6837061071</v>
      </c>
      <c r="S384" s="25">
        <f t="shared" ca="1" si="267"/>
        <v>4021443.7703026328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1154180.5879369832</v>
      </c>
      <c r="R385" s="25">
        <f t="array" aca="1" ref="R385" ca="1">INDEX('Lorri 401b'!L:L,MATCH('Retirement Calculator'!A385,'Lorri 401b'!N:N,0),0)</f>
        <v>2853843.0526089929</v>
      </c>
      <c r="S385" s="25">
        <f t="shared" ca="1" si="267"/>
        <v>4008023.6405459763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1150559.0621996929</v>
      </c>
      <c r="R386" s="25">
        <f t="array" aca="1" ref="R386" ca="1">INDEX('Lorri 401b'!L:L,MATCH('Retirement Calculator'!A386,'Lorri 401b'!N:N,0),0)</f>
        <v>2843988.5313823074</v>
      </c>
      <c r="S386" s="25">
        <f t="shared" ca="1" si="267"/>
        <v>3994547.5935820006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1146922.4467718306</v>
      </c>
      <c r="R387" s="25">
        <f t="array" aca="1" ref="R387" ca="1">INDEX('Lorri 401b'!L:L,MATCH('Retirement Calculator'!A387,'Lorri 401b'!N:N,0),0)</f>
        <v>2834092.9496505107</v>
      </c>
      <c r="S387" s="25">
        <f t="shared" ca="1" si="267"/>
        <v>3981015.3964223415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1143270.6787796854</v>
      </c>
      <c r="R388" s="25">
        <f t="array" aca="1" ref="R388" ca="1">INDEX('Lorri 401b'!L:L,MATCH('Retirement Calculator'!A388,'Lorri 401b'!N:N,0),0)</f>
        <v>2824156.136328165</v>
      </c>
      <c r="S388" s="25">
        <f t="shared" ca="1" si="267"/>
        <v>3967426.8151078504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1139603.695087573</v>
      </c>
      <c r="R389" s="25">
        <f t="array" aca="1" ref="R389" ca="1">INDEX('Lorri 401b'!L:L,MATCH('Retirement Calculator'!A389,'Lorri 401b'!N:N,0),0)</f>
        <v>2814177.9196169758</v>
      </c>
      <c r="S389" s="25">
        <f t="shared" ca="1" si="267"/>
        <v>3953781.6147045488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1135921.4322967434</v>
      </c>
      <c r="R390" s="25">
        <f t="array" aca="1" ref="R390" ca="1">INDEX('Lorri 401b'!L:L,MATCH('Retirement Calculator'!A390,'Lorri 401b'!N:N,0),0)</f>
        <v>2804158.1270028236</v>
      </c>
      <c r="S390" s="25">
        <f t="shared" ca="1" si="267"/>
        <v>3940079.5592995668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1132223.8267442854</v>
      </c>
      <c r="R391" s="25">
        <f t="array" aca="1" ref="R391" ca="1">INDEX('Lorri 401b'!L:L,MATCH('Retirement Calculator'!A391,'Lorri 401b'!N:N,0),0)</f>
        <v>2794096.5852527791</v>
      </c>
      <c r="S391" s="25">
        <f t="shared" ca="1" si="267"/>
        <v>3926320.4119970645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1128510.8145020255</v>
      </c>
      <c r="R392" s="25">
        <f t="array" aca="1" ref="R392" ca="1">INDEX('Lorri 401b'!L:L,MATCH('Retirement Calculator'!A392,'Lorri 401b'!N:N,0),0)</f>
        <v>2783993.1204121094</v>
      </c>
      <c r="S392" s="25">
        <f t="shared" ca="1" si="267"/>
        <v>3912503.9349141349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1124782.3313754229</v>
      </c>
      <c r="R393" s="25">
        <f t="array" aca="1" ref="R393" ca="1">INDEX('Lorri 401b'!L:L,MATCH('Retirement Calculator'!A393,'Lorri 401b'!N:N,0),0)</f>
        <v>2773847.5578012704</v>
      </c>
      <c r="S393" s="25">
        <f t="shared" ca="1" si="267"/>
        <v>3898629.8891766933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1121038.3129024594</v>
      </c>
      <c r="R394" s="25">
        <f t="array" aca="1" ref="R394" ca="1">INDEX('Lorri 401b'!L:L,MATCH('Retirement Calculator'!A394,'Lorri 401b'!N:N,0),0)</f>
        <v>2763659.7220128863</v>
      </c>
      <c r="S394" s="25">
        <f t="shared" ca="1" si="267"/>
        <v>3884698.0349153457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1117278.6943525253</v>
      </c>
      <c r="R395" s="25">
        <f t="array" aca="1" ref="R395" ca="1">INDEX('Lorri 401b'!L:L,MATCH('Retirement Calculator'!A395,'Lorri 401b'!N:N,0),0)</f>
        <v>2753429.4369087173</v>
      </c>
      <c r="S395" s="25">
        <f t="shared" ca="1" si="267"/>
        <v>3870708.1312612426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1113503.4107252997</v>
      </c>
      <c r="R396" s="25">
        <f t="array" aca="1" ref="R396" ca="1">INDEX('Lorri 401b'!L:L,MATCH('Retirement Calculator'!A396,'Lorri 401b'!N:N,0),0)</f>
        <v>2743156.5256166141</v>
      </c>
      <c r="S396" s="25">
        <f t="shared" ca="1" si="267"/>
        <v>3856659.9363419139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1109712.3967496273</v>
      </c>
      <c r="R397" s="25">
        <f t="array" aca="1" ref="R397" ca="1">INDEX('Lorri 401b'!L:L,MATCH('Retirement Calculator'!A397,'Lorri 401b'!N:N,0),0)</f>
        <v>2732840.8105274606</v>
      </c>
      <c r="S397" s="25">
        <f t="shared" ca="1" si="267"/>
        <v>3842553.207277088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1105905.5868823896</v>
      </c>
      <c r="R398" s="25">
        <f t="array" aca="1" ref="R398" ca="1">INDEX('Lorri 401b'!L:L,MATCH('Retirement Calculator'!A398,'Lorri 401b'!N:N,0),0)</f>
        <v>2722482.1132921022</v>
      </c>
      <c r="S398" s="25">
        <f t="shared" ca="1" si="267"/>
        <v>3828387.7001744919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1102082.9153073719</v>
      </c>
      <c r="R399" s="25">
        <f t="array" aca="1" ref="R399" ca="1">INDEX('Lorri 401b'!L:L,MATCH('Retirement Calculator'!A399,'Lorri 401b'!N:N,0),0)</f>
        <v>2712080.254818263</v>
      </c>
      <c r="S399" s="25">
        <f t="shared" ca="1" si="267"/>
        <v>3814163.1701256349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1098244.3159341249</v>
      </c>
      <c r="R400" s="25">
        <f t="array" aca="1" ref="R400" ca="1">INDEX('Lorri 401b'!L:L,MATCH('Retirement Calculator'!A400,'Lorri 401b'!N:N,0),0)</f>
        <v>2701635.0552674495</v>
      </c>
      <c r="S400" s="25">
        <f t="shared" ca="1" si="267"/>
        <v>3799879.3712015743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1094389.7223968226</v>
      </c>
      <c r="R401" s="25">
        <f t="array" aca="1" ref="R401" ca="1">INDEX('Lorri 401b'!L:L,MATCH('Retirement Calculator'!A401,'Lorri 401b'!N:N,0),0)</f>
        <v>2691146.3340518409</v>
      </c>
      <c r="S401" s="25">
        <f t="shared" ca="1" si="267"/>
        <v>3785536.0564486636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1090519.0680531149</v>
      </c>
      <c r="R402" s="25">
        <f t="array" aca="1" ref="R402" ca="1">INDEX('Lorri 401b'!L:L,MATCH('Retirement Calculator'!A402,'Lorri 401b'!N:N,0),0)</f>
        <v>2680613.9098311672</v>
      </c>
      <c r="S402" s="25">
        <f t="shared" ca="1" si="267"/>
        <v>3771132.9778842824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1086632.285982975</v>
      </c>
      <c r="R403" s="25">
        <f t="array" aca="1" ref="R403" ca="1">INDEX('Lorri 401b'!L:L,MATCH('Retirement Calculator'!A403,'Lorri 401b'!N:N,0),0)</f>
        <v>2670037.6005095742</v>
      </c>
      <c r="S403" s="25">
        <f t="shared" ca="1" si="267"/>
        <v>3756669.8864925494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1082729.308987543</v>
      </c>
      <c r="R404" s="25">
        <f t="array" aca="1" ref="R404" ca="1">INDEX('Lorri 401b'!L:L,MATCH('Retirement Calculator'!A404,'Lorri 401b'!N:N,0),0)</f>
        <v>2659417.2232324746</v>
      </c>
      <c r="S404" s="25">
        <f t="shared" ca="1" si="267"/>
        <v>3742146.5322200176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1078810.0695879634</v>
      </c>
      <c r="R405" s="25">
        <f t="array" aca="1" ref="R405" ca="1">INDEX('Lorri 401b'!L:L,MATCH('Retirement Calculator'!A405,'Lorri 401b'!N:N,0),0)</f>
        <v>2648752.5943833869</v>
      </c>
      <c r="S405" s="25">
        <f t="shared" ca="1" si="267"/>
        <v>3727562.6639713505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1074874.5000242188</v>
      </c>
      <c r="R406" s="25">
        <f t="array" aca="1" ref="R406" ca="1">INDEX('Lorri 401b'!L:L,MATCH('Retirement Calculator'!A406,'Lorri 401b'!N:N,0),0)</f>
        <v>2638043.5295807612</v>
      </c>
      <c r="S406" s="25">
        <f t="shared" ca="1" si="267"/>
        <v>3712918.0296049798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1070922.5322539585</v>
      </c>
      <c r="R407" s="25">
        <f t="array" aca="1" ref="R407" ca="1">INDEX('Lorri 401b'!L:L,MATCH('Retirement Calculator'!A407,'Lorri 401b'!N:N,0),0)</f>
        <v>2627289.8436747915</v>
      </c>
      <c r="S407" s="25">
        <f t="shared" ca="1" si="267"/>
        <v>3698212.3759287503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1066954.0979513223</v>
      </c>
      <c r="R408" s="25">
        <f t="array" aca="1" ref="R408" ca="1">INDEX('Lorri 401b'!L:L,MATCH('Retirement Calculator'!A408,'Lorri 401b'!N:N,0),0)</f>
        <v>2616491.3507442134</v>
      </c>
      <c r="S408" s="25">
        <f t="shared" ca="1" si="267"/>
        <v>3683445.4486955358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1062969.1285057585</v>
      </c>
      <c r="R409" s="25">
        <f t="array" aca="1" ref="R409" ca="1">INDEX('Lorri 401b'!L:L,MATCH('Retirement Calculator'!A409,'Lorri 401b'!N:N,0),0)</f>
        <v>2605647.8640930913</v>
      </c>
      <c r="S409" s="25">
        <f t="shared" ca="1" si="267"/>
        <v>3668616.9925988498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1058967.555020838</v>
      </c>
      <c r="R410" s="25">
        <f t="array" aca="1" ref="R410" ca="1">INDEX('Lorri 401b'!L:L,MATCH('Retirement Calculator'!A410,'Lorri 401b'!N:N,0),0)</f>
        <v>2594759.1962475898</v>
      </c>
      <c r="S410" s="25">
        <f t="shared" ca="1" si="267"/>
        <v>3653726.7512684278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1054949.3083130638</v>
      </c>
      <c r="R411" s="25">
        <f t="array" aca="1" ref="R411" ca="1">INDEX('Lorri 401b'!L:L,MATCH('Retirement Calculator'!A411,'Lorri 401b'!N:N,0),0)</f>
        <v>2583825.1589527316</v>
      </c>
      <c r="S411" s="25">
        <f t="shared" ca="1" si="267"/>
        <v>3638774.4672657955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1050914.3189106737</v>
      </c>
      <c r="R412" s="25">
        <f t="array" aca="1" ref="R412" ca="1">INDEX('Lorri 401b'!L:L,MATCH('Retirement Calculator'!A412,'Lorri 401b'!N:N,0),0)</f>
        <v>2572845.563169145</v>
      </c>
      <c r="S412" s="25">
        <f t="shared" ca="1" si="267"/>
        <v>3623759.8820798188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1046862.5170524404</v>
      </c>
      <c r="R413" s="25">
        <f t="array" aca="1" ref="R413" ca="1">INDEX('Lorri 401b'!L:L,MATCH('Retirement Calculator'!A413,'Lorri 401b'!N:N,0),0)</f>
        <v>2561820.2190697934</v>
      </c>
      <c r="S413" s="25">
        <f t="shared" ca="1" si="267"/>
        <v>3608682.7361222338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1042793.8326864645</v>
      </c>
      <c r="R414" s="25">
        <f t="array" aca="1" ref="R414" ca="1">INDEX('Lorri 401b'!L:L,MATCH('Retirement Calculator'!A414,'Lorri 401b'!N:N,0),0)</f>
        <v>2550748.9360366948</v>
      </c>
      <c r="S414" s="25">
        <f t="shared" ca="1" si="267"/>
        <v>3593542.7687231591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1038708.1954689637</v>
      </c>
      <c r="R415" s="25">
        <f t="array" aca="1" ref="R415" ca="1">INDEX('Lorri 401b'!L:L,MATCH('Retirement Calculator'!A415,'Lorri 401b'!N:N,0),0)</f>
        <v>2539631.5226576249</v>
      </c>
      <c r="S415" s="25">
        <f t="shared" ca="1" si="267"/>
        <v>3578339.7181265885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1034605.5347630567</v>
      </c>
      <c r="R416" s="25">
        <f t="array" aca="1" ref="R416" ca="1">INDEX('Lorri 401b'!L:L,MATCH('Retirement Calculator'!A416,'Lorri 401b'!N:N,0),0)</f>
        <v>2528467.7867228086</v>
      </c>
      <c r="S416" s="25">
        <f t="shared" ca="1" si="267"/>
        <v>3563073.3214858654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1030485.7796375416</v>
      </c>
      <c r="R417" s="25">
        <f t="array" aca="1" ref="R417" ca="1">INDEX('Lorri 401b'!L:L,MATCH('Retirement Calculator'!A417,'Lorri 401b'!N:N,0),0)</f>
        <v>2517257.5352215972</v>
      </c>
      <c r="S417" s="25">
        <f t="shared" ca="1" si="267"/>
        <v>3547743.3148591388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1026348.8588656703</v>
      </c>
      <c r="R418" s="25">
        <f t="array" aca="1" ref="R418" ca="1">INDEX('Lorri 401b'!L:L,MATCH('Retirement Calculator'!A418,'Lorri 401b'!N:N,0),0)</f>
        <v>2506000.5743391309</v>
      </c>
      <c r="S418" s="25">
        <f t="shared" ca="1" si="267"/>
        <v>3532349.4332048013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1022194.7009239162</v>
      </c>
      <c r="R419" s="25">
        <f t="array" aca="1" ref="R419" ca="1">INDEX('Lorri 401b'!L:L,MATCH('Retirement Calculator'!A419,'Lorri 401b'!N:N,0),0)</f>
        <v>2494696.7094529876</v>
      </c>
      <c r="S419" s="25">
        <f t="shared" ca="1" si="267"/>
        <v>3516891.4103769036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1018023.2339907381</v>
      </c>
      <c r="R420" s="25">
        <f t="array" aca="1" ref="R420" ca="1">INDEX('Lorri 401b'!L:L,MATCH('Retirement Calculator'!A420,'Lorri 401b'!N:N,0),0)</f>
        <v>2483345.745129819</v>
      </c>
      <c r="S420" s="25">
        <f t="shared" ca="1" si="267"/>
        <v>3501368.9791205572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1013834.3859453384</v>
      </c>
      <c r="R421" s="25">
        <f t="array" aca="1" ref="R421" ca="1">INDEX('Lorri 401b'!L:L,MATCH('Retirement Calculator'!A421,'Lorri 401b'!N:N,0),0)</f>
        <v>2471947.4851219705</v>
      </c>
      <c r="S421" s="25">
        <f t="shared" ca="1" si="267"/>
        <v>3485781.8710673088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1009628.0843664162</v>
      </c>
      <c r="R422" s="25">
        <f t="array" aca="1" ref="R422" ca="1">INDEX('Lorri 401b'!L:L,MATCH('Retirement Calculator'!A422,'Lorri 401b'!N:N,0),0)</f>
        <v>2460501.7323640892</v>
      </c>
      <c r="S422" s="25">
        <f t="shared" ca="1" si="267"/>
        <v>3470129.8167305053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1005404.2565309152</v>
      </c>
      <c r="R423" s="25">
        <f t="array" aca="1" ref="R423" ca="1">INDEX('Lorri 401b'!L:L,MATCH('Retirement Calculator'!A423,'Lorri 401b'!N:N,0),0)</f>
        <v>2449008.2889697165</v>
      </c>
      <c r="S423" s="25">
        <f t="shared" ca="1" si="267"/>
        <v>3454412.5455006314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1001162.8294127662</v>
      </c>
      <c r="R424" s="25">
        <f t="array" aca="1" ref="R424" ca="1">INDEX('Lorri 401b'!L:L,MATCH('Retirement Calculator'!A424,'Lorri 401b'!N:N,0),0)</f>
        <v>2437466.9562278674</v>
      </c>
      <c r="S424" s="25">
        <f t="shared" ca="1" si="267"/>
        <v>3438629.7856406337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996903.72968162491</v>
      </c>
      <c r="R425" s="25">
        <f t="array" aca="1" ref="R425" ca="1">INDEX('Lorri 401b'!L:L,MATCH('Retirement Calculator'!A425,'Lorri 401b'!N:N,0),0)</f>
        <v>2425877.5345995938</v>
      </c>
      <c r="S425" s="25">
        <f t="shared" ca="1" si="267"/>
        <v>3422781.2642812189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992626.88370160386</v>
      </c>
      <c r="R426" s="25">
        <f t="array" aca="1" ref="R426" ca="1">INDEX('Lorri 401b'!L:L,MATCH('Retirement Calculator'!A426,'Lorri 401b'!N:N,0),0)</f>
        <v>2414239.8237145357</v>
      </c>
      <c r="S426" s="25">
        <f t="shared" ca="1" si="267"/>
        <v>3406866.7074161395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988332.21752999944</v>
      </c>
      <c r="R427" s="25">
        <f t="array" aca="1" ref="R427" ca="1">INDEX('Lorri 401b'!L:L,MATCH('Retirement Calculator'!A427,'Lorri 401b'!N:N,0),0)</f>
        <v>2402553.6223674566</v>
      </c>
      <c r="S427" s="25">
        <f t="shared" ca="1" si="267"/>
        <v>3390885.8398974561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984019.65691601334</v>
      </c>
      <c r="R428" s="25">
        <f t="array" aca="1" ref="R428" ca="1">INDEX('Lorri 401b'!L:L,MATCH('Retirement Calculator'!A428,'Lorri 401b'!N:N,0),0)</f>
        <v>2390818.7285147649</v>
      </c>
      <c r="S428" s="25">
        <f t="shared" ca="1" si="267"/>
        <v>3374838.3854307784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979689.12729946896</v>
      </c>
      <c r="R429" s="25">
        <f t="array" aca="1" ref="R429" ca="1">INDEX('Lorri 401b'!L:L,MATCH('Retirement Calculator'!A429,'Lorri 401b'!N:N,0),0)</f>
        <v>2379034.9392710202</v>
      </c>
      <c r="S429" s="25">
        <f t="shared" ca="1" si="267"/>
        <v>3358724.0665704892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975340.5538095223</v>
      </c>
      <c r="R430" s="25">
        <f t="array" aca="1" ref="R430" ca="1">INDEX('Lorri 401b'!L:L,MATCH('Retirement Calculator'!A430,'Lorri 401b'!N:N,0),0)</f>
        <v>2367202.0509054265</v>
      </c>
      <c r="S430" s="25">
        <f t="shared" ca="1" si="267"/>
        <v>3342542.6047149487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970973.86126336758</v>
      </c>
      <c r="R431" s="25">
        <f t="array" aca="1" ref="R431" ca="1">INDEX('Lorri 401b'!L:L,MATCH('Retirement Calculator'!A431,'Lorri 401b'!N:N,0),0)</f>
        <v>2355319.8588383095</v>
      </c>
      <c r="S431" s="25">
        <f t="shared" ca="1" si="267"/>
        <v>3326293.7201016769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966588.97416493716</v>
      </c>
      <c r="R432" s="25">
        <f t="array" aca="1" ref="R432" ca="1">INDEX('Lorri 401b'!L:L,MATCH('Retirement Calculator'!A432,'Lorri 401b'!N:N,0),0)</f>
        <v>2343388.1576375794</v>
      </c>
      <c r="S432" s="25">
        <f t="shared" ca="1" si="267"/>
        <v>3309977.1318025165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962185.81670359662</v>
      </c>
      <c r="R433" s="25">
        <f t="array" aca="1" ref="R433" ca="1">INDEX('Lorri 401b'!L:L,MATCH('Retirement Calculator'!A433,'Lorri 401b'!N:N,0),0)</f>
        <v>2331406.7410151795</v>
      </c>
      <c r="S433" s="25">
        <f t="shared" ca="1" si="267"/>
        <v>3293592.5577187762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957764.31275283382</v>
      </c>
      <c r="R434" s="25">
        <f t="array" aca="1" ref="R434" ca="1">INDEX('Lorri 401b'!L:L,MATCH('Retirement Calculator'!A434,'Lorri 401b'!N:N,0),0)</f>
        <v>2319375.4018235197</v>
      </c>
      <c r="S434" s="25">
        <f t="shared" ca="1" si="267"/>
        <v>3277139.7145763533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953324.38586894283</v>
      </c>
      <c r="R435" s="25">
        <f t="array" aca="1" ref="R435" ca="1">INDEX('Lorri 401b'!L:L,MATCH('Retirement Calculator'!A435,'Lorri 401b'!N:N,0),0)</f>
        <v>2307293.9320518947</v>
      </c>
      <c r="S435" s="25">
        <f t="shared" ca="1" si="267"/>
        <v>3260618.3179208376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948865.95928970235</v>
      </c>
      <c r="R436" s="25">
        <f t="array" aca="1" ref="R436" ca="1">INDEX('Lorri 401b'!L:L,MATCH('Retirement Calculator'!A436,'Lorri 401b'!N:N,0),0)</f>
        <v>2295162.1228228882</v>
      </c>
      <c r="S436" s="25">
        <f t="shared" ca="1" si="267"/>
        <v>3244028.0821125908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944388.95593304839</v>
      </c>
      <c r="R437" s="25">
        <f t="array" aca="1" ref="R437" ca="1">INDEX('Lorri 401b'!L:L,MATCH('Retirement Calculator'!A437,'Lorri 401b'!N:N,0),0)</f>
        <v>2282979.7643887606</v>
      </c>
      <c r="S437" s="25">
        <f t="shared" ca="1" si="267"/>
        <v>3227368.7203218089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939893.29839574161</v>
      </c>
      <c r="R438" s="25">
        <f t="array" aca="1" ref="R438" ca="1">INDEX('Lorri 401b'!L:L,MATCH('Retirement Calculator'!A438,'Lorri 401b'!N:N,0),0)</f>
        <v>2270746.6461278242</v>
      </c>
      <c r="S438" s="25">
        <f t="shared" ca="1" si="267"/>
        <v>3210639.9445235659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935378.90895202942</v>
      </c>
      <c r="R439" s="25">
        <f t="array" aca="1" ref="R439" ca="1">INDEX('Lorri 401b'!L:L,MATCH('Retirement Calculator'!A439,'Lorri 401b'!N:N,0),0)</f>
        <v>2258462.5565408007</v>
      </c>
      <c r="S439" s="25">
        <f t="shared" ca="1" si="267"/>
        <v>3193841.4654928301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930845.70955230179</v>
      </c>
      <c r="R440" s="25">
        <f t="array" aca="1" ref="R440" ca="1">INDEX('Lorri 401b'!L:L,MATCH('Retirement Calculator'!A440,'Lorri 401b'!N:N,0),0)</f>
        <v>2246127.2832471645</v>
      </c>
      <c r="S440" s="25">
        <f t="shared" ca="1" si="267"/>
        <v>3176972.9927994665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926293.62182174192</v>
      </c>
      <c r="R441" s="25">
        <f t="array" aca="1" ref="R441" ca="1">INDEX('Lorri 401b'!L:L,MATCH('Retirement Calculator'!A441,'Lorri 401b'!N:N,0),0)</f>
        <v>2233740.6129814712</v>
      </c>
      <c r="S441" s="25">
        <f t="shared" ca="1" si="267"/>
        <v>3160034.2348032133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921722.56705897138</v>
      </c>
      <c r="R442" s="25">
        <f t="array" aca="1" ref="R442" ca="1">INDEX('Lorri 401b'!L:L,MATCH('Retirement Calculator'!A442,'Lorri 401b'!N:N,0),0)</f>
        <v>2221302.3315896713</v>
      </c>
      <c r="S442" s="25">
        <f t="shared" ca="1" si="267"/>
        <v>3143024.8986486429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917132.46623468935</v>
      </c>
      <c r="R443" s="25">
        <f t="array" aca="1" ref="R443" ca="1">INDEX('Lorri 401b'!L:L,MATCH('Retirement Calculator'!A443,'Lorri 401b'!N:N,0),0)</f>
        <v>2208812.2240254055</v>
      </c>
      <c r="S443" s="25">
        <f t="shared" ca="1" si="267"/>
        <v>3125944.6902600946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912523.23999030609</v>
      </c>
      <c r="R444" s="25">
        <f t="array" aca="1" ref="R444" ca="1">INDEX('Lorri 401b'!L:L,MATCH('Retirement Calculator'!A444,'Lorri 401b'!N:N,0),0)</f>
        <v>2196270.0743462886</v>
      </c>
      <c r="S444" s="25">
        <f t="shared" ca="1" si="267"/>
        <v>3108793.3143365947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907894.80863657128</v>
      </c>
      <c r="R445" s="25">
        <f t="array" aca="1" ref="R445" ca="1">INDEX('Lorri 401b'!L:L,MATCH('Retirement Calculator'!A445,'Lorri 401b'!N:N,0),0)</f>
        <v>2183675.6657101754</v>
      </c>
      <c r="S445" s="25">
        <f t="shared" ca="1" si="267"/>
        <v>3091570.4743467467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903247.09215219587</v>
      </c>
      <c r="R446" s="25">
        <f t="array" aca="1" ref="R446" ca="1">INDEX('Lorri 401b'!L:L,MATCH('Retirement Calculator'!A446,'Lorri 401b'!N:N,0),0)</f>
        <v>2171028.7803714117</v>
      </c>
      <c r="S446" s="25">
        <f t="shared" ca="1" si="267"/>
        <v>3074275.8725236077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898580.01018246892</v>
      </c>
      <c r="R447" s="25">
        <f t="array" aca="1" ref="R447" ca="1">INDEX('Lorri 401b'!L:L,MATCH('Retirement Calculator'!A447,'Lorri 401b'!N:N,0),0)</f>
        <v>2158329.1996770697</v>
      </c>
      <c r="S447" s="25">
        <f t="shared" ca="1" si="267"/>
        <v>3056909.2098595388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893893.48203786812</v>
      </c>
      <c r="R448" s="25">
        <f t="array" aca="1" ref="R448" ca="1">INDEX('Lorri 401b'!L:L,MATCH('Retirement Calculator'!A448,'Lorri 401b'!N:N,0),0)</f>
        <v>2145576.7040631678</v>
      </c>
      <c r="S448" s="25">
        <f t="shared" ca="1" si="267"/>
        <v>3039470.1861010361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889187.42669266486</v>
      </c>
      <c r="R449" s="25">
        <f t="array" aca="1" ref="R449" ca="1">INDEX('Lorri 401b'!L:L,MATCH('Retirement Calculator'!A449,'Lorri 401b'!N:N,0),0)</f>
        <v>2132771.0730508748</v>
      </c>
      <c r="S449" s="25">
        <f t="shared" ca="1" si="267"/>
        <v>3021958.4997435398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884461.76278352318</v>
      </c>
      <c r="R450" s="25">
        <f t="array" aca="1" ref="R450" ca="1">INDEX('Lorri 401b'!L:L,MATCH('Retirement Calculator'!A450,'Lorri 401b'!N:N,0),0)</f>
        <v>2119912.085242697</v>
      </c>
      <c r="S450" s="25">
        <f t="shared" ca="1" si="267"/>
        <v>3004373.8480262202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879716.40860809339</v>
      </c>
      <c r="R451" s="25">
        <f t="array" aca="1" ref="R451" ca="1">INDEX('Lorri 401b'!L:L,MATCH('Retirement Calculator'!A451,'Lorri 401b'!N:N,0),0)</f>
        <v>2106999.5183186522</v>
      </c>
      <c r="S451" s="25">
        <f t="shared" ca="1" si="267"/>
        <v>2986715.9269267456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874951.28212359932</v>
      </c>
      <c r="R452" s="25">
        <f t="array" aca="1" ref="R452" ca="1">INDEX('Lorri 401b'!L:L,MATCH('Retirement Calculator'!A452,'Lorri 401b'!N:N,0),0)</f>
        <v>2094033.1490324237</v>
      </c>
      <c r="S452" s="25">
        <f t="shared" ca="1" si="267"/>
        <v>2968984.4311560229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870166.30094541993</v>
      </c>
      <c r="R453" s="25">
        <f t="array" aca="1" ref="R453" ca="1">INDEX('Lorri 401b'!L:L,MATCH('Retirement Calculator'!A453,'Lorri 401b'!N:N,0),0)</f>
        <v>2081012.7532075027</v>
      </c>
      <c r="S453" s="25">
        <f t="shared" ca="1" si="267"/>
        <v>2951179.0541529227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865361.38234566478</v>
      </c>
      <c r="R454" s="25">
        <f t="array" aca="1" ref="R454" ca="1">INDEX('Lorri 401b'!L:L,MATCH('Retirement Calculator'!A454,'Lorri 401b'!N:N,0),0)</f>
        <v>2067938.105733311</v>
      </c>
      <c r="S454" s="25">
        <f t="shared" ca="1" si="267"/>
        <v>2933299.4880789761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860536.44325174391</v>
      </c>
      <c r="R455" s="25">
        <f t="array" aca="1" ref="R455" ca="1">INDEX('Lorri 401b'!L:L,MATCH('Retirement Calculator'!A455,'Lorri 401b'!N:N,0),0)</f>
        <v>2054808.9805613102</v>
      </c>
      <c r="S455" s="25">
        <f t="shared" ca="1" si="267"/>
        <v>2915345.4238130543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855691.40024493169</v>
      </c>
      <c r="R456" s="25">
        <f t="array" aca="1" ref="R456" ca="1">INDEX('Lorri 401b'!L:L,MATCH('Retirement Calculator'!A456,'Lorri 401b'!N:N,0),0)</f>
        <v>2041625.1507010928</v>
      </c>
      <c r="S456" s="25">
        <f t="shared" ca="1" si="267"/>
        <v>2897316.5509460242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850826.16955892451</v>
      </c>
      <c r="R457" s="25">
        <f t="array" aca="1" ref="R457" ca="1">INDEX('Lorri 401b'!L:L,MATCH('Retirement Calculator'!A457,'Lorri 401b'!N:N,0),0)</f>
        <v>2028386.3882164578</v>
      </c>
      <c r="S457" s="25">
        <f t="shared" ca="1" si="267"/>
        <v>2879212.5577753824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845940.66707839223</v>
      </c>
      <c r="R458" s="25">
        <f t="array" aca="1" ref="R458" ca="1">INDEX('Lorri 401b'!L:L,MATCH('Retirement Calculator'!A458,'Lorri 401b'!N:N,0),0)</f>
        <v>2015092.4642214701</v>
      </c>
      <c r="S458" s="25">
        <f t="shared" ca="1" si="267"/>
        <v>2861033.1312998622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841034.80833752442</v>
      </c>
      <c r="R459" s="25">
        <f t="array" aca="1" ref="R459" ca="1">INDEX('Lorri 401b'!L:L,MATCH('Retirement Calculator'!A459,'Lorri 401b'!N:N,0),0)</f>
        <v>2001743.1488765033</v>
      </c>
      <c r="S459" s="25">
        <f t="shared" ca="1" si="267"/>
        <v>2842777.9572140276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836108.50851856964</v>
      </c>
      <c r="R460" s="25">
        <f t="array" aca="1" ref="R460" ca="1">INDEX('Lorri 401b'!L:L,MATCH('Retirement Calculator'!A460,'Lorri 401b'!N:N,0),0)</f>
        <v>1988338.2113842659</v>
      </c>
      <c r="S460" s="25">
        <f t="shared" ca="1" si="267"/>
        <v>2824446.7199028358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831161.68245036923</v>
      </c>
      <c r="R461" s="25">
        <f t="array" aca="1" ref="R461" ca="1">INDEX('Lorri 401b'!L:L,MATCH('Retirement Calculator'!A461,'Lorri 401b'!N:N,0),0)</f>
        <v>1974877.4199858108</v>
      </c>
      <c r="S461" s="25">
        <f t="shared" ca="1" si="267"/>
        <v>2806039.1024361802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826194.24460688466</v>
      </c>
      <c r="R462" s="25">
        <f t="array" aca="1" ref="R462" ca="1">INDEX('Lorri 401b'!L:L,MATCH('Retirement Calculator'!A462,'Lorri 401b'!N:N,0),0)</f>
        <v>1961360.5419565288</v>
      </c>
      <c r="S462" s="25">
        <f t="shared" ca="1" si="267"/>
        <v>2787554.7865634132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821206.1091057189</v>
      </c>
      <c r="R463" s="25">
        <f t="array" aca="1" ref="R463" ca="1">INDEX('Lorri 401b'!L:L,MATCH('Retirement Calculator'!A463,'Lorri 401b'!N:N,0),0)</f>
        <v>1947787.3436021248</v>
      </c>
      <c r="S463" s="25">
        <f t="shared" ca="1" si="267"/>
        <v>2768993.4527078439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816197.18970663159</v>
      </c>
      <c r="R464" s="25">
        <f t="array" aca="1" ref="R464" ca="1">INDEX('Lorri 401b'!L:L,MATCH('Retirement Calculator'!A464,'Lorri 401b'!N:N,0),0)</f>
        <v>1934157.5902545773</v>
      </c>
      <c r="S464" s="25">
        <f t="shared" ca="1" si="267"/>
        <v>2750354.7799612088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811167.39981004817</v>
      </c>
      <c r="R465" s="25">
        <f t="array" aca="1" ref="R465" ca="1">INDEX('Lorri 401b'!L:L,MATCH('Retirement Calculator'!A465,'Lorri 401b'!N:N,0),0)</f>
        <v>1920471.0462680818</v>
      </c>
      <c r="S465" s="25">
        <f t="shared" ca="1" si="267"/>
        <v>2731638.44607813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806116.65245556226</v>
      </c>
      <c r="R466" s="25">
        <f t="array" aca="1" ref="R466" ca="1">INDEX('Lorri 401b'!L:L,MATCH('Retirement Calculator'!A466,'Lorri 401b'!N:N,0),0)</f>
        <v>1906727.4750149758</v>
      </c>
      <c r="S466" s="25">
        <f t="shared" ca="1" si="267"/>
        <v>2712844.127470538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801044.86032043269</v>
      </c>
      <c r="R467" s="25">
        <f t="array" aca="1" ref="R467" ca="1">INDEX('Lorri 401b'!L:L,MATCH('Retirement Calculator'!A467,'Lorri 401b'!N:N,0),0)</f>
        <v>1892926.6388816487</v>
      </c>
      <c r="S467" s="25">
        <f t="shared" ca="1" si="267"/>
        <v>2693971.4992020815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795951.93571807339</v>
      </c>
      <c r="R468" s="25">
        <f t="array" aca="1" ref="R468" ca="1">INDEX('Lorri 401b'!L:L,MATCH('Retirement Calculator'!A468,'Lorri 401b'!N:N,0),0)</f>
        <v>1879068.2992644326</v>
      </c>
      <c r="S468" s="25">
        <f t="shared" ca="1" si="267"/>
        <v>2675020.2349825059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790837.79059653764</v>
      </c>
      <c r="R469" s="25">
        <f t="array" aca="1" ref="R469" ca="1">INDEX('Lorri 401b'!L:L,MATCH('Retirement Calculator'!A469,'Lorri 401b'!N:N,0),0)</f>
        <v>1865152.2165654781</v>
      </c>
      <c r="S469" s="25">
        <f t="shared" ca="1" si="267"/>
        <v>2655990.0071620159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785702.33653699548</v>
      </c>
      <c r="R470" s="25">
        <f t="array" aca="1" ref="R470" ca="1">INDEX('Lorri 401b'!L:L,MATCH('Retirement Calculator'!A470,'Lorri 401b'!N:N,0),0)</f>
        <v>1851178.1501886114</v>
      </c>
      <c r="S470" s="25">
        <f t="shared" ca="1" si="267"/>
        <v>2636880.486725607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780545.4847522052</v>
      </c>
      <c r="R471" s="25">
        <f t="array" aca="1" ref="R471" ca="1">INDEX('Lorri 401b'!L:L,MATCH('Retirement Calculator'!A471,'Lorri 401b'!N:N,0),0)</f>
        <v>1837145.8585351743</v>
      </c>
      <c r="S471" s="25">
        <f t="shared" ca="1" si="267"/>
        <v>2617691.3432873795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775367.14608497825</v>
      </c>
      <c r="R472" s="25">
        <f t="array" aca="1" ref="R472" ca="1">INDEX('Lorri 401b'!L:L,MATCH('Retirement Calculator'!A472,'Lorri 401b'!N:N,0),0)</f>
        <v>1823055.0989998479</v>
      </c>
      <c r="S472" s="25">
        <f t="shared" ca="1" si="267"/>
        <v>2598422.2450848259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770167.23100663791</v>
      </c>
      <c r="R473" s="25">
        <f t="array" aca="1" ref="R473" ca="1">INDEX('Lorri 401b'!L:L,MATCH('Retirement Calculator'!A473,'Lorri 401b'!N:N,0),0)</f>
        <v>1808905.6279664577</v>
      </c>
      <c r="S473" s="25">
        <f t="shared" ca="1" si="267"/>
        <v>2579072.8589730957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764945.64961547113</v>
      </c>
      <c r="R474" s="25">
        <f t="array" aca="1" ref="R474" ca="1">INDEX('Lorri 401b'!L:L,MATCH('Retirement Calculator'!A474,'Lorri 401b'!N:N,0),0)</f>
        <v>1794697.2008037618</v>
      </c>
      <c r="S474" s="25">
        <f t="shared" ca="1" si="267"/>
        <v>2559642.8504192331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759702.31163517456</v>
      </c>
      <c r="R475" s="25">
        <f t="array" aca="1" ref="R475" ca="1">INDEX('Lorri 401b'!L:L,MATCH('Retirement Calculator'!A475,'Lorri 401b'!N:N,0),0)</f>
        <v>1780429.5718612212</v>
      </c>
      <c r="S475" s="25">
        <f t="shared" ca="1" si="267"/>
        <v>2540131.8834963958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754437.1264132933</v>
      </c>
      <c r="R476" s="25">
        <f t="array" aca="1" ref="R476" ca="1">INDEX('Lorri 401b'!L:L,MATCH('Retirement Calculator'!A476,'Lorri 401b'!N:N,0),0)</f>
        <v>1766102.4944647534</v>
      </c>
      <c r="S476" s="25">
        <f t="shared" ca="1" si="267"/>
        <v>2520539.6208780468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749150.00291965425</v>
      </c>
      <c r="R477" s="25">
        <f t="array" aca="1" ref="R477" ca="1">INDEX('Lorri 401b'!L:L,MATCH('Retirement Calculator'!A477,'Lorri 401b'!N:N,0),0)</f>
        <v>1751715.720912467</v>
      </c>
      <c r="S477" s="25">
        <f t="shared" ca="1" si="267"/>
        <v>2500865.7238321211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743840.84974479175</v>
      </c>
      <c r="R478" s="25">
        <f t="array" aca="1" ref="R478" ca="1">INDEX('Lorri 401b'!L:L,MATCH('Retirement Calculator'!A478,'Lorri 401b'!N:N,0),0)</f>
        <v>1737269.0024703792</v>
      </c>
      <c r="S478" s="25">
        <f t="shared" ca="1" si="267"/>
        <v>2481109.8522151709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738509.57509836729</v>
      </c>
      <c r="R479" s="25">
        <f t="array" aca="1" ref="R479" ca="1">INDEX('Lorri 401b'!L:L,MATCH('Retirement Calculator'!A479,'Lorri 401b'!N:N,0),0)</f>
        <v>1722762.0893681161</v>
      </c>
      <c r="S479" s="25">
        <f t="shared" ca="1" si="267"/>
        <v>2461271.6644664835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733156.08680758276</v>
      </c>
      <c r="R480" s="25">
        <f t="array" aca="1" ref="R480" ca="1">INDEX('Lorri 401b'!L:L,MATCH('Retirement Calculator'!A480,'Lorri 401b'!N:N,0),0)</f>
        <v>1708194.7307945937</v>
      </c>
      <c r="S480" s="25">
        <f t="shared" ca="1" si="267"/>
        <v>2441350.8176021762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727780.29231558659</v>
      </c>
      <c r="R481" s="25">
        <f t="array" aca="1" ref="R481" ca="1">INDEX('Lorri 401b'!L:L,MATCH('Retirement Calculator'!A481,'Lorri 401b'!N:N,0),0)</f>
        <v>1693566.6748936817</v>
      </c>
      <c r="S481" s="25">
        <f t="shared" ca="1" si="267"/>
        <v>2421346.9672092684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722382.09867987374</v>
      </c>
      <c r="R482" s="25">
        <f t="array" aca="1" ref="R482" ca="1">INDEX('Lorri 401b'!L:L,MATCH('Retirement Calculator'!A482,'Lorri 401b'!N:N,0),0)</f>
        <v>1678877.6687598492</v>
      </c>
      <c r="S482" s="25">
        <f t="shared" ca="1" si="267"/>
        <v>2401259.767439723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716961.41257067875</v>
      </c>
      <c r="R483" s="25">
        <f t="array" aca="1" ref="R483" ca="1">INDEX('Lorri 401b'!L:L,MATCH('Retirement Calculator'!A483,'Lorri 401b'!N:N,0),0)</f>
        <v>1664127.4584337922</v>
      </c>
      <c r="S483" s="25">
        <f t="shared" ca="1" si="267"/>
        <v>2381088.8710044711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711518.14026936213</v>
      </c>
      <c r="R484" s="25">
        <f t="array" aca="1" ref="R484" ca="1">INDEX('Lorri 401b'!L:L,MATCH('Retirement Calculator'!A484,'Lorri 401b'!N:N,0),0)</f>
        <v>1649315.7888980433</v>
      </c>
      <c r="S484" s="25">
        <f t="shared" ca="1" si="267"/>
        <v>2360833.9291674057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706052.18766679009</v>
      </c>
      <c r="R485" s="25">
        <f t="array" aca="1" ref="R485" ca="1">INDEX('Lorri 401b'!L:L,MATCH('Retirement Calculator'!A485,'Lorri 401b'!N:N,0),0)</f>
        <v>1634442.4040725622</v>
      </c>
      <c r="S485" s="25">
        <f t="shared" ca="1" si="267"/>
        <v>2340494.5917393523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700563.46026170731</v>
      </c>
      <c r="R486" s="25">
        <f t="array" aca="1" ref="R486" ca="1">INDEX('Lorri 401b'!L:L,MATCH('Retirement Calculator'!A486,'Lorri 401b'!N:N,0),0)</f>
        <v>1619507.0468103082</v>
      </c>
      <c r="S486" s="25">
        <f t="shared" ca="1" si="267"/>
        <v>2320070.5070720157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695051.86315910332</v>
      </c>
      <c r="R487" s="25">
        <f t="array" aca="1" ref="R487" ca="1">INDEX('Lorri 401b'!L:L,MATCH('Retirement Calculator'!A487,'Lorri 401b'!N:N,0),0)</f>
        <v>1604509.458892795</v>
      </c>
      <c r="S487" s="25">
        <f t="shared" ca="1" si="267"/>
        <v>2299561.3220518986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689517.30106857186</v>
      </c>
      <c r="R488" s="25">
        <f t="array" aca="1" ref="R488" ca="1">INDEX('Lorri 401b'!L:L,MATCH('Retirement Calculator'!A488,'Lorri 401b'!N:N,0),0)</f>
        <v>1589449.3810256254</v>
      </c>
      <c r="S488" s="25">
        <f t="shared" ca="1" si="267"/>
        <v>2278966.6820941973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683959.67830266315</v>
      </c>
      <c r="R489" s="25">
        <f t="array" aca="1" ref="R489" ca="1">INDEX('Lorri 401b'!L:L,MATCH('Retirement Calculator'!A489,'Lorri 401b'!N:N,0),0)</f>
        <v>1574326.5528340093</v>
      </c>
      <c r="S489" s="25">
        <f t="shared" ca="1" si="267"/>
        <v>2258286.2311366722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678378.89877522981</v>
      </c>
      <c r="R490" s="25">
        <f t="array" aca="1" ref="R490" ca="1">INDEX('Lorri 401b'!L:L,MATCH('Retirement Calculator'!A490,'Lorri 401b'!N:N,0),0)</f>
        <v>1559140.7128582613</v>
      </c>
      <c r="S490" s="25">
        <f t="shared" ca="1" si="267"/>
        <v>2237519.6116334912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672774.86599976546</v>
      </c>
      <c r="R491" s="25">
        <f t="array" aca="1" ref="R491" ca="1">INDEX('Lorri 401b'!L:L,MATCH('Retirement Calculator'!A491,'Lorri 401b'!N:N,0),0)</f>
        <v>1543891.5985492812</v>
      </c>
      <c r="S491" s="25">
        <f t="shared" ca="1" si="267"/>
        <v>2216666.4645490469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667147.48308773676</v>
      </c>
      <c r="R492" s="25">
        <f t="array" aca="1" ref="R492" ca="1">INDEX('Lorri 401b'!L:L,MATCH('Retirement Calculator'!A492,'Lorri 401b'!N:N,0),0)</f>
        <v>1528578.9462640136</v>
      </c>
      <c r="S492" s="25">
        <f t="shared" ca="1" si="267"/>
        <v>2195726.4293517503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661496.6527469079</v>
      </c>
      <c r="R493" s="25">
        <f t="array" aca="1" ref="R493" ca="1">INDEX('Lorri 401b'!L:L,MATCH('Retirement Calculator'!A493,'Lorri 401b'!N:N,0),0)</f>
        <v>1513202.4912608908</v>
      </c>
      <c r="S493" s="25">
        <f t="shared" ca="1" si="267"/>
        <v>2174699.1440077987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655822.27727965894</v>
      </c>
      <c r="R494" s="25">
        <f t="array" aca="1" ref="R494" ca="1">INDEX('Lorri 401b'!L:L,MATCH('Retirement Calculator'!A494,'Lorri 401b'!N:N,0),0)</f>
        <v>1497761.9676952551</v>
      </c>
      <c r="S494" s="25">
        <f t="shared" ca="1" si="267"/>
        <v>2153584.244974914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650124.25858129642</v>
      </c>
      <c r="R495" s="25">
        <f t="array" aca="1" ref="R495" ca="1">INDEX('Lorri 401b'!L:L,MATCH('Retirement Calculator'!A495,'Lorri 401b'!N:N,0),0)</f>
        <v>1482257.1086147623</v>
      </c>
      <c r="S495" s="25">
        <f t="shared" ca="1" si="267"/>
        <v>2132381.3671960589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644402.49813835742</v>
      </c>
      <c r="R496" s="25">
        <f t="array" aca="1" ref="R496" ca="1">INDEX('Lorri 401b'!L:L,MATCH('Retirement Calculator'!A496,'Lorri 401b'!N:N,0),0)</f>
        <v>1466687.6459547675</v>
      </c>
      <c r="S496" s="25">
        <f t="shared" ca="1" si="267"/>
        <v>2111090.1440931251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638656.89702690614</v>
      </c>
      <c r="R497" s="25">
        <f t="array" aca="1" ref="R497" ca="1">INDEX('Lorri 401b'!L:L,MATCH('Retirement Calculator'!A497,'Lorri 401b'!N:N,0),0)</f>
        <v>1451053.3105336893</v>
      </c>
      <c r="S497" s="25">
        <f t="shared" ca="1" si="267"/>
        <v>2089710.2075605956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632887.3559108238</v>
      </c>
      <c r="R498" s="25">
        <f t="array" aca="1" ref="R498" ca="1">INDEX('Lorri 401b'!L:L,MATCH('Retirement Calculator'!A498,'Lorri 401b'!N:N,0),0)</f>
        <v>1435353.8320483568</v>
      </c>
      <c r="S498" s="25">
        <f t="shared" ca="1" si="267"/>
        <v>2068241.1879591807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627093.77504009113</v>
      </c>
      <c r="R499" s="25">
        <f t="array" aca="1" ref="R499" ca="1">INDEX('Lorri 401b'!L:L,MATCH('Retirement Calculator'!A499,'Lorri 401b'!N:N,0),0)</f>
        <v>1419588.9390693353</v>
      </c>
      <c r="S499" s="25">
        <f t="shared" ca="1" si="267"/>
        <v>2046682.7141094264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621276.05424906372</v>
      </c>
      <c r="R500" s="25">
        <f t="array" aca="1" ref="R500" ca="1">INDEX('Lorri 401b'!L:L,MATCH('Retirement Calculator'!A500,'Lorri 401b'!N:N,0),0)</f>
        <v>1403758.3590362347</v>
      </c>
      <c r="S500" s="25">
        <f t="shared" ca="1" si="267"/>
        <v>2025034.4132852983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615434.09295474039</v>
      </c>
      <c r="R501" s="25">
        <f t="array" aca="1" ref="R501" ca="1">INDEX('Lorri 401b'!L:L,MATCH('Retirement Calculator'!A501,'Lorri 401b'!N:N,0),0)</f>
        <v>1387861.8182529961</v>
      </c>
      <c r="S501" s="25">
        <f t="shared" ca="1" si="267"/>
        <v>2003295.9112077365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609567.79015502403</v>
      </c>
      <c r="R502" s="25">
        <f t="array" aca="1" ref="R502" ca="1">INDEX('Lorri 401b'!L:L,MATCH('Retirement Calculator'!A502,'Lorri 401b'!N:N,0),0)</f>
        <v>1371899.0418831606</v>
      </c>
      <c r="S502" s="25">
        <f t="shared" ca="1" si="267"/>
        <v>1981466.8320381846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603677.04442697554</v>
      </c>
      <c r="R503" s="25">
        <f t="array" aca="1" ref="R503" ca="1">INDEX('Lorri 401b'!L:L,MATCH('Retirement Calculator'!A503,'Lorri 401b'!N:N,0),0)</f>
        <v>1355869.7539451176</v>
      </c>
      <c r="S503" s="25">
        <f t="shared" ca="1" si="267"/>
        <v>1959546.7983720931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597761.75392506015</v>
      </c>
      <c r="R504" s="25">
        <f t="array" aca="1" ref="R504" ca="1">INDEX('Lorri 401b'!L:L,MATCH('Retirement Calculator'!A504,'Lorri 401b'!N:N,0),0)</f>
        <v>1339773.6773073326</v>
      </c>
      <c r="S504" s="25">
        <f t="shared" ca="1" si="267"/>
        <v>1937535.4312323928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591821.81637938682</v>
      </c>
      <c r="R505" s="25">
        <f t="array" aca="1" ref="R505" ca="1">INDEX('Lorri 401b'!L:L,MATCH('Retirement Calculator'!A505,'Lorri 401b'!N:N,0),0)</f>
        <v>1323610.5336835568</v>
      </c>
      <c r="S505" s="25">
        <f t="shared" ca="1" si="267"/>
        <v>1915432.3500629435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585857.12909393979</v>
      </c>
      <c r="R506" s="25">
        <f t="array" aca="1" ref="R506" ca="1">INDEX('Lorri 401b'!L:L,MATCH('Retirement Calculator'!A506,'Lorri 401b'!N:N,0),0)</f>
        <v>1307380.0436280153</v>
      </c>
      <c r="S506" s="25">
        <f t="shared" ca="1" si="267"/>
        <v>1893237.172721955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579867.58894480346</v>
      </c>
      <c r="R507" s="25">
        <f t="array" aca="1" ref="R507" ca="1">INDEX('Lorri 401b'!L:L,MATCH('Retirement Calculator'!A507,'Lorri 401b'!N:N,0),0)</f>
        <v>1291081.9265305758</v>
      </c>
      <c r="S507" s="25">
        <f t="shared" ca="1" si="267"/>
        <v>1870949.5154753793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573853.09237837908</v>
      </c>
      <c r="R508" s="25">
        <f t="array" aca="1" ref="R508" ca="1">INDEX('Lorri 401b'!L:L,MATCH('Retirement Calculator'!A508,'Lorri 401b'!N:N,0),0)</f>
        <v>1274715.900611897</v>
      </c>
      <c r="S508" s="25">
        <f t="shared" ca="1" si="267"/>
        <v>1848568.9929902761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567813.53540959454</v>
      </c>
      <c r="R509" s="25">
        <f t="array" aca="1" ref="R509" ca="1">INDEX('Lorri 401b'!L:L,MATCH('Retirement Calculator'!A509,'Lorri 401b'!N:N,0),0)</f>
        <v>1258281.682918557</v>
      </c>
      <c r="S509" s="25">
        <f t="shared" ca="1" si="267"/>
        <v>1826095.2183281514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561748.81362010678</v>
      </c>
      <c r="R510" s="25">
        <f t="array" aca="1" ref="R510" ca="1">INDEX('Lorri 401b'!L:L,MATCH('Retirement Calculator'!A510,'Lorri 401b'!N:N,0),0)</f>
        <v>1241778.9893181613</v>
      </c>
      <c r="S510" s="25">
        <f t="shared" ca="1" si="267"/>
        <v>1803527.8029382681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555658.82215649611</v>
      </c>
      <c r="R511" s="25">
        <f t="array" aca="1" ref="R511" ca="1">INDEX('Lorri 401b'!L:L,MATCH('Retirement Calculator'!A511,'Lorri 401b'!N:N,0),0)</f>
        <v>1225207.5344944308</v>
      </c>
      <c r="S511" s="25">
        <f t="shared" ca="1" si="267"/>
        <v>1780866.3566509269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549543.4557284537</v>
      </c>
      <c r="R512" s="25">
        <f t="array" aca="1" ref="R512" ca="1">INDEX('Lorri 401b'!L:L,MATCH('Retirement Calculator'!A512,'Lorri 401b'!N:N,0),0)</f>
        <v>1208567.0319422679</v>
      </c>
      <c r="S512" s="25">
        <f t="shared" ca="1" si="267"/>
        <v>1758110.4876707215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543402.60860696121</v>
      </c>
      <c r="R513" s="25">
        <f t="array" aca="1" ref="R513" ca="1">INDEX('Lorri 401b'!L:L,MATCH('Retirement Calculator'!A513,'Lorri 401b'!N:N,0),0)</f>
        <v>1191857.1939628045</v>
      </c>
      <c r="S513" s="25">
        <f t="shared" ca="1" si="267"/>
        <v>1735259.8025697656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537236.17462246248</v>
      </c>
      <c r="R514" s="25">
        <f t="array" aca="1" ref="R514" ca="1">INDEX('Lorri 401b'!L:L,MATCH('Retirement Calculator'!A514,'Lorri 401b'!N:N,0),0)</f>
        <v>1175077.7316584266</v>
      </c>
      <c r="S514" s="25">
        <f t="shared" ca="1" si="267"/>
        <v>1712313.9062808892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531044.04716302827</v>
      </c>
      <c r="R515" s="25">
        <f t="array" aca="1" ref="R515" ca="1">INDEX('Lorri 401b'!L:L,MATCH('Retirement Calculator'!A515,'Lorri 401b'!N:N,0),0)</f>
        <v>1158228.3549277803</v>
      </c>
      <c r="S515" s="25">
        <f t="shared" ca="1" si="267"/>
        <v>1689272.4020908086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524826.11917251314</v>
      </c>
      <c r="R516" s="25">
        <f t="array" aca="1" ref="R516" ca="1">INDEX('Lorri 401b'!L:L,MATCH('Retirement Calculator'!A516,'Lorri 401b'!N:N,0),0)</f>
        <v>1141308.7724607566</v>
      </c>
      <c r="S516" s="25">
        <f t="shared" ca="1" si="267"/>
        <v>1666134.8916332698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518582.28314870415</v>
      </c>
      <c r="R517" s="25">
        <f t="array" aca="1" ref="R517" ca="1">INDEX('Lorri 401b'!L:L,MATCH('Retirement Calculator'!A517,'Lorri 401b'!N:N,0),0)</f>
        <v>1124318.6917334534</v>
      </c>
      <c r="S517" s="25">
        <f t="shared" ca="1" si="267"/>
        <v>1642900.9748821575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512312.43114146264</v>
      </c>
      <c r="R518" s="25">
        <f t="array" aca="1" ref="R518" ca="1">INDEX('Lorri 401b'!L:L,MATCH('Retirement Calculator'!A518,'Lorri 401b'!N:N,0),0)</f>
        <v>1107257.8190031198</v>
      </c>
      <c r="S518" s="25">
        <f t="shared" ca="1" si="267"/>
        <v>1619570.2501445825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506016.45475085767</v>
      </c>
      <c r="R519" s="25">
        <f t="array" aca="1" ref="R519" ca="1">INDEX('Lorri 401b'!L:L,MATCH('Retirement Calculator'!A519,'Lorri 401b'!N:N,0),0)</f>
        <v>1090125.8593030765</v>
      </c>
      <c r="S519" s="25">
        <f t="shared" ca="1" si="267"/>
        <v>1596142.3140539341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499694.24512529181</v>
      </c>
      <c r="R520" s="25">
        <f t="array" aca="1" ref="R520" ca="1">INDEX('Lorri 401b'!L:L,MATCH('Retirement Calculator'!A520,'Lorri 401b'!N:N,0),0)</f>
        <v>1072922.5164376164</v>
      </c>
      <c r="S520" s="25">
        <f t="shared" ca="1" si="267"/>
        <v>1572616.7615629083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493345.69295961945</v>
      </c>
      <c r="R521" s="25">
        <f t="array" aca="1" ref="R521" ca="1">INDEX('Lorri 401b'!L:L,MATCH('Retirement Calculator'!A521,'Lorri 401b'!N:N,0),0)</f>
        <v>1055647.4929768837</v>
      </c>
      <c r="S521" s="25">
        <f t="shared" ref="S521:S775" ca="1" si="527">SUM(Q521:R521)</f>
        <v>1548993.1859365031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486970.68849325675</v>
      </c>
      <c r="R522" s="25">
        <f t="array" aca="1" ref="R522" ca="1">INDEX('Lorri 401b'!L:L,MATCH('Retirement Calculator'!A522,'Lorri 401b'!N:N,0),0)</f>
        <v>1038300.4902517311</v>
      </c>
      <c r="S522" s="25">
        <f t="shared" ca="1" si="527"/>
        <v>1525271.1787449878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480569.12150828424</v>
      </c>
      <c r="R523" s="25">
        <f t="array" aca="1" ref="R523" ca="1">INDEX('Lorri 401b'!L:L,MATCH('Retirement Calculator'!A523,'Lorri 401b'!N:N,0),0)</f>
        <v>1020881.2083485571</v>
      </c>
      <c r="S523" s="25">
        <f t="shared" ca="1" si="527"/>
        <v>1501450.3298568414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474140.88132754096</v>
      </c>
      <c r="R524" s="25">
        <f t="array" aca="1" ref="R524" ca="1">INDEX('Lorri 401b'!L:L,MATCH('Retirement Calculator'!A524,'Lorri 401b'!N:N,0),0)</f>
        <v>1003389.3461041199</v>
      </c>
      <c r="S524" s="25">
        <f t="shared" ca="1" si="527"/>
        <v>1477530.227431661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467685.85681271128</v>
      </c>
      <c r="R525" s="25">
        <f t="array" aca="1" ref="R525" ca="1">INDEX('Lorri 401b'!L:L,MATCH('Retirement Calculator'!A525,'Lorri 401b'!N:N,0),0)</f>
        <v>985824.60110033082</v>
      </c>
      <c r="S525" s="25">
        <f t="shared" ca="1" si="527"/>
        <v>1453510.457913042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461203.93636240315</v>
      </c>
      <c r="R526" s="25">
        <f t="array" aca="1" ref="R526" ca="1">INDEX('Lorri 401b'!L:L,MATCH('Retirement Calculator'!A526,'Lorri 401b'!N:N,0),0)</f>
        <v>968186.66965902608</v>
      </c>
      <c r="S526" s="25">
        <f t="shared" ca="1" si="527"/>
        <v>1429390.6060214292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454695.00791021873</v>
      </c>
      <c r="R527" s="25">
        <f t="array" aca="1" ref="R527" ca="1">INDEX('Lorri 401b'!L:L,MATCH('Retirement Calculator'!A527,'Lorri 401b'!N:N,0),0)</f>
        <v>950475.24683671584</v>
      </c>
      <c r="S527" s="25">
        <f t="shared" ca="1" si="527"/>
        <v>1405170.2547469346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448158.95892281685</v>
      </c>
      <c r="R528" s="25">
        <f t="array" aca="1" ref="R528" ca="1">INDEX('Lorri 401b'!L:L,MATCH('Retirement Calculator'!A528,'Lorri 401b'!N:N,0),0)</f>
        <v>932690.02641931258</v>
      </c>
      <c r="S528" s="25">
        <f t="shared" ca="1" si="527"/>
        <v>1380848.9853421294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441595.6763979675</v>
      </c>
      <c r="R529" s="25">
        <f t="array" aca="1" ref="R529" ca="1">INDEX('Lorri 401b'!L:L,MATCH('Retirement Calculator'!A529,'Lorri 401b'!N:N,0),0)</f>
        <v>914830.70091683685</v>
      </c>
      <c r="S529" s="25">
        <f t="shared" ca="1" si="527"/>
        <v>1356426.3773148044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435005.04686259793</v>
      </c>
      <c r="R530" s="25">
        <f t="array" aca="1" ref="R530" ca="1">INDEX('Lorri 401b'!L:L,MATCH('Retirement Calculator'!A530,'Lorri 401b'!N:N,0),0)</f>
        <v>896896.96155810088</v>
      </c>
      <c r="S530" s="25">
        <f t="shared" ca="1" si="527"/>
        <v>1331902.0084206988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428386.956370831</v>
      </c>
      <c r="R531" s="25">
        <f t="array" aca="1" ref="R531" ca="1">INDEX('Lorri 401b'!L:L,MATCH('Retirement Calculator'!A531,'Lorri 401b'!N:N,0),0)</f>
        <v>878888.49828537018</v>
      </c>
      <c r="S531" s="25">
        <f t="shared" ca="1" si="527"/>
        <v>1307275.4546562012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421741.29050201504</v>
      </c>
      <c r="R532" s="25">
        <f t="array" aca="1" ref="R532" ca="1">INDEX('Lorri 401b'!L:L,MATCH('Retirement Calculator'!A532,'Lorri 401b'!N:N,0),0)</f>
        <v>860804.99974900298</v>
      </c>
      <c r="S532" s="25">
        <f t="shared" ca="1" si="527"/>
        <v>1282546.290251018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415067.93435874564</v>
      </c>
      <c r="R533" s="25">
        <f t="array" aca="1" ref="R533" ca="1">INDEX('Lorri 401b'!L:L,MATCH('Retirement Calculator'!A533,'Lorri 401b'!N:N,0),0)</f>
        <v>842646.15330206754</v>
      </c>
      <c r="S533" s="25">
        <f t="shared" ca="1" si="527"/>
        <v>1257714.0876608132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408366.77256487933</v>
      </c>
      <c r="R534" s="25">
        <f t="array" aca="1" ref="R534" ca="1">INDEX('Lorri 401b'!L:L,MATCH('Retirement Calculator'!A534,'Lorri 401b'!N:N,0),0)</f>
        <v>824411.64499493665</v>
      </c>
      <c r="S534" s="25">
        <f t="shared" ca="1" si="527"/>
        <v>1232778.417559816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401637.68926353857</v>
      </c>
      <c r="R535" s="25">
        <f t="array" aca="1" ref="R535" ca="1">INDEX('Lorri 401b'!L:L,MATCH('Retirement Calculator'!A535,'Lorri 401b'!N:N,0),0)</f>
        <v>806101.15956985927</v>
      </c>
      <c r="S535" s="25">
        <f t="shared" ca="1" si="527"/>
        <v>1207738.848833398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394880.56811510888</v>
      </c>
      <c r="R536" s="25">
        <f t="array" aca="1" ref="R536" ca="1">INDEX('Lorri 401b'!L:L,MATCH('Retirement Calculator'!A536,'Lorri 401b'!N:N,0),0)</f>
        <v>787714.38045551081</v>
      </c>
      <c r="S536" s="25">
        <f t="shared" ca="1" si="527"/>
        <v>1182594.9485706198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388095.29229522741</v>
      </c>
      <c r="R537" s="25">
        <f t="array" aca="1" ref="R537" ca="1">INDEX('Lorri 401b'!L:L,MATCH('Retirement Calculator'!A537,'Lorri 401b'!N:N,0),0)</f>
        <v>769250.98976151925</v>
      </c>
      <c r="S537" s="25">
        <f t="shared" ca="1" si="527"/>
        <v>1157346.2820567465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381281.74449276307</v>
      </c>
      <c r="R538" s="25">
        <f t="array" aca="1" ref="R538" ca="1">INDEX('Lorri 401b'!L:L,MATCH('Retirement Calculator'!A538,'Lorri 401b'!N:N,0),0)</f>
        <v>750710.66827296931</v>
      </c>
      <c r="S538" s="25">
        <f t="shared" ca="1" si="527"/>
        <v>1131992.4127657325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374439.8069077885</v>
      </c>
      <c r="R539" s="25">
        <f t="array" aca="1" ref="R539" ca="1">INDEX('Lorri 401b'!L:L,MATCH('Retirement Calculator'!A539,'Lorri 401b'!N:N,0),0)</f>
        <v>732093.0954448838</v>
      </c>
      <c r="S539" s="25">
        <f t="shared" ca="1" si="527"/>
        <v>1106532.9023526723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367569.3612495432</v>
      </c>
      <c r="R540" s="25">
        <f t="array" aca="1" ref="R540" ca="1">INDEX('Lorri 401b'!L:L,MATCH('Retirement Calculator'!A540,'Lorri 401b'!N:N,0),0)</f>
        <v>713397.94939668139</v>
      </c>
      <c r="S540" s="25">
        <f t="shared" ca="1" si="527"/>
        <v>1080967.3106462245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360670.28873438854</v>
      </c>
      <c r="R541" s="25">
        <f t="array" aca="1" ref="R541" ca="1">INDEX('Lorri 401b'!L:L,MATCH('Retirement Calculator'!A541,'Lorri 401b'!N:N,0),0)</f>
        <v>694624.9069066114</v>
      </c>
      <c r="S541" s="25">
        <f t="shared" ca="1" si="527"/>
        <v>1055295.1956409998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353742.47008375404</v>
      </c>
      <c r="R542" s="25">
        <f t="array" aca="1" ref="R542" ca="1">INDEX('Lorri 401b'!L:L,MATCH('Retirement Calculator'!A542,'Lorri 401b'!N:N,0),0)</f>
        <v>675773.64340616611</v>
      </c>
      <c r="S542" s="25">
        <f t="shared" ca="1" si="527"/>
        <v>1029516.1134899202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346785.78552207525</v>
      </c>
      <c r="R543" s="25">
        <f t="array" aca="1" ref="R543" ca="1">INDEX('Lorri 401b'!L:L,MATCH('Retirement Calculator'!A543,'Lorri 401b'!N:N,0),0)</f>
        <v>656843.83297446906</v>
      </c>
      <c r="S543" s="25">
        <f t="shared" ca="1" si="527"/>
        <v>1003629.6184965443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339800.11477472278</v>
      </c>
      <c r="R544" s="25">
        <f t="array" aca="1" ref="R544" ca="1">INDEX('Lorri 401b'!L:L,MATCH('Retirement Calculator'!A544,'Lorri 401b'!N:N,0),0)</f>
        <v>637835.14833263971</v>
      </c>
      <c r="S544" s="25">
        <f t="shared" ca="1" si="527"/>
        <v>977635.26310736244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332785.33706592303</v>
      </c>
      <c r="R545" s="25">
        <f t="array" aca="1" ref="R545" ca="1">INDEX('Lorri 401b'!L:L,MATCH('Retirement Calculator'!A545,'Lorri 401b'!N:N,0),0)</f>
        <v>618747.26083813619</v>
      </c>
      <c r="S545" s="25">
        <f t="shared" ca="1" si="527"/>
        <v>951532.59790405922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325741.33111666993</v>
      </c>
      <c r="R546" s="25">
        <f t="array" aca="1" ref="R546" ca="1">INDEX('Lorri 401b'!L:L,MATCH('Retirement Calculator'!A546,'Lorri 401b'!N:N,0),0)</f>
        <v>599579.8404790723</v>
      </c>
      <c r="S546" s="25">
        <f t="shared" ca="1" si="527"/>
        <v>925321.17159574223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318667.9751426283</v>
      </c>
      <c r="R547" s="25">
        <f t="array" aca="1" ref="R547" ca="1">INDEX('Lorri 401b'!L:L,MATCH('Retirement Calculator'!A547,'Lorri 401b'!N:N,0),0)</f>
        <v>580332.55586851225</v>
      </c>
      <c r="S547" s="25">
        <f t="shared" ca="1" si="527"/>
        <v>899000.53101114056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311565.14685202815</v>
      </c>
      <c r="R548" s="25">
        <f t="array" aca="1" ref="R548" ca="1">INDEX('Lorri 401b'!L:L,MATCH('Retirement Calculator'!A548,'Lorri 401b'!N:N,0),0)</f>
        <v>561005.07423874142</v>
      </c>
      <c r="S548" s="25">
        <f t="shared" ca="1" si="527"/>
        <v>872570.22109076963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304432.72344355052</v>
      </c>
      <c r="R549" s="25">
        <f t="array" aca="1" ref="R549" ca="1">INDEX('Lorri 401b'!L:L,MATCH('Retirement Calculator'!A549,'Lorri 401b'!N:N,0),0)</f>
        <v>541597.06143551331</v>
      </c>
      <c r="S549" s="25">
        <f t="shared" ca="1" si="527"/>
        <v>846029.78487906384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297270.5816042042</v>
      </c>
      <c r="R550" s="25">
        <f t="array" aca="1" ref="R550" ca="1">INDEX('Lorri 401b'!L:L,MATCH('Retirement Calculator'!A550,'Lorri 401b'!N:N,0),0)</f>
        <v>522108.18191227177</v>
      </c>
      <c r="S550" s="25">
        <f t="shared" ca="1" si="527"/>
        <v>819378.76351647591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290078.59750719398</v>
      </c>
      <c r="R551" s="25">
        <f t="array" aca="1" ref="R551" ca="1">INDEX('Lorri 401b'!L:L,MATCH('Retirement Calculator'!A551,'Lorri 401b'!N:N,0),0)</f>
        <v>502538.09872435004</v>
      </c>
      <c r="S551" s="25">
        <f t="shared" ca="1" si="527"/>
        <v>792616.69623154402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282856.64680977952</v>
      </c>
      <c r="R552" s="25">
        <f t="array" aca="1" ref="R552" ca="1">INDEX('Lorri 401b'!L:L,MATCH('Retirement Calculator'!A552,'Lorri 401b'!N:N,0),0)</f>
        <v>482886.47352314531</v>
      </c>
      <c r="S552" s="25">
        <f t="shared" ca="1" si="527"/>
        <v>765743.12033292488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275604.60465112585</v>
      </c>
      <c r="R553" s="25">
        <f t="array" aca="1" ref="R553" ca="1">INDEX('Lorri 401b'!L:L,MATCH('Retirement Calculator'!A553,'Lorri 401b'!N:N,0),0)</f>
        <v>463152.96655026887</v>
      </c>
      <c r="S553" s="25">
        <f t="shared" ca="1" si="527"/>
        <v>738757.57120139478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268322.34565014445</v>
      </c>
      <c r="R554" s="25">
        <f t="array" aca="1" ref="R554" ca="1">INDEX('Lorri 401b'!L:L,MATCH('Retirement Calculator'!A554,'Lorri 401b'!N:N,0),0)</f>
        <v>443337.23663167213</v>
      </c>
      <c r="S554" s="25">
        <f t="shared" ca="1" si="527"/>
        <v>711659.58228181652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261009.74390332561</v>
      </c>
      <c r="R555" s="25">
        <f t="array" aca="1" ref="R555" ca="1">INDEX('Lorri 401b'!L:L,MATCH('Retirement Calculator'!A555,'Lorri 401b'!N:N,0),0)</f>
        <v>423438.94117174792</v>
      </c>
      <c r="S555" s="25">
        <f t="shared" ca="1" si="527"/>
        <v>684448.6850750735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253666.67298256169</v>
      </c>
      <c r="R556" s="25">
        <f t="array" aca="1" ref="R556" ca="1">INDEX('Lorri 401b'!L:L,MATCH('Retirement Calculator'!A556,'Lorri 401b'!N:N,0),0)</f>
        <v>403457.73614740733</v>
      </c>
      <c r="S556" s="25">
        <f t="shared" ca="1" si="527"/>
        <v>657124.40912996908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246293.00593296127</v>
      </c>
      <c r="R557" s="25">
        <f t="array" aca="1" ref="R557" ca="1">INDEX('Lorri 401b'!L:L,MATCH('Retirement Calculator'!A557,'Lorri 401b'!N:N,0),0)</f>
        <v>383393.27610213199</v>
      </c>
      <c r="S557" s="25">
        <f t="shared" ca="1" si="527"/>
        <v>629686.28203509329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238888.61527065418</v>
      </c>
      <c r="R558" s="25">
        <f t="array" aca="1" ref="R558" ca="1">INDEX('Lorri 401b'!L:L,MATCH('Retirement Calculator'!A558,'Lorri 401b'!N:N,0),0)</f>
        <v>363245.21414000134</v>
      </c>
      <c r="S558" s="25">
        <f t="shared" ca="1" si="527"/>
        <v>602133.82941065554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231453.37298058748</v>
      </c>
      <c r="R559" s="25">
        <f t="array" aca="1" ref="R559" ca="1">INDEX('Lorri 401b'!L:L,MATCH('Retirement Calculator'!A559,'Lorri 401b'!N:N,0),0)</f>
        <v>343013.20191969513</v>
      </c>
      <c r="S559" s="25">
        <f t="shared" ca="1" si="527"/>
        <v>574466.57490028255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223987.15051431215</v>
      </c>
      <c r="R560" s="25">
        <f t="array" aca="1" ref="R560" ca="1">INDEX('Lorri 401b'!L:L,MATCH('Retirement Calculator'!A560,'Lorri 401b'!N:N,0),0)</f>
        <v>322696.88964847097</v>
      </c>
      <c r="S560" s="25">
        <f t="shared" ca="1" si="527"/>
        <v>546684.04016278312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216489.81878776068</v>
      </c>
      <c r="R561" s="25">
        <f t="array" aca="1" ref="R561" ca="1">INDEX('Lorri 401b'!L:L,MATCH('Retirement Calculator'!A561,'Lorri 401b'!N:N,0),0)</f>
        <v>302295.92607611674</v>
      </c>
      <c r="S561" s="25">
        <f t="shared" ca="1" si="527"/>
        <v>518785.74486387742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208961.24817901527</v>
      </c>
      <c r="R562" s="25">
        <f t="array" aca="1" ref="R562" ca="1">INDEX('Lorri 401b'!L:L,MATCH('Retirement Calculator'!A562,'Lorri 401b'!N:N,0),0)</f>
        <v>281809.95848887769</v>
      </c>
      <c r="S562" s="25">
        <f t="shared" ca="1" si="527"/>
        <v>490771.20666789298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201401.30852606674</v>
      </c>
      <c r="R563" s="25">
        <f t="array" aca="1" ref="R563" ca="1">INDEX('Lorri 401b'!L:L,MATCH('Retirement Calculator'!A563,'Lorri 401b'!N:N,0),0)</f>
        <v>261238.63270335848</v>
      </c>
      <c r="S563" s="25">
        <f t="shared" ca="1" si="527"/>
        <v>462639.94122942525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193809.86912456425</v>
      </c>
      <c r="R564" s="25">
        <f t="array" aca="1" ref="R564" ca="1">INDEX('Lorri 401b'!L:L,MATCH('Retirement Calculator'!A564,'Lorri 401b'!N:N,0),0)</f>
        <v>240581.59306039961</v>
      </c>
      <c r="S564" s="25">
        <f t="shared" ca="1" si="527"/>
        <v>434391.46218496386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186186.79872555551</v>
      </c>
      <c r="R565" s="25">
        <f t="array" aca="1" ref="R565" ca="1">INDEX('Lorri 401b'!L:L,MATCH('Retirement Calculator'!A565,'Lorri 401b'!N:N,0),0)</f>
        <v>219838.48241892841</v>
      </c>
      <c r="S565" s="25">
        <f t="shared" ca="1" si="527"/>
        <v>406025.28114448395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178531.96553321756</v>
      </c>
      <c r="R566" s="25">
        <f t="array" aca="1" ref="R566" ca="1">INDEX('Lorri 401b'!L:L,MATCH('Retirement Calculator'!A566,'Lorri 401b'!N:N,0),0)</f>
        <v>199008.94214978442</v>
      </c>
      <c r="S566" s="25">
        <f t="shared" ca="1" si="527"/>
        <v>377540.90768300195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170845.2372025782</v>
      </c>
      <c r="R567" s="25">
        <f t="array" aca="1" ref="R567" ca="1">INDEX('Lorri 401b'!L:L,MATCH('Retirement Calculator'!A567,'Lorri 401b'!N:N,0),0)</f>
        <v>178092.612129519</v>
      </c>
      <c r="S567" s="25">
        <f t="shared" ca="1" si="527"/>
        <v>348937.84933209722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163126.48083722783</v>
      </c>
      <c r="R568" s="25">
        <f t="array" aca="1" ref="R568" ca="1">INDEX('Lorri 401b'!L:L,MATCH('Retirement Calculator'!A568,'Lorri 401b'!N:N,0),0)</f>
        <v>157089.13073416913</v>
      </c>
      <c r="S568" s="25">
        <f t="shared" ca="1" si="527"/>
        <v>320215.61157139693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155375.56298702184</v>
      </c>
      <c r="R569" s="25">
        <f t="array" aca="1" ref="R569" ca="1">INDEX('Lorri 401b'!L:L,MATCH('Retirement Calculator'!A569,'Lorri 401b'!N:N,0),0)</f>
        <v>135998.13483300532</v>
      </c>
      <c r="S569" s="25">
        <f t="shared" ca="1" si="527"/>
        <v>291373.69782002713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147592.34964577333</v>
      </c>
      <c r="R570" s="25">
        <f t="array" aca="1" ref="R570" ca="1">INDEX('Lorri 401b'!L:L,MATCH('Retirement Calculator'!A570,'Lorri 401b'!N:N,0),0)</f>
        <v>114819.2597822533</v>
      </c>
      <c r="S570" s="25">
        <f t="shared" ca="1" si="527"/>
        <v>262411.6094280266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139776.70624893627</v>
      </c>
      <c r="R571" s="25">
        <f t="array" aca="1" ref="R571" ca="1">INDEX('Lorri 401b'!L:L,MATCH('Retirement Calculator'!A571,'Lorri 401b'!N:N,0),0)</f>
        <v>93552.139418789826</v>
      </c>
      <c r="S571" s="25">
        <f t="shared" ca="1" si="527"/>
        <v>233328.8456677261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131928.49767127907</v>
      </c>
      <c r="R572" s="25">
        <f t="array" aca="1" ref="R572" ca="1">INDEX('Lorri 401b'!L:L,MATCH('Retirement Calculator'!A572,'Lorri 401b'!N:N,0),0)</f>
        <v>72196.406053811923</v>
      </c>
      <c r="S572" s="25">
        <f t="shared" ca="1" si="527"/>
        <v>204124.90372509099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124047.58822454829</v>
      </c>
      <c r="R573" s="25">
        <f t="array" aca="1" ref="R573" ca="1">INDEX('Lorri 401b'!L:L,MATCH('Retirement Calculator'!A573,'Lorri 401b'!N:N,0),0)</f>
        <v>50751.690466479944</v>
      </c>
      <c r="S573" s="25">
        <f t="shared" ca="1" si="527"/>
        <v>174799.27869102824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116133.84165512281</v>
      </c>
      <c r="R574" s="25">
        <f t="array" aca="1" ref="R574" ca="1">INDEX('Lorri 401b'!L:L,MATCH('Retirement Calculator'!A574,'Lorri 401b'!N:N,0),0)</f>
        <v>29217.621897534078</v>
      </c>
      <c r="S574" s="25">
        <f t="shared" ca="1" si="527"/>
        <v>145351.4635526569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108187.12114165806</v>
      </c>
      <c r="R575" s="25">
        <f t="array" aca="1" ref="R575" ca="1">INDEX('Lorri 401b'!L:L,MATCH('Retirement Calculator'!A575,'Lorri 401b'!N:N,0),0)</f>
        <v>7593.8280428842709</v>
      </c>
      <c r="S575" s="25">
        <f t="shared" ca="1" si="527"/>
        <v>115780.94918454233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100207.28929272054</v>
      </c>
      <c r="R576" s="25">
        <f t="array" aca="1" ref="R576" ca="1">INDEX('Lorri 401b'!L:L,MATCH('Retirement Calculator'!A576,'Lorri 401b'!N:N,0),0)</f>
        <v>-14120.064952826579</v>
      </c>
      <c r="S576" s="25">
        <f t="shared" ca="1" si="527"/>
        <v>86087.224339893961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92194.208144412449</v>
      </c>
      <c r="R577" s="25">
        <f t="array" aca="1" ref="R577" ca="1">INDEX('Lorri 401b'!L:L,MATCH('Retirement Calculator'!A577,'Lorri 401b'!N:N,0),0)</f>
        <v>-35924.432502686221</v>
      </c>
      <c r="S577" s="25">
        <f t="shared" ca="1" si="527"/>
        <v>56269.775641726228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84147.739157986405</v>
      </c>
      <c r="R578" s="25">
        <f t="array" aca="1" ref="R578" ca="1">INDEX('Lorri 401b'!L:L,MATCH('Retirement Calculator'!A578,'Lorri 401b'!N:N,0),0)</f>
        <v>-57819.651584003615</v>
      </c>
      <c r="S578" s="25">
        <f t="shared" ca="1" si="527"/>
        <v>26328.08757398279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76067.743217450246</v>
      </c>
      <c r="R579" s="25">
        <f t="array" aca="1" ref="R579" ca="1">INDEX('Lorri 401b'!L:L,MATCH('Retirement Calculator'!A579,'Lorri 401b'!N:N,0),0)</f>
        <v>-79806.100744826501</v>
      </c>
      <c r="S579" s="25">
        <f t="shared" ca="1" si="527"/>
        <v>-3738.3575273762544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67954.080627161849</v>
      </c>
      <c r="R580" s="25">
        <f t="array" aca="1" ref="R580" ca="1">INDEX('Lorri 401b'!L:L,MATCH('Retirement Calculator'!A580,'Lorri 401b'!N:N,0),0)</f>
        <v>-101884.16011048615</v>
      </c>
      <c r="S580" s="25">
        <f t="shared" ca="1" si="527"/>
        <v>-33930.079483324298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59806.611109413927</v>
      </c>
      <c r="R581" s="25">
        <f t="array" aca="1" ref="R581" ca="1">INDEX('Lorri 401b'!L:L,MATCH('Retirement Calculator'!A581,'Lorri 401b'!N:N,0),0)</f>
        <v>-124054.21139016937</v>
      </c>
      <c r="S581" s="25">
        <f t="shared" ca="1" si="527"/>
        <v>-64247.60028075544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51625.193802008718</v>
      </c>
      <c r="R582" s="25">
        <f t="array" aca="1" ref="R582" ca="1">INDEX('Lorri 401b'!L:L,MATCH('Retirement Calculator'!A582,'Lorri 401b'!N:N,0),0)</f>
        <v>-146316.63788351795</v>
      </c>
      <c r="S582" s="25">
        <f t="shared" ca="1" si="527"/>
        <v>-94691.444081509224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43409.687255822653</v>
      </c>
      <c r="R583" s="25">
        <f t="array" aca="1" ref="R583" ca="1">INDEX('Lorri 401b'!L:L,MATCH('Retirement Calculator'!A583,'Lorri 401b'!N:N,0),0)</f>
        <v>-168671.82448725548</v>
      </c>
      <c r="S583" s="25">
        <f t="shared" ca="1" si="527"/>
        <v>-125262.13723143283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35159.949432360816</v>
      </c>
      <c r="R584" s="25">
        <f t="array" aca="1" ref="R584" ca="1">INDEX('Lorri 401b'!L:L,MATCH('Retirement Calculator'!A584,'Lorri 401b'!N:N,0),0)</f>
        <v>-191120.1577018419</v>
      </c>
      <c r="S584" s="25">
        <f t="shared" ca="1" si="527"/>
        <v>-155960.20826948108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26875.837701301218</v>
      </c>
      <c r="R585" s="25">
        <f t="array" aca="1" ref="R585" ca="1">INDEX('Lorri 401b'!L:L,MATCH('Retirement Calculator'!A585,'Lorri 401b'!N:N,0),0)</f>
        <v>-213662.02563815578</v>
      </c>
      <c r="S585" s="25">
        <f t="shared" ca="1" si="527"/>
        <v>-186786.18793685458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18557.20883802887</v>
      </c>
      <c r="R586" s="25">
        <f t="array" aca="1" ref="R586" ca="1">INDEX('Lorri 401b'!L:L,MATCH('Retirement Calculator'!A586,'Lorri 401b'!N:N,0),0)</f>
        <v>-236297.81802420429</v>
      </c>
      <c r="S586" s="25">
        <f t="shared" ca="1" si="527"/>
        <v>-217740.60918617542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10203.919021159554</v>
      </c>
      <c r="R587" s="25">
        <f t="array" aca="1" ref="R587" ca="1">INDEX('Lorri 401b'!L:L,MATCH('Retirement Calculator'!A587,'Lorri 401b'!N:N,0),0)</f>
        <v>-259027.92621186134</v>
      </c>
      <c r="S587" s="25">
        <f t="shared" ca="1" si="527"/>
        <v>-248824.00719070178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1815.8238300532839</v>
      </c>
      <c r="R588" s="25">
        <f t="array" aca="1" ref="R588" ca="1">INDEX('Lorri 401b'!L:L,MATCH('Retirement Calculator'!A588,'Lorri 401b'!N:N,0),0)</f>
        <v>-281852.74318363366</v>
      </c>
      <c r="S588" s="25">
        <f t="shared" ca="1" si="527"/>
        <v>-280036.91935358039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-6607.221757682596</v>
      </c>
      <c r="R589" s="25">
        <f t="array" aca="1" ref="R589" ca="1">INDEX('Lorri 401b'!L:L,MATCH('Retirement Calculator'!A589,'Lorri 401b'!N:N,0),0)</f>
        <v>-304772.66355945502</v>
      </c>
      <c r="S589" s="25">
        <f t="shared" ca="1" si="527"/>
        <v>-311379.88531713764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-15065.363368700708</v>
      </c>
      <c r="R590" s="25">
        <f t="array" aca="1" ref="R590" ca="1">INDEX('Lorri 401b'!L:L,MATCH('Retirement Calculator'!A590,'Lorri 401b'!N:N,0),0)</f>
        <v>-327788.08360350895</v>
      </c>
      <c r="S590" s="25">
        <f t="shared" ca="1" si="527"/>
        <v>-342853.44697220967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-23558.747236431394</v>
      </c>
      <c r="R591" s="25">
        <f t="array" aca="1" ref="R591" ca="1">INDEX('Lorri 401b'!L:L,MATCH('Retirement Calculator'!A591,'Lorri 401b'!N:N,0),0)</f>
        <v>-350899.40123107977</v>
      </c>
      <c r="S591" s="25">
        <f t="shared" ca="1" si="527"/>
        <v>-374458.14846751117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-32087.520203610959</v>
      </c>
      <c r="R592" s="25">
        <f t="array" aca="1" ref="R592" ca="1">INDEX('Lorri 401b'!L:L,MATCH('Retirement Calculator'!A592,'Lorri 401b'!N:N,0),0)</f>
        <v>-374107.01601543213</v>
      </c>
      <c r="S592" s="25">
        <f t="shared" ca="1" si="527"/>
        <v>-406194.53621904308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-40651.82972482044</v>
      </c>
      <c r="R593" s="25">
        <f t="array" aca="1" ref="R593" ca="1">INDEX('Lorri 401b'!L:L,MATCH('Retirement Calculator'!A593,'Lorri 401b'!N:N,0),0)</f>
        <v>-397411.32919471932</v>
      </c>
      <c r="S593" s="25">
        <f t="shared" ca="1" si="527"/>
        <v>-438063.15891953977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-49251.823869034961</v>
      </c>
      <c r="R594" s="25">
        <f t="array" aca="1" ref="R594" ca="1">INDEX('Lorri 401b'!L:L,MATCH('Retirement Calculator'!A594,'Lorri 401b'!N:N,0),0)</f>
        <v>-420812.7436789202</v>
      </c>
      <c r="S594" s="25">
        <f t="shared" ca="1" si="527"/>
        <v>-470064.56754795514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-57887.651322183709</v>
      </c>
      <c r="R595" s="25">
        <f t="array" aca="1" ref="R595" ca="1">INDEX('Lorri 401b'!L:L,MATCH('Retirement Calculator'!A595,'Lorri 401b'!N:N,0),0)</f>
        <v>-444311.66405680525</v>
      </c>
      <c r="S595" s="25">
        <f t="shared" ca="1" si="527"/>
        <v>-502199.31537898898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-66559.461389720571</v>
      </c>
      <c r="R596" s="25">
        <f t="array" aca="1" ref="R596" ca="1">INDEX('Lorri 401b'!L:L,MATCH('Retirement Calculator'!A596,'Lorri 401b'!N:N,0),0)</f>
        <v>-467908.49660293147</v>
      </c>
      <c r="S596" s="25">
        <f t="shared" ca="1" si="527"/>
        <v>-534467.95799265208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-75267.403999205504</v>
      </c>
      <c r="R597" s="25">
        <f t="array" aca="1" ref="R597" ca="1">INDEX('Lorri 401b'!L:L,MATCH('Retirement Calculator'!A597,'Lorri 401b'!N:N,0),0)</f>
        <v>-491603.64928466652</v>
      </c>
      <c r="S597" s="25">
        <f t="shared" ca="1" si="527"/>
        <v>-566871.05328387208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-84011.629702896622</v>
      </c>
      <c r="R598" s="25">
        <f t="array" aca="1" ref="R598" ca="1">INDEX('Lorri 401b'!L:L,MATCH('Retirement Calculator'!A598,'Lorri 401b'!N:N,0),0)</f>
        <v>-515397.53176924214</v>
      </c>
      <c r="S598" s="25">
        <f t="shared" ca="1" si="527"/>
        <v>-599409.16147213872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-92792.289680353118</v>
      </c>
      <c r="R599" s="25">
        <f t="array" aca="1" ref="R599" ca="1">INDEX('Lorri 401b'!L:L,MATCH('Retirement Calculator'!A599,'Lorri 401b'!N:N,0),0)</f>
        <v>-539290.55543083686</v>
      </c>
      <c r="S599" s="25">
        <f t="shared" ca="1" si="527"/>
        <v>-632082.84511118999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-101609.53574104903</v>
      </c>
      <c r="R600" s="25">
        <f t="array" aca="1" ref="R600" ca="1">INDEX('Lorri 401b'!L:L,MATCH('Retirement Calculator'!A600,'Lorri 401b'!N:N,0),0)</f>
        <v>-563283.1333576882</v>
      </c>
      <c r="S600" s="25">
        <f t="shared" ca="1" si="527"/>
        <v>-664892.66909873718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-110463.52032699782</v>
      </c>
      <c r="R601" s="25">
        <f t="array" aca="1" ref="R601" ca="1">INDEX('Lorri 401b'!L:L,MATCH('Retirement Calculator'!A601,'Lorri 401b'!N:N,0),0)</f>
        <v>-587375.68035923468</v>
      </c>
      <c r="S601" s="25">
        <f t="shared" ca="1" si="527"/>
        <v>-697839.20068623254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-119354.39651538809</v>
      </c>
      <c r="R602" s="25">
        <f t="array" aca="1" ref="R602" ca="1">INDEX('Lorri 401b'!L:L,MATCH('Retirement Calculator'!A602,'Lorri 401b'!N:N,0),0)</f>
        <v>-611568.61297328759</v>
      </c>
      <c r="S602" s="25">
        <f t="shared" ca="1" si="527"/>
        <v>-730923.00948867563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-128282.31802122996</v>
      </c>
      <c r="R603" s="25">
        <f t="array" aca="1" ref="R603" ca="1">INDEX('Lorri 401b'!L:L,MATCH('Retirement Calculator'!A603,'Lorri 401b'!N:N,0),0)</f>
        <v>-635862.3494732324</v>
      </c>
      <c r="S603" s="25">
        <f t="shared" ca="1" si="527"/>
        <v>-764144.66749446234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-137247.43920001286</v>
      </c>
      <c r="R604" s="25">
        <f t="array" aca="1" ref="R604" ca="1">INDEX('Lorri 401b'!L:L,MATCH('Retirement Calculator'!A604,'Lorri 401b'!N:N,0),0)</f>
        <v>-660257.30987526046</v>
      </c>
      <c r="S604" s="25">
        <f t="shared" ca="1" si="527"/>
        <v>-797504.74907527328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-146249.91505037402</v>
      </c>
      <c r="R605" s="25">
        <f t="array" aca="1" ref="R605" ca="1">INDEX('Lorri 401b'!L:L,MATCH('Retirement Calculator'!A605,'Lorri 401b'!N:N,0),0)</f>
        <v>-684753.91594563017</v>
      </c>
      <c r="S605" s="25">
        <f t="shared" ca="1" si="527"/>
        <v>-831003.83099600417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-155289.90121677835</v>
      </c>
      <c r="R606" s="25">
        <f t="array" aca="1" ref="R606" ca="1">INDEX('Lorri 401b'!L:L,MATCH('Retirement Calculator'!A606,'Lorri 401b'!N:N,0),0)</f>
        <v>-709352.59120795981</v>
      </c>
      <c r="S606" s="25">
        <f t="shared" ca="1" si="527"/>
        <v>-864642.49242473813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-164367.55399220937</v>
      </c>
      <c r="R607" s="25">
        <f t="array" aca="1" ref="R607" ca="1">INDEX('Lorri 401b'!L:L,MATCH('Retirement Calculator'!A607,'Lorri 401b'!N:N,0),0)</f>
        <v>-734053.76095054916</v>
      </c>
      <c r="S607" s="25">
        <f t="shared" ca="1" si="527"/>
        <v>-898421.31494275853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-173483.03032087136</v>
      </c>
      <c r="R608" s="25">
        <f t="array" aca="1" ref="R608" ca="1">INDEX('Lorri 401b'!L:L,MATCH('Retirement Calculator'!A608,'Lorri 401b'!N:N,0),0)</f>
        <v>-758857.85223373258</v>
      </c>
      <c r="S608" s="25">
        <f t="shared" ca="1" si="527"/>
        <v>-932340.88255460397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-182636.48780090275</v>
      </c>
      <c r="R609" s="25">
        <f t="array" aca="1" ref="R609" ca="1">INDEX('Lorri 401b'!L:L,MATCH('Retirement Calculator'!A609,'Lorri 401b'!N:N,0),0)</f>
        <v>-783765.29389726277</v>
      </c>
      <c r="S609" s="25">
        <f t="shared" ca="1" si="527"/>
        <v>-966401.78169816546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-191828.08468710093</v>
      </c>
      <c r="R610" s="25">
        <f t="array" aca="1" ref="R610" ca="1">INDEX('Lorri 401b'!L:L,MATCH('Retirement Calculator'!A610,'Lorri 401b'!N:N,0),0)</f>
        <v>-808776.51656772429</v>
      </c>
      <c r="S610" s="25">
        <f t="shared" ca="1" si="527"/>
        <v>-1000604.6012548252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-201057.97989365828</v>
      </c>
      <c r="R611" s="25">
        <f t="array" aca="1" ref="R611" ca="1">INDEX('Lorri 401b'!L:L,MATCH('Retirement Calculator'!A611,'Lorri 401b'!N:N,0),0)</f>
        <v>-833891.95266597939</v>
      </c>
      <c r="S611" s="25">
        <f t="shared" ca="1" si="527"/>
        <v>-1034949.9325596377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-210326.33299690962</v>
      </c>
      <c r="R612" s="25">
        <f t="array" aca="1" ref="R612" ca="1">INDEX('Lorri 401b'!L:L,MATCH('Retirement Calculator'!A612,'Lorri 401b'!N:N,0),0)</f>
        <v>-859112.03641464375</v>
      </c>
      <c r="S612" s="25">
        <f t="shared" ca="1" si="527"/>
        <v>-1069438.3694115533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-219633.30423809119</v>
      </c>
      <c r="R613" s="25">
        <f t="array" aca="1" ref="R613" ca="1">INDEX('Lorri 401b'!L:L,MATCH('Retirement Calculator'!A613,'Lorri 401b'!N:N,0),0)</f>
        <v>-884437.20384559431</v>
      </c>
      <c r="S613" s="25">
        <f t="shared" ca="1" si="527"/>
        <v>-1104070.5080836855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-228979.05452611099</v>
      </c>
      <c r="R614" s="25">
        <f t="array" aca="1" ref="R614" ca="1">INDEX('Lorri 401b'!L:L,MATCH('Retirement Calculator'!A614,'Lorri 401b'!N:N,0),0)</f>
        <v>-909867.89280750719</v>
      </c>
      <c r="S614" s="25">
        <f t="shared" ca="1" si="527"/>
        <v>-1138846.9473336181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-238363.74544033088</v>
      </c>
      <c r="R615" s="25">
        <f t="array" aca="1" ref="R615" ca="1">INDEX('Lorri 401b'!L:L,MATCH('Retirement Calculator'!A615,'Lorri 401b'!N:N,0),0)</f>
        <v>-935404.54297342803</v>
      </c>
      <c r="S615" s="25">
        <f t="shared" ca="1" si="527"/>
        <v>-1173768.2884137589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-247787.53923336003</v>
      </c>
      <c r="R616" s="25">
        <f t="array" aca="1" ref="R616" ca="1">INDEX('Lorri 401b'!L:L,MATCH('Retirement Calculator'!A616,'Lorri 401b'!N:N,0),0)</f>
        <v>-961047.5958483736</v>
      </c>
      <c r="S616" s="25">
        <f t="shared" ca="1" si="527"/>
        <v>-1208835.1350817336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-257250.59883386013</v>
      </c>
      <c r="R617" s="25">
        <f t="array" aca="1" ref="R617" ca="1">INDEX('Lorri 401b'!L:L,MATCH('Retirement Calculator'!A617,'Lorri 401b'!N:N,0),0)</f>
        <v>-986797.49477696477</v>
      </c>
      <c r="S617" s="25">
        <f t="shared" ca="1" si="527"/>
        <v>-1244048.093610825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-266753.08784936229</v>
      </c>
      <c r="R618" s="25">
        <f t="array" aca="1" ref="R618" ca="1">INDEX('Lorri 401b'!L:L,MATCH('Retirement Calculator'!A618,'Lorri 401b'!N:N,0),0)</f>
        <v>-1012654.6849510917</v>
      </c>
      <c r="S618" s="25">
        <f t="shared" ca="1" si="527"/>
        <v>-1279407.7728004539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-276295.1705690957</v>
      </c>
      <c r="R619" s="25">
        <f t="array" aca="1" ref="R619" ca="1">INDEX('Lorri 401b'!L:L,MATCH('Retirement Calculator'!A619,'Lorri 401b'!N:N,0),0)</f>
        <v>-1038619.6134176108</v>
      </c>
      <c r="S619" s="25">
        <f t="shared" ca="1" si="527"/>
        <v>-1314914.7839867065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-285877.01196682802</v>
      </c>
      <c r="R620" s="25">
        <f t="array" aca="1" ref="R620" ca="1">INDEX('Lorri 401b'!L:L,MATCH('Retirement Calculator'!A620,'Lorri 401b'!N:N,0),0)</f>
        <v>-1064692.7290860738</v>
      </c>
      <c r="S620" s="25">
        <f t="shared" ca="1" si="527"/>
        <v>-1350569.7410529018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-295498.77770371758</v>
      </c>
      <c r="R621" s="25">
        <f t="array" aca="1" ref="R621" ca="1">INDEX('Lorri 401b'!L:L,MATCH('Retirement Calculator'!A621,'Lorri 401b'!N:N,0),0)</f>
        <v>-1090874.4827364888</v>
      </c>
      <c r="S621" s="25">
        <f t="shared" ca="1" si="527"/>
        <v>-1386373.2604402064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-305160.6341311775</v>
      </c>
      <c r="R622" s="25">
        <f t="array" aca="1" ref="R622" ca="1">INDEX('Lorri 401b'!L:L,MATCH('Retirement Calculator'!A622,'Lorri 401b'!N:N,0),0)</f>
        <v>-1117165.3270271139</v>
      </c>
      <c r="S622" s="25">
        <f t="shared" ca="1" si="527"/>
        <v>-1422325.9611582914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-314862.74829375185</v>
      </c>
      <c r="R623" s="25">
        <f t="array" aca="1" ref="R623" ca="1">INDEX('Lorri 401b'!L:L,MATCH('Retirement Calculator'!A623,'Lorri 401b'!N:N,0),0)</f>
        <v>-1143565.716502283</v>
      </c>
      <c r="S623" s="25">
        <f t="shared" ca="1" si="527"/>
        <v>-1458428.4647960349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-324605.28793200356</v>
      </c>
      <c r="R624" s="25">
        <f t="array" aca="1" ref="R624" ca="1">INDEX('Lorri 401b'!L:L,MATCH('Retirement Calculator'!A624,'Lorri 401b'!N:N,0),0)</f>
        <v>-1170076.1076002654</v>
      </c>
      <c r="S624" s="25">
        <f t="shared" ca="1" si="527"/>
        <v>-1494681.395532269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-334388.42148541467</v>
      </c>
      <c r="R625" s="25">
        <f t="array" aca="1" ref="R625" ca="1">INDEX('Lorri 401b'!L:L,MATCH('Retirement Calculator'!A625,'Lorri 401b'!N:N,0),0)</f>
        <v>-1196696.958661156</v>
      </c>
      <c r="S625" s="25">
        <f t="shared" ca="1" si="527"/>
        <v>-1531085.3801465707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-344212.31809529831</v>
      </c>
      <c r="R626" s="25">
        <f t="array" aca="1" ref="R626" ca="1">INDEX('Lorri 401b'!L:L,MATCH('Retirement Calculator'!A626,'Lorri 401b'!N:N,0),0)</f>
        <v>-1223428.7299348004</v>
      </c>
      <c r="S626" s="25">
        <f t="shared" ca="1" si="527"/>
        <v>-1567641.0480300987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-354077.14760772313</v>
      </c>
      <c r="R627" s="25">
        <f t="array" aca="1" ref="R627" ca="1">INDEX('Lorri 401b'!L:L,MATCH('Retirement Calculator'!A627,'Lorri 401b'!N:N,0),0)</f>
        <v>-1250271.8835887518</v>
      </c>
      <c r="S627" s="25">
        <f t="shared" ca="1" si="527"/>
        <v>-1604349.031196475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-363983.08057644975</v>
      </c>
      <c r="R628" s="25">
        <f t="array" aca="1" ref="R628" ca="1">INDEX('Lorri 401b'!L:L,MATCH('Retirement Calculator'!A628,'Lorri 401b'!N:N,0),0)</f>
        <v>-1277226.8837162612</v>
      </c>
      <c r="S628" s="25">
        <f t="shared" ca="1" si="527"/>
        <v>-1641209.9642927111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-373930.28826587938</v>
      </c>
      <c r="R629" s="25">
        <f t="array" aca="1" ref="R629" ca="1">INDEX('Lorri 401b'!L:L,MATCH('Retirement Calculator'!A629,'Lorri 401b'!N:N,0),0)</f>
        <v>-1304294.196344302</v>
      </c>
      <c r="S629" s="25">
        <f t="shared" ca="1" si="527"/>
        <v>-1678224.4846101813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-383918.94265401497</v>
      </c>
      <c r="R630" s="25">
        <f t="array" aca="1" ref="R630" ca="1">INDEX('Lorri 401b'!L:L,MATCH('Retirement Calculator'!A630,'Lorri 401b'!N:N,0),0)</f>
        <v>-1331474.2894416263</v>
      </c>
      <c r="S630" s="25">
        <f t="shared" ca="1" si="527"/>
        <v>-1715393.2320956413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-393949.21643543447</v>
      </c>
      <c r="R631" s="25">
        <f t="array" aca="1" ref="R631" ca="1">INDEX('Lorri 401b'!L:L,MATCH('Retirement Calculator'!A631,'Lorri 401b'!N:N,0),0)</f>
        <v>-1358767.6329268559</v>
      </c>
      <c r="S631" s="25">
        <f t="shared" ca="1" si="527"/>
        <v>-1752716.8493622905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-404021.28302427655</v>
      </c>
      <c r="R632" s="25">
        <f t="array" aca="1" ref="R632" ca="1">INDEX('Lorri 401b'!L:L,MATCH('Retirement Calculator'!A632,'Lorri 401b'!N:N,0),0)</f>
        <v>-1386174.6986766073</v>
      </c>
      <c r="S632" s="25">
        <f t="shared" ca="1" si="527"/>
        <v>-1790195.9817008839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-414135.31655723881</v>
      </c>
      <c r="R633" s="25">
        <f t="array" aca="1" ref="R633" ca="1">INDEX('Lorri 401b'!L:L,MATCH('Retirement Calculator'!A633,'Lorri 401b'!N:N,0),0)</f>
        <v>-1413695.9605336494</v>
      </c>
      <c r="S633" s="25">
        <f t="shared" ca="1" si="527"/>
        <v>-1827831.2770908882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-424291.49189658841</v>
      </c>
      <c r="R634" s="25">
        <f t="array" aca="1" ref="R634" ca="1">INDEX('Lorri 401b'!L:L,MATCH('Retirement Calculator'!A634,'Lorri 401b'!N:N,0),0)</f>
        <v>-1441331.8943150959</v>
      </c>
      <c r="S634" s="25">
        <f t="shared" ca="1" si="527"/>
        <v>-1865623.3862116842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-434489.98463318532</v>
      </c>
      <c r="R635" s="25">
        <f t="array" aca="1" ref="R635" ca="1">INDEX('Lorri 401b'!L:L,MATCH('Retirement Calculator'!A635,'Lorri 401b'!N:N,0),0)</f>
        <v>-1469082.9778206316</v>
      </c>
      <c r="S635" s="25">
        <f t="shared" ca="1" si="527"/>
        <v>-1903572.962453817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-444730.97108951805</v>
      </c>
      <c r="R636" s="25">
        <f t="array" aca="1" ref="R636" ca="1">INDEX('Lorri 401b'!L:L,MATCH('Retirement Calculator'!A636,'Lorri 401b'!N:N,0),0)</f>
        <v>-1496949.6908407738</v>
      </c>
      <c r="S636" s="25">
        <f t="shared" ca="1" si="527"/>
        <v>-1941680.6619302919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-455014.62832275213</v>
      </c>
      <c r="R637" s="25">
        <f t="array" aca="1" ref="R637" ca="1">INDEX('Lorri 401b'!L:L,MATCH('Retirement Calculator'!A637,'Lorri 401b'!N:N,0),0)</f>
        <v>-1524932.5151651665</v>
      </c>
      <c r="S637" s="25">
        <f t="shared" ca="1" si="527"/>
        <v>-1979947.1434879187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-465341.13412779139</v>
      </c>
      <c r="R638" s="25">
        <f t="array" aca="1" ref="R638" ca="1">INDEX('Lorri 401b'!L:L,MATCH('Retirement Calculator'!A638,'Lorri 401b'!N:N,0),0)</f>
        <v>-1553031.934590911</v>
      </c>
      <c r="S638" s="25">
        <f t="shared" ca="1" si="527"/>
        <v>-2018373.0687187025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-475710.6670403516</v>
      </c>
      <c r="R639" s="25">
        <f t="array" aca="1" ref="R639" ca="1">INDEX('Lorri 401b'!L:L,MATCH('Retirement Calculator'!A639,'Lorri 401b'!N:N,0),0)</f>
        <v>-1581248.4349309294</v>
      </c>
      <c r="S639" s="25">
        <f t="shared" ca="1" si="527"/>
        <v>-2056959.101971281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-486123.40634004748</v>
      </c>
      <c r="R640" s="25">
        <f t="array" aca="1" ref="R640" ca="1">INDEX('Lorri 401b'!L:L,MATCH('Retirement Calculator'!A640,'Lorri 401b'!N:N,0),0)</f>
        <v>-1609582.5040223645</v>
      </c>
      <c r="S640" s="25">
        <f t="shared" ca="1" si="527"/>
        <v>-2095705.910362412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-496579.53205349209</v>
      </c>
      <c r="R641" s="25">
        <f t="array" aca="1" ref="R641" ca="1">INDEX('Lorri 401b'!L:L,MATCH('Retirement Calculator'!A641,'Lorri 401b'!N:N,0),0)</f>
        <v>-1638034.631735014</v>
      </c>
      <c r="S641" s="25">
        <f t="shared" ca="1" si="527"/>
        <v>-2134614.1637885063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-507079.22495740943</v>
      </c>
      <c r="R642" s="25">
        <f t="array" aca="1" ref="R642" ca="1">INDEX('Lorri 401b'!L:L,MATCH('Retirement Calculator'!A642,'Lorri 401b'!N:N,0),0)</f>
        <v>-1666605.3099797994</v>
      </c>
      <c r="S642" s="25">
        <f t="shared" ca="1" si="527"/>
        <v>-2173684.534937209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-517622.66658175975</v>
      </c>
      <c r="R643" s="25">
        <f t="array" aca="1" ref="R643" ca="1">INDEX('Lorri 401b'!L:L,MATCH('Retirement Calculator'!A643,'Lorri 401b'!N:N,0),0)</f>
        <v>-1695295.0327172715</v>
      </c>
      <c r="S643" s="25">
        <f t="shared" ca="1" si="527"/>
        <v>-2212917.6992990314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-528210.03921287821</v>
      </c>
      <c r="R644" s="25">
        <f t="array" aca="1" ref="R644" ca="1">INDEX('Lorri 401b'!L:L,MATCH('Retirement Calculator'!A644,'Lorri 401b'!N:N,0),0)</f>
        <v>-1724104.2959661498</v>
      </c>
      <c r="S644" s="25">
        <f t="shared" ca="1" si="527"/>
        <v>-2252314.3351790281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-538841.52589662629</v>
      </c>
      <c r="R645" s="25">
        <f t="array" aca="1" ref="R645" ca="1">INDEX('Lorri 401b'!L:L,MATCH('Retirement Calculator'!A645,'Lorri 401b'!N:N,0),0)</f>
        <v>-1753033.5978118982</v>
      </c>
      <c r="S645" s="25">
        <f t="shared" ca="1" si="527"/>
        <v>-2291875.1237085247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-549517.31044155662</v>
      </c>
      <c r="R646" s="25">
        <f t="array" aca="1" ref="R646" ca="1">INDEX('Lorri 401b'!L:L,MATCH('Retirement Calculator'!A646,'Lorri 401b'!N:N,0),0)</f>
        <v>-1782083.4384153374</v>
      </c>
      <c r="S646" s="25">
        <f t="shared" ca="1" si="527"/>
        <v>-2331600.7488568937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-560237.57742209092</v>
      </c>
      <c r="R647" s="25">
        <f t="array" aca="1" ref="R647" ca="1">INDEX('Lorri 401b'!L:L,MATCH('Retirement Calculator'!A647,'Lorri 401b'!N:N,0),0)</f>
        <v>-1811254.3200212908</v>
      </c>
      <c r="S647" s="25">
        <f t="shared" ca="1" si="527"/>
        <v>-2371491.8974433816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-571002.51218171068</v>
      </c>
      <c r="R648" s="25">
        <f t="array" aca="1" ref="R648" ca="1">INDEX('Lorri 401b'!L:L,MATCH('Retirement Calculator'!A648,'Lorri 401b'!N:N,0),0)</f>
        <v>-1840546.7469672691</v>
      </c>
      <c r="S648" s="25">
        <f t="shared" ca="1" si="527"/>
        <v>-2411549.2591489796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-581812.30083616229</v>
      </c>
      <c r="R649" s="25">
        <f t="array" aca="1" ref="R649" ca="1">INDEX('Lorri 401b'!L:L,MATCH('Retirement Calculator'!A649,'Lorri 401b'!N:N,0),0)</f>
        <v>-1869961.2256921891</v>
      </c>
      <c r="S649" s="25">
        <f t="shared" ca="1" si="527"/>
        <v>-2451773.5265283515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-592667.13027667406</v>
      </c>
      <c r="R650" s="25">
        <f t="array" aca="1" ref="R650" ca="1">INDEX('Lorri 401b'!L:L,MATCH('Retirement Calculator'!A650,'Lorri 401b'!N:N,0),0)</f>
        <v>-1899498.2647451295</v>
      </c>
      <c r="S650" s="25">
        <f t="shared" ca="1" si="527"/>
        <v>-2492165.3950218037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-603567.18817318801</v>
      </c>
      <c r="R651" s="25">
        <f t="array" aca="1" ref="R651" ca="1">INDEX('Lorri 401b'!L:L,MATCH('Retirement Calculator'!A651,'Lorri 401b'!N:N,0),0)</f>
        <v>-1929158.3747941237</v>
      </c>
      <c r="S651" s="25">
        <f t="shared" ca="1" si="527"/>
        <v>-2532725.5629673116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-614512.66297760408</v>
      </c>
      <c r="R652" s="25">
        <f t="array" aca="1" ref="R652" ca="1">INDEX('Lorri 401b'!L:L,MATCH('Retirement Calculator'!A652,'Lorri 401b'!N:N,0),0)</f>
        <v>-1958942.0686349887</v>
      </c>
      <c r="S652" s="25">
        <f t="shared" ca="1" si="527"/>
        <v>-2573454.7316125929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-625503.74392703851</v>
      </c>
      <c r="R653" s="25">
        <f t="array" aca="1" ref="R653" ca="1">INDEX('Lorri 401b'!L:L,MATCH('Retirement Calculator'!A653,'Lorri 401b'!N:N,0),0)</f>
        <v>-1988849.8612001908</v>
      </c>
      <c r="S653" s="25">
        <f t="shared" ca="1" si="527"/>
        <v>-2614353.6051272294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-636540.62104709563</v>
      </c>
      <c r="R654" s="25">
        <f t="array" aca="1" ref="R654" ca="1">INDEX('Lorri 401b'!L:L,MATCH('Retirement Calculator'!A654,'Lorri 401b'!N:N,0),0)</f>
        <v>-2018882.2695677478</v>
      </c>
      <c r="S654" s="25">
        <f t="shared" ca="1" si="527"/>
        <v>-2655422.8906148435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-647623.48515515297</v>
      </c>
      <c r="R655" s="25">
        <f t="array" aca="1" ref="R655" ca="1">INDEX('Lorri 401b'!L:L,MATCH('Retirement Calculator'!A655,'Lorri 401b'!N:N,0),0)</f>
        <v>-2049039.8129701698</v>
      </c>
      <c r="S655" s="25">
        <f t="shared" ca="1" si="527"/>
        <v>-2696663.2981253229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-658752.52786366059</v>
      </c>
      <c r="R656" s="25">
        <f t="array" aca="1" ref="R656" ca="1">INDEX('Lorri 401b'!L:L,MATCH('Retirement Calculator'!A656,'Lorri 401b'!N:N,0),0)</f>
        <v>-2079323.0128034351</v>
      </c>
      <c r="S656" s="25">
        <f t="shared" ca="1" si="527"/>
        <v>-2738075.5406670957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-669927.94158345356</v>
      </c>
      <c r="R657" s="25">
        <f t="array" aca="1" ref="R657" ca="1">INDEX('Lorri 401b'!L:L,MATCH('Retirement Calculator'!A657,'Lorri 401b'!N:N,0),0)</f>
        <v>-2109732.3926360053</v>
      </c>
      <c r="S657" s="25">
        <f t="shared" ca="1" si="527"/>
        <v>-2779660.334219459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-681149.9195270791</v>
      </c>
      <c r="R658" s="25">
        <f t="array" aca="1" ref="R658" ca="1">INDEX('Lorri 401b'!L:L,MATCH('Retirement Calculator'!A658,'Lorri 401b'!N:N,0),0)</f>
        <v>-2140268.4782178784</v>
      </c>
      <c r="S658" s="25">
        <f t="shared" ca="1" si="527"/>
        <v>-2821418.3977449574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-692418.6557121363</v>
      </c>
      <c r="R659" s="25">
        <f t="array" aca="1" ref="R659" ca="1">INDEX('Lorri 401b'!L:L,MATCH('Retirement Calculator'!A659,'Lorri 401b'!N:N,0),0)</f>
        <v>-2170931.7974896757</v>
      </c>
      <c r="S659" s="25">
        <f t="shared" ca="1" si="527"/>
        <v>-2863350.4532018118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-703734.34496463125</v>
      </c>
      <c r="R660" s="25">
        <f t="array" aca="1" ref="R660" ca="1">INDEX('Lorri 401b'!L:L,MATCH('Retirement Calculator'!A660,'Lorri 401b'!N:N,0),0)</f>
        <v>-2201722.8805917725</v>
      </c>
      <c r="S660" s="25">
        <f t="shared" ca="1" si="527"/>
        <v>-2905457.2255564039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-715097.182922345</v>
      </c>
      <c r="R661" s="25">
        <f t="array" aca="1" ref="R661" ca="1">INDEX('Lorri 401b'!L:L,MATCH('Retirement Calculator'!A661,'Lorri 401b'!N:N,0),0)</f>
        <v>-2232642.259873461</v>
      </c>
      <c r="S661" s="25">
        <f t="shared" ca="1" si="527"/>
        <v>-2947739.4427958061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-726507.36603821593</v>
      </c>
      <c r="R662" s="25">
        <f t="array" aca="1" ref="R662" ca="1">INDEX('Lorri 401b'!L:L,MATCH('Retirement Calculator'!A662,'Lorri 401b'!N:N,0),0)</f>
        <v>-2263690.4699021569</v>
      </c>
      <c r="S662" s="25">
        <f t="shared" ca="1" si="527"/>
        <v>-2990197.8359403727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-737965.09158373624</v>
      </c>
      <c r="R663" s="25">
        <f t="array" aca="1" ref="R663" ca="1">INDEX('Lorri 401b'!L:L,MATCH('Retirement Calculator'!A663,'Lorri 401b'!N:N,0),0)</f>
        <v>-2294868.0474726385</v>
      </c>
      <c r="S663" s="25">
        <f t="shared" ca="1" si="527"/>
        <v>-3032833.1390563748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-749470.55765236286</v>
      </c>
      <c r="R664" s="25">
        <f t="array" aca="1" ref="R664" ca="1">INDEX('Lorri 401b'!L:L,MATCH('Retirement Calculator'!A664,'Lorri 401b'!N:N,0),0)</f>
        <v>-2326175.5316163306</v>
      </c>
      <c r="S664" s="25">
        <f t="shared" ca="1" si="527"/>
        <v>-3075646.0892686937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-761023.96316294209</v>
      </c>
      <c r="R665" s="25">
        <f t="array" aca="1" ref="R665" ca="1">INDEX('Lorri 401b'!L:L,MATCH('Retirement Calculator'!A665,'Lorri 401b'!N:N,0),0)</f>
        <v>-2357613.4636106216</v>
      </c>
      <c r="S665" s="25">
        <f t="shared" ca="1" si="527"/>
        <v>-3118637.426773564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-772625.50786314881</v>
      </c>
      <c r="R666" s="25">
        <f t="array" aca="1" ref="R666" ca="1">INDEX('Lorri 401b'!L:L,MATCH('Retirement Calculator'!A666,'Lorri 401b'!N:N,0),0)</f>
        <v>-2389182.3869882221</v>
      </c>
      <c r="S666" s="25">
        <f t="shared" ca="1" si="527"/>
        <v>-3161807.8948513707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-784275.39233293966</v>
      </c>
      <c r="R667" s="25">
        <f t="array" aca="1" ref="R667" ca="1">INDEX('Lorri 401b'!L:L,MATCH('Retirement Calculator'!A667,'Lorri 401b'!N:N,0),0)</f>
        <v>-2420882.8475465626</v>
      </c>
      <c r="S667" s="25">
        <f t="shared" ca="1" si="527"/>
        <v>-3205158.239879502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-795973.8179880213</v>
      </c>
      <c r="R668" s="25">
        <f t="array" aca="1" ref="R668" ca="1">INDEX('Lorri 401b'!L:L,MATCH('Retirement Calculator'!A668,'Lorri 401b'!N:N,0),0)</f>
        <v>-2452715.3933572294</v>
      </c>
      <c r="S668" s="25">
        <f t="shared" ca="1" si="527"/>
        <v>-3248689.2113452507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-807720.9870833325</v>
      </c>
      <c r="R669" s="25">
        <f t="array" aca="1" ref="R669" ca="1">INDEX('Lorri 401b'!L:L,MATCH('Retirement Calculator'!A669,'Lorri 401b'!N:N,0),0)</f>
        <v>-2484680.5747754406</v>
      </c>
      <c r="S669" s="25">
        <f t="shared" ca="1" si="527"/>
        <v>-3292401.5618587732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-819517.1027165408</v>
      </c>
      <c r="R670" s="25">
        <f t="array" aca="1" ref="R670" ca="1">INDEX('Lorri 401b'!L:L,MATCH('Retirement Calculator'!A670,'Lorri 401b'!N:N,0),0)</f>
        <v>-2516778.9444495612</v>
      </c>
      <c r="S670" s="25">
        <f t="shared" ca="1" si="527"/>
        <v>-3336296.0471661021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-831362.36883155419</v>
      </c>
      <c r="R671" s="25">
        <f t="array" aca="1" ref="R671" ca="1">INDEX('Lorri 401b'!L:L,MATCH('Retirement Calculator'!A671,'Lorri 401b'!N:N,0),0)</f>
        <v>-2549011.0573306573</v>
      </c>
      <c r="S671" s="25">
        <f t="shared" ca="1" si="527"/>
        <v>-3380373.4261622112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-843256.99022204673</v>
      </c>
      <c r="R672" s="25">
        <f t="array" aca="1" ref="R672" ca="1">INDEX('Lorri 401b'!L:L,MATCH('Retirement Calculator'!A672,'Lorri 401b'!N:N,0),0)</f>
        <v>-2581377.4706820911</v>
      </c>
      <c r="S672" s="25">
        <f t="shared" ca="1" si="527"/>
        <v>-3424634.4609041377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-855201.17253499967</v>
      </c>
      <c r="R673" s="25">
        <f t="array" aca="1" ref="R673" ca="1">INDEX('Lorri 401b'!L:L,MATCH('Retirement Calculator'!A673,'Lorri 401b'!N:N,0),0)</f>
        <v>-2613878.7440891559</v>
      </c>
      <c r="S673" s="25">
        <f t="shared" ca="1" si="527"/>
        <v>-3469079.9166241558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-867195.12227425654</v>
      </c>
      <c r="R674" s="25">
        <f t="array" aca="1" ref="R674" ca="1">INDEX('Lorri 401b'!L:L,MATCH('Retirement Calculator'!A674,'Lorri 401b'!N:N,0),0)</f>
        <v>-2646515.4394687503</v>
      </c>
      <c r="S674" s="25">
        <f t="shared" ca="1" si="527"/>
        <v>-3513710.561743007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-879239.04680409376</v>
      </c>
      <c r="R675" s="25">
        <f t="array" aca="1" ref="R675" ca="1">INDEX('Lorri 401b'!L:L,MATCH('Retirement Calculator'!A675,'Lorri 401b'!N:N,0),0)</f>
        <v>-2679288.1210790928</v>
      </c>
      <c r="S675" s="25">
        <f t="shared" ca="1" si="527"/>
        <v>-3558527.1678831866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-891333.15435280523</v>
      </c>
      <c r="R676" s="25">
        <f t="array" aca="1" ref="R676" ca="1">INDEX('Lorri 401b'!L:L,MATCH('Retirement Calculator'!A676,'Lorri 401b'!N:N,0),0)</f>
        <v>-2712197.3555294788</v>
      </c>
      <c r="S676" s="25">
        <f t="shared" ca="1" si="527"/>
        <v>-3603530.5098822839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-903477.65401630301</v>
      </c>
      <c r="R677" s="25">
        <f t="array" aca="1" ref="R677" ca="1">INDEX('Lorri 401b'!L:L,MATCH('Retirement Calculator'!A677,'Lorri 401b'!N:N,0),0)</f>
        <v>-2745243.7117900746</v>
      </c>
      <c r="S677" s="25">
        <f t="shared" ca="1" si="527"/>
        <v>-3648721.3658063775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-915672.755761732</v>
      </c>
      <c r="R678" s="25">
        <f t="array" aca="1" ref="R678" ca="1">INDEX('Lorri 401b'!L:L,MATCH('Retirement Calculator'!A678,'Lorri 401b'!N:N,0),0)</f>
        <v>-2778427.7612017561</v>
      </c>
      <c r="S678" s="25">
        <f t="shared" ca="1" si="527"/>
        <v>-3694100.516963488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-927918.6704311003</v>
      </c>
      <c r="R679" s="25">
        <f t="array" aca="1" ref="R679" ca="1">INDEX('Lorri 401b'!L:L,MATCH('Retirement Calculator'!A679,'Lorri 401b'!N:N,0),0)</f>
        <v>-2811750.0774859865</v>
      </c>
      <c r="S679" s="25">
        <f t="shared" ca="1" si="527"/>
        <v>-3739668.7479170868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-940215.60974492435</v>
      </c>
      <c r="R680" s="25">
        <f t="array" aca="1" ref="R680" ca="1">INDEX('Lorri 401b'!L:L,MATCH('Retirement Calculator'!A680,'Lorri 401b'!N:N,0),0)</f>
        <v>-2845211.2367547345</v>
      </c>
      <c r="S680" s="25">
        <f t="shared" ca="1" si="527"/>
        <v>-3785426.8464996591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-952563.78630588925</v>
      </c>
      <c r="R681" s="25">
        <f t="array" aca="1" ref="R681" ca="1">INDEX('Lorri 401b'!L:L,MATCH('Retirement Calculator'!A681,'Lorri 401b'!N:N,0),0)</f>
        <v>-2878811.8175204354</v>
      </c>
      <c r="S681" s="25">
        <f t="shared" ca="1" si="527"/>
        <v>-3831375.6038263245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-964963.4136025249</v>
      </c>
      <c r="R682" s="25">
        <f t="array" aca="1" ref="R682" ca="1">INDEX('Lorri 401b'!L:L,MATCH('Retirement Calculator'!A682,'Lorri 401b'!N:N,0),0)</f>
        <v>-2912552.4007059936</v>
      </c>
      <c r="S682" s="25">
        <f t="shared" ca="1" si="527"/>
        <v>-3877515.8143085185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-977414.70601289649</v>
      </c>
      <c r="R683" s="25">
        <f t="array" aca="1" ref="R683" ca="1">INDEX('Lorri 401b'!L:L,MATCH('Retirement Calculator'!A683,'Lorri 401b'!N:N,0),0)</f>
        <v>-2946433.5696548247</v>
      </c>
      <c r="S683" s="25">
        <f t="shared" ca="1" si="527"/>
        <v>-3923848.2756677214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-989917.8788083113</v>
      </c>
      <c r="R684" s="25">
        <f t="array" aca="1" ref="R684" ca="1">INDEX('Lorri 401b'!L:L,MATCH('Retirement Calculator'!A684,'Lorri 401b'!N:N,0),0)</f>
        <v>-2980455.9101409428</v>
      </c>
      <c r="S684" s="25">
        <f t="shared" ca="1" si="527"/>
        <v>-3970373.788949254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-1002473.1481570404</v>
      </c>
      <c r="R685" s="25">
        <f t="array" aca="1" ref="R685" ca="1">INDEX('Lorri 401b'!L:L,MATCH('Retirement Calculator'!A685,'Lorri 401b'!N:N,0),0)</f>
        <v>-3014620.0103790862</v>
      </c>
      <c r="S685" s="25">
        <f t="shared" ca="1" si="527"/>
        <v>-4017093.1585361268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-1015080.7311280558</v>
      </c>
      <c r="R686" s="25">
        <f t="array" aca="1" ref="R686" ca="1">INDEX('Lorri 401b'!L:L,MATCH('Retirement Calculator'!A686,'Lorri 401b'!N:N,0),0)</f>
        <v>-3048926.4610348889</v>
      </c>
      <c r="S686" s="25">
        <f t="shared" ca="1" si="527"/>
        <v>-4064007.1921629449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-1027740.8456947838</v>
      </c>
      <c r="R687" s="25">
        <f t="array" aca="1" ref="R687" ca="1">INDEX('Lorri 401b'!L:L,MATCH('Retirement Calculator'!A687,'Lorri 401b'!N:N,0),0)</f>
        <v>-3083375.8552350905</v>
      </c>
      <c r="S687" s="25">
        <f t="shared" ca="1" si="527"/>
        <v>-4111116.7009298746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-1040453.7107388732</v>
      </c>
      <c r="R688" s="25">
        <f t="array" aca="1" ref="R688" ca="1">INDEX('Lorri 401b'!L:L,MATCH('Retirement Calculator'!A688,'Lorri 401b'!N:N,0),0)</f>
        <v>-3117968.7885777932</v>
      </c>
      <c r="S688" s="25">
        <f t="shared" ca="1" si="527"/>
        <v>-4158422.4993166663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-1053219.5460539798</v>
      </c>
      <c r="R689" s="25">
        <f t="array" aca="1" ref="R689" ca="1">INDEX('Lorri 401b'!L:L,MATCH('Retirement Calculator'!A689,'Lorri 401b'!N:N,0),0)</f>
        <v>-3152705.859142757</v>
      </c>
      <c r="S689" s="25">
        <f t="shared" ca="1" si="527"/>
        <v>-4205925.4051967366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-1066038.5723495658</v>
      </c>
      <c r="R690" s="25">
        <f t="array" aca="1" ref="R690" ca="1">INDEX('Lorri 401b'!L:L,MATCH('Retirement Calculator'!A690,'Lorri 401b'!N:N,0),0)</f>
        <v>-3187587.6675017416</v>
      </c>
      <c r="S690" s="25">
        <f t="shared" ca="1" si="527"/>
        <v>-4253626.2398513071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-1078911.0112547167</v>
      </c>
      <c r="R691" s="25">
        <f t="array" aca="1" ref="R691" ca="1">INDEX('Lorri 401b'!L:L,MATCH('Retirement Calculator'!A691,'Lorri 401b'!N:N,0),0)</f>
        <v>-3222614.8167288885</v>
      </c>
      <c r="S691" s="25">
        <f t="shared" ca="1" si="527"/>
        <v>-4301525.8279836047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-1091837.0853219724</v>
      </c>
      <c r="R692" s="25">
        <f t="array" aca="1" ref="R692" ca="1">INDEX('Lorri 401b'!L:L,MATCH('Retirement Calculator'!A692,'Lorri 401b'!N:N,0),0)</f>
        <v>-3257787.9124111487</v>
      </c>
      <c r="S692" s="25">
        <f t="shared" ca="1" si="527"/>
        <v>-4349624.9977331208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-1104817.018031175</v>
      </c>
      <c r="R693" s="25">
        <f t="array" aca="1" ref="R693" ca="1">INDEX('Lorri 401b'!L:L,MATCH('Retirement Calculator'!A693,'Lorri 401b'!N:N,0),0)</f>
        <v>-3293107.5626587514</v>
      </c>
      <c r="S693" s="25">
        <f t="shared" ca="1" si="527"/>
        <v>-4397924.5806899266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-1117851.0337933328</v>
      </c>
      <c r="R694" s="25">
        <f t="array" aca="1" ref="R694" ca="1">INDEX('Lorri 401b'!L:L,MATCH('Retirement Calculator'!A694,'Lorri 401b'!N:N,0),0)</f>
        <v>-3328574.3781157192</v>
      </c>
      <c r="S694" s="25">
        <f t="shared" ca="1" si="527"/>
        <v>-4446425.4119090522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-1130939.3579544993</v>
      </c>
      <c r="R695" s="25">
        <f t="array" aca="1" ref="R695" ca="1">INDEX('Lorri 401b'!L:L,MATCH('Retirement Calculator'!A695,'Lorri 401b'!N:N,0),0)</f>
        <v>-3364188.9719704241</v>
      </c>
      <c r="S695" s="25">
        <f t="shared" ca="1" si="527"/>
        <v>-4495128.3299249234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-1144082.2167996708</v>
      </c>
      <c r="R696" s="25">
        <f t="array" aca="1" ref="R696" ca="1">INDEX('Lorri 401b'!L:L,MATCH('Retirement Calculator'!A696,'Lorri 401b'!N:N,0),0)</f>
        <v>-3399951.9599661906</v>
      </c>
      <c r="S696" s="25">
        <f t="shared" ca="1" si="527"/>
        <v>-4544034.176765861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-1157279.8375566972</v>
      </c>
      <c r="R697" s="25">
        <f t="array" aca="1" ref="R697" ca="1">INDEX('Lorri 401b'!L:L,MATCH('Retirement Calculator'!A697,'Lorri 401b'!N:N,0),0)</f>
        <v>-3435863.9604119393</v>
      </c>
      <c r="S697" s="25">
        <f t="shared" ca="1" si="527"/>
        <v>-4593143.7979686363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-1170532.4484002113</v>
      </c>
      <c r="R698" s="25">
        <f t="array" aca="1" ref="R698" ca="1">INDEX('Lorri 401b'!L:L,MATCH('Retirement Calculator'!A698,'Lorri 401b'!N:N,0),0)</f>
        <v>-3471925.5941928788</v>
      </c>
      <c r="S698" s="25">
        <f t="shared" ca="1" si="527"/>
        <v>-4642458.0425930899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-1183840.2784555734</v>
      </c>
      <c r="R699" s="25">
        <f t="array" aca="1" ref="R699" ca="1">INDEX('Lorri 401b'!L:L,MATCH('Retirement Calculator'!A699,'Lorri 401b'!N:N,0),0)</f>
        <v>-3508137.4847812387</v>
      </c>
      <c r="S699" s="25">
        <f t="shared" ca="1" si="527"/>
        <v>-4691977.7632368123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-1197203.5578028327</v>
      </c>
      <c r="R700" s="25">
        <f t="array" aca="1" ref="R700" ca="1">INDEX('Lorri 401b'!L:L,MATCH('Retirement Calculator'!A700,'Lorri 401b'!N:N,0),0)</f>
        <v>-3544500.25824705</v>
      </c>
      <c r="S700" s="25">
        <f t="shared" ca="1" si="527"/>
        <v>-4741703.8160498831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-1210622.5174807056</v>
      </c>
      <c r="R701" s="25">
        <f t="array" aca="1" ref="R701" ca="1">INDEX('Lorri 401b'!L:L,MATCH('Retirement Calculator'!A701,'Lorri 401b'!N:N,0),0)</f>
        <v>-3581014.5432689688</v>
      </c>
      <c r="S701" s="25">
        <f t="shared" ca="1" si="527"/>
        <v>-4791637.0607496742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-1224097.3894905697</v>
      </c>
      <c r="R702" s="25">
        <f t="array" aca="1" ref="R702" ca="1">INDEX('Lorri 401b'!L:L,MATCH('Retirement Calculator'!A702,'Lorri 401b'!N:N,0),0)</f>
        <v>-3617680.9711451456</v>
      </c>
      <c r="S702" s="25">
        <f t="shared" ca="1" si="527"/>
        <v>-4841778.3606357155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-1237628.4068004747</v>
      </c>
      <c r="R703" s="25">
        <f t="array" aca="1" ref="R703" ca="1">INDEX('Lorri 401b'!L:L,MATCH('Retirement Calculator'!A703,'Lorri 401b'!N:N,0),0)</f>
        <v>-3654500.17580414</v>
      </c>
      <c r="S703" s="25">
        <f t="shared" ca="1" si="527"/>
        <v>-4892128.582604615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-1251215.8033491711</v>
      </c>
      <c r="R704" s="25">
        <f t="array" aca="1" ref="R704" ca="1">INDEX('Lorri 401b'!L:L,MATCH('Retirement Calculator'!A704,'Lorri 401b'!N:N,0),0)</f>
        <v>-3691472.7938158801</v>
      </c>
      <c r="S704" s="25">
        <f t="shared" ca="1" si="527"/>
        <v>-4942688.5971650509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-1264859.8140501538</v>
      </c>
      <c r="R705" s="25">
        <f t="array" aca="1" ref="R705" ca="1">INDEX('Lorri 401b'!L:L,MATCH('Retirement Calculator'!A705,'Lorri 401b'!N:N,0),0)</f>
        <v>-3728599.4644026691</v>
      </c>
      <c r="S705" s="25">
        <f t="shared" ca="1" si="527"/>
        <v>-4993459.2784528229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-1278560.674795724</v>
      </c>
      <c r="R706" s="25">
        <f t="array" aca="1" ref="R706" ca="1">INDEX('Lorri 401b'!L:L,MATCH('Retirement Calculator'!A706,'Lorri 401b'!N:N,0),0)</f>
        <v>-3765880.8294502366</v>
      </c>
      <c r="S706" s="25">
        <f t="shared" ca="1" si="527"/>
        <v>-5044441.5042459611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-1292318.6224610673</v>
      </c>
      <c r="R707" s="25">
        <f t="array" aca="1" ref="R707" ca="1">INDEX('Lorri 401b'!L:L,MATCH('Retirement Calculator'!A707,'Lorri 401b'!N:N,0),0)</f>
        <v>-3803317.5335188354</v>
      </c>
      <c r="S707" s="25">
        <f t="shared" ca="1" si="527"/>
        <v>-5095636.1559799025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-1306133.8949083495</v>
      </c>
      <c r="R708" s="25">
        <f t="array" aca="1" ref="R708" ca="1">INDEX('Lorri 401b'!L:L,MATCH('Retirement Calculator'!A708,'Lorri 401b'!N:N,0),0)</f>
        <v>-3840910.2238543867</v>
      </c>
      <c r="S708" s="25">
        <f t="shared" ca="1" si="527"/>
        <v>-5147044.1187627362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-1320006.7309908287</v>
      </c>
      <c r="R709" s="25">
        <f t="array" aca="1" ref="R709" ca="1">INDEX('Lorri 401b'!L:L,MATCH('Retirement Calculator'!A709,'Lorri 401b'!N:N,0),0)</f>
        <v>-3878659.5503996694</v>
      </c>
      <c r="S709" s="25">
        <f t="shared" ca="1" si="527"/>
        <v>-5198666.2813904984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-1333937.370556985</v>
      </c>
      <c r="R710" s="25">
        <f t="array" aca="1" ref="R710" ca="1">INDEX('Lorri 401b'!L:L,MATCH('Retirement Calculator'!A710,'Lorri 401b'!N:N,0),0)</f>
        <v>-3916566.1658055577</v>
      </c>
      <c r="S710" s="25">
        <f t="shared" ca="1" si="527"/>
        <v>-5250503.5363625428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-1347926.0544546668</v>
      </c>
      <c r="R711" s="25">
        <f t="array" aca="1" ref="R711" ca="1">INDEX('Lorri 401b'!L:L,MATCH('Retirement Calculator'!A711,'Lorri 401b'!N:N,0),0)</f>
        <v>-3954630.7254423038</v>
      </c>
      <c r="S711" s="25">
        <f t="shared" ca="1" si="527"/>
        <v>-5302556.7798969708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-1361973.0245352557</v>
      </c>
      <c r="R712" s="25">
        <f t="array" aca="1" ref="R712" ca="1">INDEX('Lorri 401b'!L:L,MATCH('Retirement Calculator'!A712,'Lorri 401b'!N:N,0),0)</f>
        <v>-3992853.8874108698</v>
      </c>
      <c r="S712" s="25">
        <f t="shared" ca="1" si="527"/>
        <v>-5354826.9119461253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-1376078.523657847</v>
      </c>
      <c r="R713" s="25">
        <f t="array" aca="1" ref="R713" ca="1">INDEX('Lorri 401b'!L:L,MATCH('Retirement Calculator'!A713,'Lorri 401b'!N:N,0),0)</f>
        <v>-4031236.3125543045</v>
      </c>
      <c r="S713" s="25">
        <f t="shared" ca="1" si="527"/>
        <v>-5407314.8362121517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-1390242.795693449</v>
      </c>
      <c r="R714" s="25">
        <f t="array" aca="1" ref="R714" ca="1">INDEX('Lorri 401b'!L:L,MATCH('Retirement Calculator'!A714,'Lorri 401b'!N:N,0),0)</f>
        <v>-4069778.6644691704</v>
      </c>
      <c r="S714" s="25">
        <f t="shared" ca="1" si="527"/>
        <v>-5460021.4601626191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-1404466.0855291993</v>
      </c>
      <c r="R715" s="25">
        <f t="array" aca="1" ref="R715" ca="1">INDEX('Lorri 401b'!L:L,MATCH('Retirement Calculator'!A715,'Lorri 401b'!N:N,0),0)</f>
        <v>-4108481.6095170151</v>
      </c>
      <c r="S715" s="25">
        <f t="shared" ca="1" si="527"/>
        <v>-5512947.6950462144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-1418748.6390725987</v>
      </c>
      <c r="R716" s="25">
        <f t="array" aca="1" ref="R716" ca="1">INDEX('Lorri 401b'!L:L,MATCH('Retirement Calculator'!A716,'Lorri 401b'!N:N,0),0)</f>
        <v>-4147345.8168358924</v>
      </c>
      <c r="S716" s="25">
        <f t="shared" ca="1" si="527"/>
        <v>-5566094.4559084913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-1433090.7032557623</v>
      </c>
      <c r="R717" s="25">
        <f t="array" aca="1" ref="R717" ca="1">INDEX('Lorri 401b'!L:L,MATCH('Retirement Calculator'!A717,'Lorri 401b'!N:N,0),0)</f>
        <v>-4186371.9583519315</v>
      </c>
      <c r="S717" s="25">
        <f t="shared" ca="1" si="527"/>
        <v>-5619462.6616076939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-1447492.5260396891</v>
      </c>
      <c r="R718" s="25">
        <f t="array" aca="1" ref="R718" ca="1">INDEX('Lorri 401b'!L:L,MATCH('Retirement Calculator'!A718,'Lorri 401b'!N:N,0),0)</f>
        <v>-4225560.7087909533</v>
      </c>
      <c r="S718" s="25">
        <f t="shared" ca="1" si="527"/>
        <v>-5673053.2348306421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-1461954.3564185489</v>
      </c>
      <c r="R719" s="25">
        <f t="array" aca="1" ref="R719" ca="1">INDEX('Lorri 401b'!L:L,MATCH('Retirement Calculator'!A719,'Lorri 401b'!N:N,0),0)</f>
        <v>-4264912.7456901381</v>
      </c>
      <c r="S719" s="25">
        <f t="shared" ca="1" si="527"/>
        <v>-5726867.1021086872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-1476476.4444239873</v>
      </c>
      <c r="R720" s="25">
        <f t="array" aca="1" ref="R720" ca="1">INDEX('Lorri 401b'!L:L,MATCH('Retirement Calculator'!A720,'Lorri 401b'!N:N,0),0)</f>
        <v>-4304428.7494097361</v>
      </c>
      <c r="S720" s="25">
        <f t="shared" ca="1" si="527"/>
        <v>-5780905.1938337237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-1491059.0411294485</v>
      </c>
      <c r="R721" s="25">
        <f t="array" aca="1" ref="R721" ca="1">INDEX('Lorri 401b'!L:L,MATCH('Retirement Calculator'!A721,'Lorri 401b'!N:N,0),0)</f>
        <v>-4344109.4031448327</v>
      </c>
      <c r="S721" s="25">
        <f t="shared" ca="1" si="527"/>
        <v>-5835168.4442742812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-1505702.3986545156</v>
      </c>
      <c r="R722" s="25">
        <f t="array" aca="1" ref="R722" ca="1">INDEX('Lorri 401b'!L:L,MATCH('Retirement Calculator'!A722,'Lorri 401b'!N:N,0),0)</f>
        <v>-4383955.3929371582</v>
      </c>
      <c r="S722" s="25">
        <f t="shared" ca="1" si="527"/>
        <v>-5889657.7915916741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-1520406.7701692705</v>
      </c>
      <c r="R723" s="25">
        <f t="array" aca="1" ref="R723" ca="1">INDEX('Lorri 401b'!L:L,MATCH('Retirement Calculator'!A723,'Lorri 401b'!N:N,0),0)</f>
        <v>-4423967.4076869525</v>
      </c>
      <c r="S723" s="25">
        <f t="shared" ca="1" si="527"/>
        <v>-5944374.1778562227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-1535172.4098986702</v>
      </c>
      <c r="R724" s="25">
        <f t="array" aca="1" ref="R724" ca="1">INDEX('Lorri 401b'!L:L,MATCH('Retirement Calculator'!A724,'Lorri 401b'!N:N,0),0)</f>
        <v>-4464146.1391648706</v>
      </c>
      <c r="S724" s="25">
        <f t="shared" ca="1" si="527"/>
        <v>-5999318.549063541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-1549999.5731269424</v>
      </c>
      <c r="R725" s="25">
        <f t="array" aca="1" ref="R725" ca="1">INDEX('Lorri 401b'!L:L,MATCH('Retirement Calculator'!A725,'Lorri 401b'!N:N,0),0)</f>
        <v>-4504492.2820239468</v>
      </c>
      <c r="S725" s="25">
        <f t="shared" ca="1" si="527"/>
        <v>-6054491.8551508896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-1564888.516201999</v>
      </c>
      <c r="R726" s="25">
        <f t="array" aca="1" ref="R726" ca="1">INDEX('Lorri 401b'!L:L,MATCH('Retirement Calculator'!A726,'Lorri 401b'!N:N,0),0)</f>
        <v>-4545006.5338116027</v>
      </c>
      <c r="S726" s="25">
        <f t="shared" ca="1" si="527"/>
        <v>-6109895.0500136018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-1579839.4965398684</v>
      </c>
      <c r="R727" s="25">
        <f t="array" aca="1" ref="R727" ca="1">INDEX('Lorri 401b'!L:L,MATCH('Retirement Calculator'!A727,'Lorri 401b'!N:N,0),0)</f>
        <v>-4585689.5949817067</v>
      </c>
      <c r="S727" s="25">
        <f t="shared" ca="1" si="527"/>
        <v>-6165529.0915215751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-1594852.7726291455</v>
      </c>
      <c r="R728" s="25">
        <f t="array" aca="1" ref="R728" ca="1">INDEX('Lorri 401b'!L:L,MATCH('Retirement Calculator'!A728,'Lorri 401b'!N:N,0),0)</f>
        <v>-4626542.1689066859</v>
      </c>
      <c r="S728" s="25">
        <f t="shared" ca="1" si="527"/>
        <v>-6221394.9415358314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-1609928.6040354613</v>
      </c>
      <c r="R729" s="25">
        <f t="array" aca="1" ref="R729" ca="1">INDEX('Lorri 401b'!L:L,MATCH('Retirement Calculator'!A729,'Lorri 401b'!N:N,0),0)</f>
        <v>-4667564.9618896861</v>
      </c>
      <c r="S729" s="25">
        <f t="shared" ca="1" si="527"/>
        <v>-6277493.5659251474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-1625067.2514059702</v>
      </c>
      <c r="R730" s="25">
        <f t="array" aca="1" ref="R730" ca="1">INDEX('Lorri 401b'!L:L,MATCH('Retirement Calculator'!A730,'Lorri 401b'!N:N,0),0)</f>
        <v>-4708758.683176782</v>
      </c>
      <c r="S730" s="25">
        <f t="shared" ca="1" si="527"/>
        <v>-6333825.9345827522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-1640268.9764738563</v>
      </c>
      <c r="R731" s="25">
        <f t="array" aca="1" ref="R731" ca="1">INDEX('Lorri 401b'!L:L,MATCH('Retirement Calculator'!A731,'Lorri 401b'!N:N,0),0)</f>
        <v>-4750124.0449692411</v>
      </c>
      <c r="S731" s="25">
        <f t="shared" ca="1" si="527"/>
        <v>-6390393.0214430969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-1655534.0420628584</v>
      </c>
      <c r="R732" s="25">
        <f t="array" aca="1" ref="R732" ca="1">INDEX('Lorri 401b'!L:L,MATCH('Retirement Calculator'!A732,'Lorri 401b'!N:N,0),0)</f>
        <v>-4791661.7624358358</v>
      </c>
      <c r="S732" s="25">
        <f t="shared" ca="1" si="527"/>
        <v>-6447195.8044986939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-1670862.7120918147</v>
      </c>
      <c r="R733" s="25">
        <f t="array" aca="1" ref="R733" ca="1">INDEX('Lorri 401b'!L:L,MATCH('Retirement Calculator'!A733,'Lorri 401b'!N:N,0),0)</f>
        <v>-4833372.5537252072</v>
      </c>
      <c r="S733" s="25">
        <f t="shared" ca="1" si="527"/>
        <v>-6504235.265817022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-1686255.2515792251</v>
      </c>
      <c r="R734" s="25">
        <f t="array" aca="1" ref="R734" ca="1">INDEX('Lorri 401b'!L:L,MATCH('Retirement Calculator'!A734,'Lorri 401b'!N:N,0),0)</f>
        <v>-4875257.1399782849</v>
      </c>
      <c r="S734" s="25">
        <f t="shared" ca="1" si="527"/>
        <v>-6561512.39155751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-1701711.9266478328</v>
      </c>
      <c r="R735" s="25">
        <f t="array" aca="1" ref="R735" ca="1">INDEX('Lorri 401b'!L:L,MATCH('Retirement Calculator'!A735,'Lorri 401b'!N:N,0),0)</f>
        <v>-4917316.2453407506</v>
      </c>
      <c r="S735" s="25">
        <f t="shared" ca="1" si="527"/>
        <v>-6619028.1719885832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-1717233.0045292266</v>
      </c>
      <c r="R736" s="25">
        <f t="array" aca="1" ref="R736" ca="1">INDEX('Lorri 401b'!L:L,MATCH('Retirement Calculator'!A736,'Lorri 401b'!N:N,0),0)</f>
        <v>-4959550.5969755594</v>
      </c>
      <c r="S736" s="25">
        <f t="shared" ca="1" si="527"/>
        <v>-6676783.6015047859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-1732818.7535684595</v>
      </c>
      <c r="R737" s="25">
        <f t="array" aca="1" ref="R737" ca="1">INDEX('Lorri 401b'!L:L,MATCH('Retirement Calculator'!A737,'Lorri 401b'!N:N,0),0)</f>
        <v>-5001960.9250755133</v>
      </c>
      <c r="S737" s="25">
        <f t="shared" ca="1" si="527"/>
        <v>-6734779.6786439726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-1748469.4432286893</v>
      </c>
      <c r="R738" s="25">
        <f t="array" aca="1" ref="R738" ca="1">INDEX('Lorri 401b'!L:L,MATCH('Retirement Calculator'!A738,'Lorri 401b'!N:N,0),0)</f>
        <v>-5044547.962875884</v>
      </c>
      <c r="S738" s="25">
        <f t="shared" ca="1" si="527"/>
        <v>-6793017.406104573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-1764185.3440958366</v>
      </c>
      <c r="R739" s="25">
        <f t="array" aca="1" ref="R739" ca="1">INDEX('Lorri 401b'!L:L,MATCH('Retirement Calculator'!A739,'Lorri 401b'!N:N,0),0)</f>
        <v>-5087312.4466670891</v>
      </c>
      <c r="S739" s="25">
        <f t="shared" ca="1" si="527"/>
        <v>-6851497.7907629255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-1779966.7278832637</v>
      </c>
      <c r="R740" s="25">
        <f t="array" aca="1" ref="R740" ca="1">INDEX('Lorri 401b'!L:L,MATCH('Retirement Calculator'!A740,'Lorri 401b'!N:N,0),0)</f>
        <v>-5130255.1158074243</v>
      </c>
      <c r="S740" s="25">
        <f t="shared" ca="1" si="527"/>
        <v>-6910221.8436906878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-1795813.8674364719</v>
      </c>
      <c r="R741" s="25">
        <f t="array" aca="1" ref="R741" ca="1">INDEX('Lorri 401b'!L:L,MATCH('Retirement Calculator'!A741,'Lorri 401b'!N:N,0),0)</f>
        <v>-5173376.7127358448</v>
      </c>
      <c r="S741" s="25">
        <f t="shared" ca="1" si="527"/>
        <v>-6969190.5801723171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-1811727.0367378183</v>
      </c>
      <c r="R742" s="25">
        <f t="array" aca="1" ref="R742" ca="1">INDEX('Lorri 401b'!L:L,MATCH('Retirement Calculator'!A742,'Lorri 401b'!N:N,0),0)</f>
        <v>-5216677.9829847999</v>
      </c>
      <c r="S742" s="25">
        <f t="shared" ca="1" si="527"/>
        <v>-7028405.0197226182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-1827706.5109112535</v>
      </c>
      <c r="R743" s="25">
        <f t="array" aca="1" ref="R743" ca="1">INDEX('Lorri 401b'!L:L,MATCH('Retirement Calculator'!A743,'Lorri 401b'!N:N,0),0)</f>
        <v>-5260159.6751931254</v>
      </c>
      <c r="S743" s="25">
        <f t="shared" ca="1" si="527"/>
        <v>-7087866.1861043787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-1843752.5662270782</v>
      </c>
      <c r="R744" s="25">
        <f t="array" aca="1" ref="R744" ca="1">INDEX('Lorri 401b'!L:L,MATCH('Retirement Calculator'!A744,'Lorri 401b'!N:N,0),0)</f>
        <v>-5303822.541118986</v>
      </c>
      <c r="S744" s="25">
        <f t="shared" ca="1" si="527"/>
        <v>-7147575.1073460644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-1859865.4801067188</v>
      </c>
      <c r="R745" s="25">
        <f t="array" aca="1" ref="R745" ca="1">INDEX('Lorri 401b'!L:L,MATCH('Retirement Calculator'!A745,'Lorri 401b'!N:N,0),0)</f>
        <v>-5347667.3356528711</v>
      </c>
      <c r="S745" s="25">
        <f t="shared" ca="1" si="527"/>
        <v>-7207532.8157595899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-1876045.5311275246</v>
      </c>
      <c r="R746" s="25">
        <f t="array" aca="1" ref="R746" ca="1">INDEX('Lorri 401b'!L:L,MATCH('Retirement Calculator'!A746,'Lorri 401b'!N:N,0),0)</f>
        <v>-5391694.8168306472</v>
      </c>
      <c r="S746" s="25">
        <f t="shared" ca="1" si="527"/>
        <v>-7267740.3479581717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-1892292.9990275837</v>
      </c>
      <c r="R747" s="25">
        <f t="array" aca="1" ref="R747" ca="1">INDEX('Lorri 401b'!L:L,MATCH('Retirement Calculator'!A747,'Lorri 401b'!N:N,0),0)</f>
        <v>-5435905.7458466636</v>
      </c>
      <c r="S747" s="25">
        <f t="shared" ca="1" si="527"/>
        <v>-7328198.7448742473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-1908608.1647105599</v>
      </c>
      <c r="R748" s="25">
        <f t="array" aca="1" ref="R748" ca="1">INDEX('Lorri 401b'!L:L,MATCH('Retirement Calculator'!A748,'Lorri 401b'!N:N,0),0)</f>
        <v>-5480300.8870669138</v>
      </c>
      <c r="S748" s="25">
        <f t="shared" ca="1" si="527"/>
        <v>-7388909.0517774737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-1924991.3102505484</v>
      </c>
      <c r="R749" s="25">
        <f t="array" aca="1" ref="R749" ca="1">INDEX('Lorri 401b'!L:L,MATCH('Retirement Calculator'!A749,'Lorri 401b'!N:N,0),0)</f>
        <v>-5524881.008042248</v>
      </c>
      <c r="S749" s="25">
        <f t="shared" ca="1" si="527"/>
        <v>-7449872.3182927966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-1941442.7188969534</v>
      </c>
      <c r="R750" s="25">
        <f t="array" aca="1" ref="R750" ca="1">INDEX('Lorri 401b'!L:L,MATCH('Retirement Calculator'!A750,'Lorri 401b'!N:N,0),0)</f>
        <v>-5569646.8795216465</v>
      </c>
      <c r="S750" s="25">
        <f t="shared" ca="1" si="527"/>
        <v>-7511089.5984185999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-1957962.6750793851</v>
      </c>
      <c r="R751" s="25">
        <f t="array" aca="1" ref="R751" ca="1">INDEX('Lorri 401b'!L:L,MATCH('Retirement Calculator'!A751,'Lorri 401b'!N:N,0),0)</f>
        <v>-5614599.2754655425</v>
      </c>
      <c r="S751" s="25">
        <f t="shared" ca="1" si="527"/>
        <v>-7572561.9505449273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-1974551.464412577</v>
      </c>
      <c r="R752" s="25">
        <f t="array" aca="1" ref="R752" ca="1">INDEX('Lorri 401b'!L:L,MATCH('Retirement Calculator'!A752,'Lorri 401b'!N:N,0),0)</f>
        <v>-5659738.9730592044</v>
      </c>
      <c r="S752" s="25">
        <f t="shared" ca="1" si="527"/>
        <v>-7634290.4374717809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-1991209.3737013238</v>
      </c>
      <c r="R753" s="25">
        <f t="array" aca="1" ref="R753" ca="1">INDEX('Lorri 401b'!L:L,MATCH('Retirement Calculator'!A753,'Lorri 401b'!N:N,0),0)</f>
        <v>-5705066.752726174</v>
      </c>
      <c r="S753" s="25">
        <f t="shared" ca="1" si="527"/>
        <v>-7696276.1264274977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-2007936.6909454404</v>
      </c>
      <c r="R754" s="25">
        <f t="array" aca="1" ref="R754" ca="1">INDEX('Lorri 401b'!L:L,MATCH('Retirement Calculator'!A754,'Lorri 401b'!N:N,0),0)</f>
        <v>-5750583.3981417557</v>
      </c>
      <c r="S754" s="25">
        <f t="shared" ca="1" si="527"/>
        <v>-7758520.0890871957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-2024733.7053447408</v>
      </c>
      <c r="R755" s="25">
        <f t="array" aca="1" ref="R755" ca="1">INDEX('Lorri 401b'!L:L,MATCH('Retirement Calculator'!A755,'Lorri 401b'!N:N,0),0)</f>
        <v>-5796289.696246569</v>
      </c>
      <c r="S755" s="25">
        <f t="shared" ca="1" si="527"/>
        <v>-7821023.4015913103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-2041600.7073040383</v>
      </c>
      <c r="R756" s="25">
        <f t="array" aca="1" ref="R756" ca="1">INDEX('Lorri 401b'!L:L,MATCH('Retirement Calculator'!A756,'Lorri 401b'!N:N,0),0)</f>
        <v>-5842186.4372601518</v>
      </c>
      <c r="S756" s="25">
        <f t="shared" ca="1" si="527"/>
        <v>-7883787.1445641899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-2058537.9884381662</v>
      </c>
      <c r="R757" s="25">
        <f t="array" aca="1" ref="R757" ca="1">INDEX('Lorri 401b'!L:L,MATCH('Retirement Calculator'!A757,'Lorri 401b'!N:N,0),0)</f>
        <v>-5888274.414694625</v>
      </c>
      <c r="S757" s="25">
        <f t="shared" ca="1" si="527"/>
        <v>-7946812.4031327907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-2075545.8415770198</v>
      </c>
      <c r="R758" s="25">
        <f t="array" aca="1" ref="R758" ca="1">INDEX('Lorri 401b'!L:L,MATCH('Retirement Calculator'!A758,'Lorri 401b'!N:N,0),0)</f>
        <v>-5934554.4253684087</v>
      </c>
      <c r="S758" s="25">
        <f t="shared" ca="1" si="527"/>
        <v>-8010100.2669454282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-2092624.5607706185</v>
      </c>
      <c r="R759" s="25">
        <f t="array" aca="1" ref="R759" ca="1">INDEX('Lorri 401b'!L:L,MATCH('Retirement Calculator'!A759,'Lorri 401b'!N:N,0),0)</f>
        <v>-5981027.2694199998</v>
      </c>
      <c r="S759" s="25">
        <f t="shared" ca="1" si="527"/>
        <v>-8073651.8301906185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-2109774.4412941905</v>
      </c>
      <c r="R760" s="25">
        <f t="array" aca="1" ref="R760" ca="1">INDEX('Lorri 401b'!L:L,MATCH('Retirement Calculator'!A760,'Lorri 401b'!N:N,0),0)</f>
        <v>-6027693.7503218055</v>
      </c>
      <c r="S760" s="25">
        <f t="shared" ca="1" si="527"/>
        <v>-8137468.191615996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-2126995.7796532777</v>
      </c>
      <c r="R761" s="25">
        <f t="array" aca="1" ref="R761" ca="1">INDEX('Lorri 401b'!L:L,MATCH('Retirement Calculator'!A761,'Lorri 401b'!N:N,0),0)</f>
        <v>-6074554.6748940358</v>
      </c>
      <c r="S761" s="25">
        <f t="shared" ca="1" si="527"/>
        <v>-8201550.454547314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-2144288.873588861</v>
      </c>
      <c r="R762" s="25">
        <f t="array" aca="1" ref="R762" ca="1">INDEX('Lorri 401b'!L:L,MATCH('Retirement Calculator'!A762,'Lorri 401b'!N:N,0),0)</f>
        <v>-6121610.8533186503</v>
      </c>
      <c r="S762" s="25">
        <f t="shared" ca="1" si="527"/>
        <v>-8265899.7269075112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-2161654.022082509</v>
      </c>
      <c r="R763" s="25">
        <f t="array" aca="1" ref="R763" ca="1">INDEX('Lorri 401b'!L:L,MATCH('Retirement Calculator'!A763,'Lorri 401b'!N:N,0),0)</f>
        <v>-6168863.0991533669</v>
      </c>
      <c r="S763" s="25">
        <f t="shared" ca="1" si="527"/>
        <v>-8330517.1212358754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-2179091.5253615472</v>
      </c>
      <c r="R764" s="25">
        <f t="array" aca="1" ref="R764" ca="1">INDEX('Lorri 401b'!L:L,MATCH('Retirement Calculator'!A764,'Lorri 401b'!N:N,0),0)</f>
        <v>-6216312.2293457286</v>
      </c>
      <c r="S764" s="25">
        <f t="shared" ca="1" si="527"/>
        <v>-8395403.7547072768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-2196601.6849042485</v>
      </c>
      <c r="R765" s="25">
        <f t="array" aca="1" ref="R765" ca="1">INDEX('Lorri 401b'!L:L,MATCH('Retirement Calculator'!A765,'Lorri 401b'!N:N,0),0)</f>
        <v>-6263959.0642472254</v>
      </c>
      <c r="S765" s="25">
        <f t="shared" ca="1" si="527"/>
        <v>-8460560.7491514739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-2214184.803445044</v>
      </c>
      <c r="R766" s="25">
        <f t="array" aca="1" ref="R766" ca="1">INDEX('Lorri 401b'!L:L,MATCH('Retirement Calculator'!A766,'Lorri 401b'!N:N,0),0)</f>
        <v>-6311804.4276274778</v>
      </c>
      <c r="S766" s="25">
        <f t="shared" ca="1" si="527"/>
        <v>-8525989.2310725227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-2231841.1849797596</v>
      </c>
      <c r="R767" s="25">
        <f t="array" aca="1" ref="R767" ca="1">INDEX('Lorri 401b'!L:L,MATCH('Retirement Calculator'!A767,'Lorri 401b'!N:N,0),0)</f>
        <v>-6359849.1466884818</v>
      </c>
      <c r="S767" s="25">
        <f t="shared" ca="1" si="527"/>
        <v>-8591690.3316682409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-2249571.1347708697</v>
      </c>
      <c r="R768" s="25">
        <f t="array" aca="1" ref="R768" ca="1">INDEX('Lorri 401b'!L:L,MATCH('Retirement Calculator'!A768,'Lorri 401b'!N:N,0),0)</f>
        <v>-6408094.0520789064</v>
      </c>
      <c r="S768" s="25">
        <f t="shared" ca="1" si="527"/>
        <v>-8657665.1868497767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-2267374.9593527764</v>
      </c>
      <c r="R769" s="25">
        <f t="array" aca="1" ref="R769" ca="1">INDEX('Lorri 401b'!L:L,MATCH('Retirement Calculator'!A769,'Lorri 401b'!N:N,0),0)</f>
        <v>-6456539.9779084576</v>
      </c>
      <c r="S769" s="25">
        <f t="shared" ca="1" si="527"/>
        <v>-8723914.937261235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-2285252.9665371077</v>
      </c>
      <c r="R770" s="25">
        <f t="array" aca="1" ref="R770" ca="1">INDEX('Lorri 401b'!L:L,MATCH('Retirement Calculator'!A770,'Lorri 401b'!N:N,0),0)</f>
        <v>-6505187.7617622986</v>
      </c>
      <c r="S770" s="25">
        <f t="shared" ca="1" si="527"/>
        <v>-8790440.7282994054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-2303205.4654180403</v>
      </c>
      <c r="R771" s="25">
        <f t="array" aca="1" ref="R771" ca="1">INDEX('Lorri 401b'!L:L,MATCH('Retirement Calculator'!A771,'Lorri 401b'!N:N,0),0)</f>
        <v>-6554038.2447155304</v>
      </c>
      <c r="S771" s="25">
        <f t="shared" ca="1" si="527"/>
        <v>-8857243.7101335712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-2321232.7663776437</v>
      </c>
      <c r="R772" s="25">
        <f t="array" aca="1" ref="R772" ca="1">INDEX('Lorri 401b'!L:L,MATCH('Retirement Calculator'!A772,'Lorri 401b'!N:N,0),0)</f>
        <v>-6603092.2713477341</v>
      </c>
      <c r="S772" s="25">
        <f t="shared" ca="1" si="527"/>
        <v>-8924325.0377253778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-2339335.1810912453</v>
      </c>
      <c r="R773" s="25">
        <f t="array" aca="1" ref="R773" ca="1">INDEX('Lorri 401b'!L:L,MATCH('Retirement Calculator'!A773,'Lorri 401b'!N:N,0),0)</f>
        <v>-6652350.6897575725</v>
      </c>
      <c r="S773" s="25">
        <f t="shared" ca="1" si="527"/>
        <v>-8991685.8708488178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-2357513.0225328202</v>
      </c>
      <c r="R774" s="25">
        <f t="array" aca="1" ref="R774" ca="1">INDEX('Lorri 401b'!L:L,MATCH('Retirement Calculator'!A774,'Lorri 401b'!N:N,0),0)</f>
        <v>-6701814.3515774515</v>
      </c>
      <c r="S774" s="25">
        <f t="shared" ca="1" si="527"/>
        <v>-9059327.3741102722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-2375766.6049804017</v>
      </c>
      <c r="R775" s="25">
        <f t="array" aca="1" ref="R775" ca="1">INDEX('Lorri 401b'!L:L,MATCH('Retirement Calculator'!A775,'Lorri 401b'!N:N,0),0)</f>
        <v>-6751484.1119882464</v>
      </c>
      <c r="S775" s="25">
        <f t="shared" ca="1" si="527"/>
        <v>-9127250.7169686481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-2394096.2440215149</v>
      </c>
      <c r="R776" s="25">
        <f t="array" aca="1" ref="R776" ca="1">INDEX('Lorri 401b'!L:L,MATCH('Retirement Calculator'!A776,'Lorri 401b'!N:N,0),0)</f>
        <v>-6801360.829734087</v>
      </c>
      <c r="S776" s="25">
        <f t="shared" ref="S776:S1030" ca="1" si="787">SUM(Q776:R776)</f>
        <v>-9195457.0737556014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-2412502.2565586325</v>
      </c>
      <c r="R777" s="25">
        <f t="array" aca="1" ref="R777" ca="1">INDEX('Lorri 401b'!L:L,MATCH('Retirement Calculator'!A777,'Lorri 401b'!N:N,0),0)</f>
        <v>-6851445.3671372011</v>
      </c>
      <c r="S777" s="25">
        <f t="shared" ca="1" si="787"/>
        <v>-9263947.6236958336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-2430984.9608146548</v>
      </c>
      <c r="R778" s="25">
        <f t="array" aca="1" ref="R778" ca="1">INDEX('Lorri 401b'!L:L,MATCH('Retirement Calculator'!A778,'Lorri 401b'!N:N,0),0)</f>
        <v>-6901738.5901128286</v>
      </c>
      <c r="S778" s="25">
        <f t="shared" ca="1" si="787"/>
        <v>-9332723.5509274825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-2449544.6763384105</v>
      </c>
      <c r="R779" s="25">
        <f t="array" aca="1" ref="R779" ca="1">INDEX('Lorri 401b'!L:L,MATCH('Retirement Calculator'!A779,'Lorri 401b'!N:N,0),0)</f>
        <v>-6952241.3681841874</v>
      </c>
      <c r="S779" s="25">
        <f t="shared" ca="1" si="787"/>
        <v>-9401786.0445225984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-2468181.7240101821</v>
      </c>
      <c r="R780" s="25">
        <f t="array" aca="1" ref="R780" ca="1">INDEX('Lorri 401b'!L:L,MATCH('Retirement Calculator'!A780,'Lorri 401b'!N:N,0),0)</f>
        <v>-7002954.5744975107</v>
      </c>
      <c r="S780" s="25">
        <f t="shared" ca="1" si="787"/>
        <v>-9471136.2985076923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-2486896.4260472525</v>
      </c>
      <c r="R781" s="25">
        <f t="array" aca="1" ref="R781" ca="1">INDEX('Lorri 401b'!L:L,MATCH('Retirement Calculator'!A781,'Lorri 401b'!N:N,0),0)</f>
        <v>-7053879.0858371397</v>
      </c>
      <c r="S781" s="25">
        <f t="shared" ca="1" si="787"/>
        <v>-9540775.5118843913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-2505689.1060094773</v>
      </c>
      <c r="R782" s="25">
        <f t="array" aca="1" ref="R782" ca="1">INDEX('Lorri 401b'!L:L,MATCH('Retirement Calculator'!A782,'Lorri 401b'!N:N,0),0)</f>
        <v>-7105015.7826406835</v>
      </c>
      <c r="S782" s="25">
        <f t="shared" ca="1" si="787"/>
        <v>-9610704.8886501603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-2524560.0888048783</v>
      </c>
      <c r="R783" s="25">
        <f t="array" aca="1" ref="R783" ca="1">INDEX('Lorri 401b'!L:L,MATCH('Retirement Calculator'!A783,'Lorri 401b'!N:N,0),0)</f>
        <v>-7156365.5490142424</v>
      </c>
      <c r="S783" s="25">
        <f t="shared" ca="1" si="787"/>
        <v>-9680925.6378191207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-2543509.70069526</v>
      </c>
      <c r="R784" s="25">
        <f t="array" aca="1" ref="R784" ca="1">INDEX('Lorri 401b'!L:L,MATCH('Retirement Calculator'!A784,'Lorri 401b'!N:N,0),0)</f>
        <v>-7207929.2727476908</v>
      </c>
      <c r="S784" s="25">
        <f t="shared" ca="1" si="787"/>
        <v>-9751438.9734429512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-2562538.2693018517</v>
      </c>
      <c r="R785" s="25">
        <f t="array" aca="1" ref="R785" ca="1">INDEX('Lorri 401b'!L:L,MATCH('Retirement Calculator'!A785,'Lorri 401b'!N:N,0),0)</f>
        <v>-7259707.8453300288</v>
      </c>
      <c r="S785" s="25">
        <f t="shared" ca="1" si="787"/>
        <v>-9822246.1146318801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-2581646.1236109706</v>
      </c>
      <c r="R786" s="25">
        <f t="array" aca="1" ref="R786" ca="1">INDEX('Lorri 401b'!L:L,MATCH('Retirement Calculator'!A786,'Lorri 401b'!N:N,0),0)</f>
        <v>-7311702.1619647928</v>
      </c>
      <c r="S786" s="25">
        <f t="shared" ca="1" si="787"/>
        <v>-9893348.2855757624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-2600833.5939797107</v>
      </c>
      <c r="R787" s="25">
        <f t="array" aca="1" ref="R787" ca="1">INDEX('Lorri 401b'!L:L,MATCH('Retirement Calculator'!A787,'Lorri 401b'!N:N,0),0)</f>
        <v>-7363913.1215855349</v>
      </c>
      <c r="S787" s="25">
        <f t="shared" ca="1" si="787"/>
        <v>-9964746.7155652456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-2620101.0121416543</v>
      </c>
      <c r="R788" s="25">
        <f t="array" aca="1" ref="R788" ca="1">INDEX('Lorri 401b'!L:L,MATCH('Retirement Calculator'!A788,'Lorri 401b'!N:N,0),0)</f>
        <v>-7416341.6268713642</v>
      </c>
      <c r="S788" s="25">
        <f t="shared" ca="1" si="787"/>
        <v>-10036442.639013018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-2639448.7112126057</v>
      </c>
      <c r="R789" s="25">
        <f t="array" aca="1" ref="R789" ca="1">INDEX('Lorri 401b'!L:L,MATCH('Retirement Calculator'!A789,'Lorri 401b'!N:N,0),0)</f>
        <v>-7468988.5842625508</v>
      </c>
      <c r="S789" s="25">
        <f t="shared" ca="1" si="787"/>
        <v>-10108437.295475157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-2658877.0256963531</v>
      </c>
      <c r="R790" s="25">
        <f t="array" aca="1" ref="R790" ca="1">INDEX('Lorri 401b'!L:L,MATCH('Retirement Calculator'!A790,'Lorri 401b'!N:N,0),0)</f>
        <v>-7521854.9039762001</v>
      </c>
      <c r="S790" s="25">
        <f t="shared" ca="1" si="787"/>
        <v>-10180731.929672554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-2678386.2914904491</v>
      </c>
      <c r="R791" s="25">
        <f t="array" aca="1" ref="R791" ca="1">INDEX('Lorri 401b'!L:L,MATCH('Retirement Calculator'!A791,'Lorri 401b'!N:N,0),0)</f>
        <v>-7574941.5000219904</v>
      </c>
      <c r="S791" s="25">
        <f t="shared" ca="1" si="787"/>
        <v>-10253327.791512439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-2697976.8458920205</v>
      </c>
      <c r="R792" s="25">
        <f t="array" aca="1" ref="R792" ca="1">INDEX('Lorri 401b'!L:L,MATCH('Retirement Calculator'!A792,'Lorri 401b'!N:N,0),0)</f>
        <v>-7628249.2902179714</v>
      </c>
      <c r="S792" s="25">
        <f t="shared" ca="1" si="787"/>
        <v>-10326226.136109993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-2717649.0276035988</v>
      </c>
      <c r="R793" s="25">
        <f t="array" aca="1" ref="R793" ca="1">INDEX('Lorri 401b'!L:L,MATCH('Retirement Calculator'!A793,'Lorri 401b'!N:N,0),0)</f>
        <v>-7681779.1962064356</v>
      </c>
      <c r="S793" s="25">
        <f t="shared" ca="1" si="787"/>
        <v>-10399428.223810034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-2737403.1767389751</v>
      </c>
      <c r="R794" s="25">
        <f t="array" aca="1" ref="R794" ca="1">INDEX('Lorri 401b'!L:L,MATCH('Retirement Calculator'!A794,'Lorri 401b'!N:N,0),0)</f>
        <v>-7735532.1434698515</v>
      </c>
      <c r="S794" s="25">
        <f t="shared" ca="1" si="787"/>
        <v>-10472935.320208827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-2757239.6348290821</v>
      </c>
      <c r="R795" s="25">
        <f t="array" aca="1" ref="R795" ca="1">INDEX('Lorri 401b'!L:L,MATCH('Retirement Calculator'!A795,'Lorri 401b'!N:N,0),0)</f>
        <v>-7789509.0613468653</v>
      </c>
      <c r="S795" s="25">
        <f t="shared" ca="1" si="787"/>
        <v>-10546748.696175948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-2777158.7448278978</v>
      </c>
      <c r="R796" s="25">
        <f t="array" aca="1" ref="R796" ca="1">INDEX('Lorri 401b'!L:L,MATCH('Retirement Calculator'!A796,'Lorri 401b'!N:N,0),0)</f>
        <v>-7843710.8830483668</v>
      </c>
      <c r="S796" s="25">
        <f t="shared" ca="1" si="787"/>
        <v>-10620869.627876265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-2797160.8511183755</v>
      </c>
      <c r="R797" s="25">
        <f t="array" aca="1" ref="R797" ca="1">INDEX('Lorri 401b'!L:L,MATCH('Retirement Calculator'!A797,'Lorri 401b'!N:N,0),0)</f>
        <v>-7898138.5456736237</v>
      </c>
      <c r="S797" s="25">
        <f t="shared" ca="1" si="787"/>
        <v>-10695299.396791998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-2817246.2995183966</v>
      </c>
      <c r="R798" s="25">
        <f t="array" aca="1" ref="R798" ca="1">INDEX('Lorri 401b'!L:L,MATCH('Retirement Calculator'!A798,'Lorri 401b'!N:N,0),0)</f>
        <v>-7952792.9902264867</v>
      </c>
      <c r="S798" s="25">
        <f t="shared" ca="1" si="787"/>
        <v>-10770039.289744884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-2837415.4372867513</v>
      </c>
      <c r="R799" s="25">
        <f t="array" aca="1" ref="R799" ca="1">INDEX('Lorri 401b'!L:L,MATCH('Retirement Calculator'!A799,'Lorri 401b'!N:N,0),0)</f>
        <v>-8007675.1616316531</v>
      </c>
      <c r="S799" s="25">
        <f t="shared" ca="1" si="787"/>
        <v>-10845090.598918404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-2857668.6131291408</v>
      </c>
      <c r="R800" s="25">
        <f t="array" aca="1" ref="R800" ca="1">INDEX('Lorri 401b'!L:L,MATCH('Retirement Calculator'!A800,'Lorri 401b'!N:N,0),0)</f>
        <v>-8062786.0087510077</v>
      </c>
      <c r="S800" s="25">
        <f t="shared" ca="1" si="787"/>
        <v>-10920454.621880148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-2878006.1772042071</v>
      </c>
      <c r="R801" s="25">
        <f t="array" aca="1" ref="R801" ca="1">INDEX('Lorri 401b'!L:L,MATCH('Retirement Calculator'!A801,'Lorri 401b'!N:N,0),0)</f>
        <v>-8118126.4844000265</v>
      </c>
      <c r="S801" s="25">
        <f t="shared" ca="1" si="787"/>
        <v>-10996132.661604233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-2898428.4811295858</v>
      </c>
      <c r="R802" s="25">
        <f t="array" aca="1" ref="R802" ca="1">INDEX('Lorri 401b'!L:L,MATCH('Retirement Calculator'!A802,'Lorri 401b'!N:N,0),0)</f>
        <v>-8173697.5453642495</v>
      </c>
      <c r="S802" s="25">
        <f t="shared" ca="1" si="787"/>
        <v>-11072126.026493836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-2918935.8779879869</v>
      </c>
      <c r="R803" s="25">
        <f t="array" aca="1" ref="R803" ca="1">INDEX('Lorri 401b'!L:L,MATCH('Retirement Calculator'!A803,'Lorri 401b'!N:N,0),0)</f>
        <v>-8229500.1524158232</v>
      </c>
      <c r="S803" s="25">
        <f t="shared" ca="1" si="787"/>
        <v>-11148436.03040381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-2939528.7223332981</v>
      </c>
      <c r="R804" s="25">
        <f t="array" aca="1" ref="R804" ca="1">INDEX('Lorri 401b'!L:L,MATCH('Retirement Calculator'!A804,'Lorri 401b'!N:N,0),0)</f>
        <v>-8285535.2703301115</v>
      </c>
      <c r="S804" s="25">
        <f t="shared" ca="1" si="787"/>
        <v>-11225063.99266341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-2960207.370196715</v>
      </c>
      <c r="R805" s="25">
        <f t="array" aca="1" ref="R805" ca="1">INDEX('Lorri 401b'!L:L,MATCH('Retirement Calculator'!A805,'Lorri 401b'!N:N,0),0)</f>
        <v>-8341803.8679023758</v>
      </c>
      <c r="S805" s="25">
        <f t="shared" ca="1" si="787"/>
        <v>-11302011.238099091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-2980972.1790928962</v>
      </c>
      <c r="R806" s="25">
        <f t="array" aca="1" ref="R806" ca="1">INDEX('Lorri 401b'!L:L,MATCH('Retirement Calculator'!A806,'Lorri 401b'!N:N,0),0)</f>
        <v>-8398306.9179645255</v>
      </c>
      <c r="S806" s="25">
        <f t="shared" ca="1" si="787"/>
        <v>-11379279.097057421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-3001823.5080261445</v>
      </c>
      <c r="R807" s="25">
        <f t="array" aca="1" ref="R807" ca="1">INDEX('Lorri 401b'!L:L,MATCH('Retirement Calculator'!A807,'Lorri 401b'!N:N,0),0)</f>
        <v>-8455045.3974019345</v>
      </c>
      <c r="S807" s="25">
        <f t="shared" ca="1" si="787"/>
        <v>-11456868.905428078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-3022761.7174966149</v>
      </c>
      <c r="R808" s="25">
        <f t="array" aca="1" ref="R808" ca="1">INDEX('Lorri 401b'!L:L,MATCH('Retirement Calculator'!A808,'Lorri 401b'!N:N,0),0)</f>
        <v>-8512020.2871703319</v>
      </c>
      <c r="S808" s="25">
        <f t="shared" ca="1" si="787"/>
        <v>-11534782.004666947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-3043787.1695065456</v>
      </c>
      <c r="R809" s="25">
        <f t="array" aca="1" ref="R809" ca="1">INDEX('Lorri 401b'!L:L,MATCH('Retirement Calculator'!A809,'Lorri 401b'!N:N,0),0)</f>
        <v>-8569232.5723127648</v>
      </c>
      <c r="S809" s="25">
        <f t="shared" ca="1" si="787"/>
        <v>-11613019.741819311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-3064900.2275665174</v>
      </c>
      <c r="R810" s="25">
        <f t="array" aca="1" ref="R810" ca="1">INDEX('Lorri 401b'!L:L,MATCH('Retirement Calculator'!A810,'Lorri 401b'!N:N,0),0)</f>
        <v>-8626683.2419766244</v>
      </c>
      <c r="S810" s="25">
        <f t="shared" ca="1" si="787"/>
        <v>-11691583.469543142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-3086101.256701739</v>
      </c>
      <c r="R811" s="25">
        <f t="array" aca="1" ref="R811" ca="1">INDEX('Lorri 401b'!L:L,MATCH('Retirement Calculator'!A811,'Lorri 401b'!N:N,0),0)</f>
        <v>-8684373.2894307505</v>
      </c>
      <c r="S811" s="25">
        <f t="shared" ca="1" si="787"/>
        <v>-11770474.54613249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-3107390.6234583575</v>
      </c>
      <c r="R812" s="25">
        <f t="array" aca="1" ref="R812" ca="1">INDEX('Lorri 401b'!L:L,MATCH('Retirement Calculator'!A812,'Lorri 401b'!N:N,0),0)</f>
        <v>-8742303.7120826021</v>
      </c>
      <c r="S812" s="25">
        <f t="shared" ca="1" si="787"/>
        <v>-11849694.33554096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-3128768.6959097954</v>
      </c>
      <c r="R813" s="25">
        <f t="array" aca="1" ref="R813" ca="1">INDEX('Lorri 401b'!L:L,MATCH('Retirement Calculator'!A813,'Lorri 401b'!N:N,0),0)</f>
        <v>-8800475.5114955027</v>
      </c>
      <c r="S813" s="25">
        <f t="shared" ca="1" si="787"/>
        <v>-11929244.207405299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-3150235.8436631141</v>
      </c>
      <c r="R814" s="25">
        <f t="array" aca="1" ref="R814" ca="1">INDEX('Lorri 401b'!L:L,MATCH('Retirement Calculator'!A814,'Lorri 401b'!N:N,0),0)</f>
        <v>-8858889.6934059579</v>
      </c>
      <c r="S814" s="25">
        <f t="shared" ca="1" si="787"/>
        <v>-12009125.537069071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-3171792.4378654049</v>
      </c>
      <c r="R815" s="25">
        <f t="array" aca="1" ref="R815" ca="1">INDEX('Lorri 401b'!L:L,MATCH('Retirement Calculator'!A815,'Lorri 401b'!N:N,0),0)</f>
        <v>-8917547.2677410394</v>
      </c>
      <c r="S815" s="25">
        <f t="shared" ca="1" si="787"/>
        <v>-12089339.705606444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-3193438.8512102054</v>
      </c>
      <c r="R816" s="25">
        <f t="array" aca="1" ref="R816" ca="1">INDEX('Lorri 401b'!L:L,MATCH('Retirement Calculator'!A816,'Lorri 401b'!N:N,0),0)</f>
        <v>-8976449.2486358508</v>
      </c>
      <c r="S816" s="25">
        <f t="shared" ca="1" si="787"/>
        <v>-12169888.099846056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-3215175.4579439424</v>
      </c>
      <c r="R817" s="25">
        <f t="array" aca="1" ref="R817" ca="1">INDEX('Lorri 401b'!L:L,MATCH('Retirement Calculator'!A817,'Lorri 401b'!N:N,0),0)</f>
        <v>-9035596.6544510573</v>
      </c>
      <c r="S817" s="25">
        <f t="shared" ca="1" si="787"/>
        <v>-12250772.112395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-3237002.6338724033</v>
      </c>
      <c r="R818" s="25">
        <f t="array" aca="1" ref="R818" ca="1">INDEX('Lorri 401b'!L:L,MATCH('Retirement Calculator'!A818,'Lorri 401b'!N:N,0),0)</f>
        <v>-9094990.5077904928</v>
      </c>
      <c r="S818" s="25">
        <f t="shared" ca="1" si="787"/>
        <v>-12331993.141662896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-3258920.7563672331</v>
      </c>
      <c r="R819" s="25">
        <f t="array" aca="1" ref="R819" ca="1">INDEX('Lorri 401b'!L:L,MATCH('Retirement Calculator'!A819,'Lorri 401b'!N:N,0),0)</f>
        <v>-9154631.8355188426</v>
      </c>
      <c r="S819" s="25">
        <f t="shared" ca="1" si="787"/>
        <v>-12413552.591886075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-3280930.2043724577</v>
      </c>
      <c r="R820" s="25">
        <f t="array" aca="1" ref="R820" ca="1">INDEX('Lorri 401b'!L:L,MATCH('Retirement Calculator'!A820,'Lorri 401b'!N:N,0),0)</f>
        <v>-9214521.6687793937</v>
      </c>
      <c r="S820" s="25">
        <f t="shared" ca="1" si="787"/>
        <v>-12495451.873151852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-3303031.3584110378</v>
      </c>
      <c r="R821" s="25">
        <f t="array" aca="1" ref="R821" ca="1">INDEX('Lorri 401b'!L:L,MATCH('Retirement Calculator'!A821,'Lorri 401b'!N:N,0),0)</f>
        <v>-9274661.0430118646</v>
      </c>
      <c r="S821" s="25">
        <f t="shared" ca="1" si="787"/>
        <v>-12577692.401422903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-3325224.6005914453</v>
      </c>
      <c r="R822" s="25">
        <f t="array" aca="1" ref="R822" ca="1">INDEX('Lorri 401b'!L:L,MATCH('Retirement Calculator'!A822,'Lorri 401b'!N:N,0),0)</f>
        <v>-9335050.9979703035</v>
      </c>
      <c r="S822" s="25">
        <f t="shared" ca="1" si="787"/>
        <v>-12660275.598561749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-3347510.3146142708</v>
      </c>
      <c r="R823" s="25">
        <f t="array" aca="1" ref="R823" ca="1">INDEX('Lorri 401b'!L:L,MATCH('Retirement Calculator'!A823,'Lorri 401b'!N:N,0),0)</f>
        <v>-9395692.5777410697</v>
      </c>
      <c r="S823" s="25">
        <f t="shared" ca="1" si="787"/>
        <v>-12743202.892355341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-3369888.8857788583</v>
      </c>
      <c r="R824" s="25">
        <f t="array" aca="1" ref="R824" ca="1">INDEX('Lorri 401b'!L:L,MATCH('Retirement Calculator'!A824,'Lorri 401b'!N:N,0),0)</f>
        <v>-9456586.8307608813</v>
      </c>
      <c r="S824" s="25">
        <f t="shared" ca="1" si="787"/>
        <v>-12826475.716539741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-3392360.7009899649</v>
      </c>
      <c r="R825" s="25">
        <f t="array" aca="1" ref="R825" ca="1">INDEX('Lorri 401b'!L:L,MATCH('Retirement Calculator'!A825,'Lorri 401b'!N:N,0),0)</f>
        <v>-9517734.8098349422</v>
      </c>
      <c r="S825" s="25">
        <f t="shared" ca="1" si="787"/>
        <v>-12910095.510824908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-3414926.148764451</v>
      </c>
      <c r="R826" s="25">
        <f t="array" aca="1" ref="R826" ca="1">INDEX('Lorri 401b'!L:L,MATCH('Retirement Calculator'!A826,'Lorri 401b'!N:N,0),0)</f>
        <v>-9579137.5721551441</v>
      </c>
      <c r="S826" s="25">
        <f t="shared" ca="1" si="787"/>
        <v>-12994063.720919594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-3437585.6192379976</v>
      </c>
      <c r="R827" s="25">
        <f t="array" aca="1" ref="R827" ca="1">INDEX('Lorri 401b'!L:L,MATCH('Retirement Calculator'!A827,'Lorri 401b'!N:N,0),0)</f>
        <v>-9640796.1793183479</v>
      </c>
      <c r="S827" s="25">
        <f t="shared" ca="1" si="787"/>
        <v>-13078381.798556346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-3460339.5041718506</v>
      </c>
      <c r="R828" s="25">
        <f t="array" aca="1" ref="R828" ca="1">INDEX('Lorri 401b'!L:L,MATCH('Retirement Calculator'!A828,'Lorri 401b'!N:N,0),0)</f>
        <v>-9702711.6973447315</v>
      </c>
      <c r="S828" s="25">
        <f t="shared" ca="1" si="787"/>
        <v>-13163051.201516582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-3483188.1969595947</v>
      </c>
      <c r="R829" s="25">
        <f t="array" aca="1" ref="R829" ca="1">INDEX('Lorri 401b'!L:L,MATCH('Retirement Calculator'!A829,'Lorri 401b'!N:N,0),0)</f>
        <v>-9764885.1966962256</v>
      </c>
      <c r="S829" s="25">
        <f t="shared" ca="1" si="787"/>
        <v>-13248073.39365582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-3506132.0926339542</v>
      </c>
      <c r="R830" s="25">
        <f t="array" aca="1" ref="R830" ca="1">INDEX('Lorri 401b'!L:L,MATCH('Retirement Calculator'!A830,'Lorri 401b'!N:N,0),0)</f>
        <v>-9827317.7522950172</v>
      </c>
      <c r="S830" s="25">
        <f t="shared" ca="1" si="787"/>
        <v>-13333449.844928972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-3529171.5878736237</v>
      </c>
      <c r="R831" s="25">
        <f t="array" aca="1" ref="R831" ca="1">INDEX('Lorri 401b'!L:L,MATCH('Retirement Calculator'!A831,'Lorri 401b'!N:N,0),0)</f>
        <v>-9890010.4435421359</v>
      </c>
      <c r="S831" s="25">
        <f t="shared" ca="1" si="787"/>
        <v>-13419182.031415761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-3552307.0810101251</v>
      </c>
      <c r="R832" s="25">
        <f t="array" aca="1" ref="R832" ca="1">INDEX('Lorri 401b'!L:L,MATCH('Retirement Calculator'!A832,'Lorri 401b'!N:N,0),0)</f>
        <v>-9952964.3543361183</v>
      </c>
      <c r="S832" s="25">
        <f t="shared" ca="1" si="787"/>
        <v>-13505271.435346244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-3575538.9720346951</v>
      </c>
      <c r="R833" s="25">
        <f t="array" aca="1" ref="R833" ca="1">INDEX('Lorri 401b'!L:L,MATCH('Retirement Calculator'!A833,'Lorri 401b'!N:N,0),0)</f>
        <v>-10016180.573091742</v>
      </c>
      <c r="S833" s="25">
        <f t="shared" ca="1" si="787"/>
        <v>-13591719.545126436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-3598867.6626052009</v>
      </c>
      <c r="R834" s="25">
        <f t="array" aca="1" ref="R834" ca="1">INDEX('Lorri 401b'!L:L,MATCH('Retirement Calculator'!A834,'Lorri 401b'!N:N,0),0)</f>
        <v>-10079660.192758847</v>
      </c>
      <c r="S834" s="25">
        <f t="shared" ca="1" si="787"/>
        <v>-13678527.855364047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-3622293.5560530839</v>
      </c>
      <c r="R835" s="25">
        <f t="array" aca="1" ref="R835" ca="1">INDEX('Lorri 401b'!L:L,MATCH('Retirement Calculator'!A835,'Lorri 401b'!N:N,0),0)</f>
        <v>-10143404.310841233</v>
      </c>
      <c r="S835" s="25">
        <f t="shared" ca="1" si="787"/>
        <v>-13765697.866894316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-3645817.0573903332</v>
      </c>
      <c r="R836" s="25">
        <f t="array" aca="1" ref="R836" ca="1">INDEX('Lorri 401b'!L:L,MATCH('Retirement Calculator'!A836,'Lorri 401b'!N:N,0),0)</f>
        <v>-10207414.029415628</v>
      </c>
      <c r="S836" s="25">
        <f t="shared" ca="1" si="787"/>
        <v>-13853231.086805962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-3669438.5733164875</v>
      </c>
      <c r="R837" s="25">
        <f t="array" aca="1" ref="R837" ca="1">INDEX('Lorri 401b'!L:L,MATCH('Retirement Calculator'!A837,'Lorri 401b'!N:N,0),0)</f>
        <v>-10271690.45515075</v>
      </c>
      <c r="S837" s="25">
        <f t="shared" ca="1" si="787"/>
        <v>-13941129.028467238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-3693158.5122256675</v>
      </c>
      <c r="R838" s="25">
        <f t="array" aca="1" ref="R838" ca="1">INDEX('Lorri 401b'!L:L,MATCH('Retirement Calculator'!A838,'Lorri 401b'!N:N,0),0)</f>
        <v>-10336234.699326435</v>
      </c>
      <c r="S838" s="25">
        <f t="shared" ca="1" si="787"/>
        <v>-14029393.211552102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-3716977.2842136356</v>
      </c>
      <c r="R839" s="25">
        <f t="array" aca="1" ref="R839" ca="1">INDEX('Lorri 401b'!L:L,MATCH('Retirement Calculator'!A839,'Lorri 401b'!N:N,0),0)</f>
        <v>-10401047.877852852</v>
      </c>
      <c r="S839" s="25">
        <f t="shared" ca="1" si="787"/>
        <v>-14118025.162066488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-3740895.3010848872</v>
      </c>
      <c r="R840" s="25">
        <f t="array" aca="1" ref="R840" ca="1">INDEX('Lorri 401b'!L:L,MATCH('Retirement Calculator'!A840,'Lorri 401b'!N:N,0),0)</f>
        <v>-10466131.111289795</v>
      </c>
      <c r="S840" s="25">
        <f t="shared" ca="1" si="787"/>
        <v>-14207026.412374683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-3764912.9763597688</v>
      </c>
      <c r="R841" s="25">
        <f t="array" aca="1" ref="R841" ca="1">INDEX('Lorri 401b'!L:L,MATCH('Retirement Calculator'!A841,'Lorri 401b'!N:N,0),0)</f>
        <v>-10531485.524866059</v>
      </c>
      <c r="S841" s="25">
        <f t="shared" ca="1" si="787"/>
        <v>-14296398.501225829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-3789030.7252816292</v>
      </c>
      <c r="R842" s="25">
        <f t="array" aca="1" ref="R842" ca="1">INDEX('Lorri 401b'!L:L,MATCH('Retirement Calculator'!A842,'Lorri 401b'!N:N,0),0)</f>
        <v>-10597112.248498891</v>
      </c>
      <c r="S842" s="25">
        <f t="shared" ca="1" si="787"/>
        <v>-14386142.97378052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-3813248.9648239976</v>
      </c>
      <c r="R843" s="25">
        <f t="array" aca="1" ref="R843" ca="1">INDEX('Lorri 401b'!L:L,MATCH('Retirement Calculator'!A843,'Lorri 401b'!N:N,0),0)</f>
        <v>-10663012.416813526</v>
      </c>
      <c r="S843" s="25">
        <f t="shared" ca="1" si="787"/>
        <v>-14476261.381637525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-3837568.1136977924</v>
      </c>
      <c r="R844" s="25">
        <f t="array" aca="1" ref="R844" ca="1">INDEX('Lorri 401b'!L:L,MATCH('Retirement Calculator'!A844,'Lorri 401b'!N:N,0),0)</f>
        <v>-10729187.169162806</v>
      </c>
      <c r="S844" s="25">
        <f t="shared" ca="1" si="787"/>
        <v>-14566755.282860599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-3861988.5923585612</v>
      </c>
      <c r="R845" s="25">
        <f t="array" aca="1" ref="R845" ca="1">INDEX('Lorri 401b'!L:L,MATCH('Retirement Calculator'!A845,'Lorri 401b'!N:N,0),0)</f>
        <v>-10795637.649646875</v>
      </c>
      <c r="S845" s="25">
        <f t="shared" ca="1" si="787"/>
        <v>-14657626.242005436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-3886510.8230137499</v>
      </c>
      <c r="R846" s="25">
        <f t="array" aca="1" ref="R846" ca="1">INDEX('Lorri 401b'!L:L,MATCH('Retirement Calculator'!A846,'Lorri 401b'!N:N,0),0)</f>
        <v>-10862365.00713296</v>
      </c>
      <c r="S846" s="25">
        <f t="shared" ca="1" si="787"/>
        <v>-14748875.830146711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-3911135.2296300018</v>
      </c>
      <c r="R847" s="25">
        <f t="array" aca="1" ref="R847" ca="1">INDEX('Lorri 401b'!L:L,MATCH('Retirement Calculator'!A847,'Lorri 401b'!N:N,0),0)</f>
        <v>-10929370.395275237</v>
      </c>
      <c r="S847" s="25">
        <f t="shared" ca="1" si="787"/>
        <v>-14840505.62490524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-3935862.2379404884</v>
      </c>
      <c r="R848" s="25">
        <f t="array" aca="1" ref="R848" ca="1">INDEX('Lorri 401b'!L:L,MATCH('Retirement Calculator'!A848,'Lorri 401b'!N:N,0),0)</f>
        <v>-10996654.972534774</v>
      </c>
      <c r="S848" s="25">
        <f t="shared" ca="1" si="787"/>
        <v>-14932517.210475262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-3960692.2754522683</v>
      </c>
      <c r="R849" s="25">
        <f t="array" aca="1" ref="R849" ca="1">INDEX('Lorri 401b'!L:L,MATCH('Retirement Calculator'!A849,'Lorri 401b'!N:N,0),0)</f>
        <v>-11064219.902199559</v>
      </c>
      <c r="S849" s="25">
        <f t="shared" ca="1" si="787"/>
        <v>-15024912.177651826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-3985625.7714536809</v>
      </c>
      <c r="R850" s="25">
        <f t="array" aca="1" ref="R850" ca="1">INDEX('Lorri 401b'!L:L,MATCH('Retirement Calculator'!A850,'Lorri 401b'!N:N,0),0)</f>
        <v>-11132066.352404613</v>
      </c>
      <c r="S850" s="25">
        <f t="shared" ca="1" si="787"/>
        <v>-15117692.123858294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-4010663.1570217661</v>
      </c>
      <c r="R851" s="25">
        <f t="array" aca="1" ref="R851" ca="1">INDEX('Lorri 401b'!L:L,MATCH('Retirement Calculator'!A851,'Lorri 401b'!N:N,0),0)</f>
        <v>-11200195.496152189</v>
      </c>
      <c r="S851" s="25">
        <f t="shared" ca="1" si="787"/>
        <v>-15210858.653173955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-4035804.8650297183</v>
      </c>
      <c r="R852" s="25">
        <f t="array" aca="1" ref="R852" ca="1">INDEX('Lorri 401b'!L:L,MATCH('Retirement Calculator'!A852,'Lorri 401b'!N:N,0),0)</f>
        <v>-11268608.511332046</v>
      </c>
      <c r="S852" s="25">
        <f t="shared" ca="1" si="787"/>
        <v>-15304413.376361765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-4061051.3301543701</v>
      </c>
      <c r="R853" s="25">
        <f t="array" aca="1" ref="R853" ca="1">INDEX('Lorri 401b'!L:L,MATCH('Retirement Calculator'!A853,'Lorri 401b'!N:N,0),0)</f>
        <v>-11337306.580741819</v>
      </c>
      <c r="S853" s="25">
        <f t="shared" ca="1" si="787"/>
        <v>-15398357.91089619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-4086402.9888837081</v>
      </c>
      <c r="R854" s="25">
        <f t="array" aca="1" ref="R854" ca="1">INDEX('Lorri 401b'!L:L,MATCH('Retirement Calculator'!A854,'Lorri 401b'!N:N,0),0)</f>
        <v>-11406290.892107466</v>
      </c>
      <c r="S854" s="25">
        <f t="shared" ca="1" si="787"/>
        <v>-15492693.880991174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-4111860.2795244181</v>
      </c>
      <c r="R855" s="25">
        <f t="array" aca="1" ref="R855" ca="1">INDEX('Lorri 401b'!L:L,MATCH('Retirement Calculator'!A855,'Lorri 401b'!N:N,0),0)</f>
        <v>-11475562.638103804</v>
      </c>
      <c r="S855" s="25">
        <f t="shared" ca="1" si="787"/>
        <v>-15587422.917628221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-4137423.6422094647</v>
      </c>
      <c r="R856" s="25">
        <f t="array" aca="1" ref="R856" ca="1">INDEX('Lorri 401b'!L:L,MATCH('Retirement Calculator'!A856,'Lorri 401b'!N:N,0),0)</f>
        <v>-11545123.016375126</v>
      </c>
      <c r="S856" s="25">
        <f t="shared" ca="1" si="787"/>
        <v>-15682546.658584591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-4163093.5189056988</v>
      </c>
      <c r="R857" s="25">
        <f t="array" aca="1" ref="R857" ca="1">INDEX('Lorri 401b'!L:L,MATCH('Retirement Calculator'!A857,'Lorri 401b'!N:N,0),0)</f>
        <v>-11614973.229555912</v>
      </c>
      <c r="S857" s="25">
        <f t="shared" ca="1" si="787"/>
        <v>-15778066.748461612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-4188870.3534215004</v>
      </c>
      <c r="R858" s="25">
        <f t="array" aca="1" ref="R858" ca="1">INDEX('Lorri 401b'!L:L,MATCH('Retirement Calculator'!A858,'Lorri 401b'!N:N,0),0)</f>
        <v>-11685114.485291619</v>
      </c>
      <c r="S858" s="25">
        <f t="shared" ca="1" si="787"/>
        <v>-15873984.838713119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-4214754.5914144507</v>
      </c>
      <c r="R859" s="25">
        <f t="array" aca="1" ref="R859" ca="1">INDEX('Lorri 401b'!L:L,MATCH('Retirement Calculator'!A859,'Lorri 401b'!N:N,0),0)</f>
        <v>-11755547.996259557</v>
      </c>
      <c r="S859" s="25">
        <f t="shared" ca="1" si="787"/>
        <v>-15970302.587674007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-4240746.6803990388</v>
      </c>
      <c r="R860" s="25">
        <f t="array" aca="1" ref="R860" ca="1">INDEX('Lorri 401b'!L:L,MATCH('Retirement Calculator'!A860,'Lorri 401b'!N:N,0),0)</f>
        <v>-11826274.980189862</v>
      </c>
      <c r="S860" s="25">
        <f t="shared" ca="1" si="787"/>
        <v>-16067021.660588901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-4266847.0697543966</v>
      </c>
      <c r="R861" s="25">
        <f t="array" aca="1" ref="R861" ca="1">INDEX('Lorri 401b'!L:L,MATCH('Retirement Calculator'!A861,'Lorri 401b'!N:N,0),0)</f>
        <v>-11897296.659886543</v>
      </c>
      <c r="S861" s="25">
        <f t="shared" ca="1" si="787"/>
        <v>-16164143.729640938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-4293056.2107320679</v>
      </c>
      <c r="R862" s="25">
        <f t="array" aca="1" ref="R862" ca="1">INDEX('Lorri 401b'!L:L,MATCH('Retirement Calculator'!A862,'Lorri 401b'!N:N,0),0)</f>
        <v>-11968614.263248626</v>
      </c>
      <c r="S862" s="25">
        <f t="shared" ca="1" si="787"/>
        <v>-16261670.473980695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-4319374.5564638125</v>
      </c>
      <c r="R863" s="25">
        <f t="array" aca="1" ref="R863" ca="1">INDEX('Lorri 401b'!L:L,MATCH('Retirement Calculator'!A863,'Lorri 401b'!N:N,0),0)</f>
        <v>-12040229.023291385</v>
      </c>
      <c r="S863" s="25">
        <f t="shared" ca="1" si="787"/>
        <v>-16359603.579755198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-4345802.5619694395</v>
      </c>
      <c r="R864" s="25">
        <f t="array" aca="1" ref="R864" ca="1">INDEX('Lorri 401b'!L:L,MATCH('Retirement Calculator'!A864,'Lorri 401b'!N:N,0),0)</f>
        <v>-12112142.178167656</v>
      </c>
      <c r="S864" s="25">
        <f t="shared" ca="1" si="787"/>
        <v>-16457944.740137096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-4372340.6841646731</v>
      </c>
      <c r="R865" s="25">
        <f t="array" aca="1" ref="R865" ca="1">INDEX('Lorri 401b'!L:L,MATCH('Retirement Calculator'!A865,'Lorri 401b'!N:N,0),0)</f>
        <v>-12184354.971189246</v>
      </c>
      <c r="S865" s="25">
        <f t="shared" ca="1" si="787"/>
        <v>-16556695.655353919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-4398989.3818690535</v>
      </c>
      <c r="R866" s="25">
        <f t="array" aca="1" ref="R866" ca="1">INDEX('Lorri 401b'!L:L,MATCH('Retirement Calculator'!A866,'Lorri 401b'!N:N,0),0)</f>
        <v>-12256868.650848424</v>
      </c>
      <c r="S866" s="25">
        <f t="shared" ca="1" si="787"/>
        <v>-16655858.032717478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-4425749.1158138691</v>
      </c>
      <c r="R867" s="25">
        <f t="array" aca="1" ref="R867" ca="1">INDEX('Lorri 401b'!L:L,MATCH('Retirement Calculator'!A867,'Lorri 401b'!N:N,0),0)</f>
        <v>-12329684.470839515</v>
      </c>
      <c r="S867" s="25">
        <f t="shared" ca="1" si="787"/>
        <v>-16755433.586653385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-4452620.3486501211</v>
      </c>
      <c r="R868" s="25">
        <f t="array" aca="1" ref="R868" ca="1">INDEX('Lorri 401b'!L:L,MATCH('Retirement Calculator'!A868,'Lorri 401b'!N:N,0),0)</f>
        <v>-12402803.69008057</v>
      </c>
      <c r="S868" s="25">
        <f t="shared" ca="1" si="787"/>
        <v>-16855424.038730692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-4479603.5449565249</v>
      </c>
      <c r="R869" s="25">
        <f t="array" aca="1" ref="R869" ca="1">INDEX('Lorri 401b'!L:L,MATCH('Retirement Calculator'!A869,'Lorri 401b'!N:N,0),0)</f>
        <v>-12476227.572735129</v>
      </c>
      <c r="S869" s="25">
        <f t="shared" ca="1" si="787"/>
        <v>-16955831.117691655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-4506699.1712475382</v>
      </c>
      <c r="R870" s="25">
        <f t="array" aca="1" ref="R870" ca="1">INDEX('Lorri 401b'!L:L,MATCH('Retirement Calculator'!A870,'Lorri 401b'!N:N,0),0)</f>
        <v>-12549957.388234083</v>
      </c>
      <c r="S870" s="25">
        <f t="shared" ca="1" si="787"/>
        <v>-17056656.559481621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-4533907.6959814308</v>
      </c>
      <c r="R871" s="25">
        <f t="array" aca="1" ref="R871" ca="1">INDEX('Lorri 401b'!L:L,MATCH('Retirement Calculator'!A871,'Lorri 401b'!N:N,0),0)</f>
        <v>-12623994.411297614</v>
      </c>
      <c r="S871" s="25">
        <f t="shared" ca="1" si="787"/>
        <v>-17157902.107279044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-4561229.5895683812</v>
      </c>
      <c r="R872" s="25">
        <f t="array" aca="1" ref="R872" ca="1">INDEX('Lorri 401b'!L:L,MATCH('Retirement Calculator'!A872,'Lorri 401b'!N:N,0),0)</f>
        <v>-12698339.921957243</v>
      </c>
      <c r="S872" s="25">
        <f t="shared" ca="1" si="787"/>
        <v>-17259569.511525624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-4588665.3243786106</v>
      </c>
      <c r="R873" s="25">
        <f t="array" aca="1" ref="R873" ca="1">INDEX('Lorri 401b'!L:L,MATCH('Retirement Calculator'!A873,'Lorri 401b'!N:N,0),0)</f>
        <v>-12772995.205577955</v>
      </c>
      <c r="S873" s="25">
        <f t="shared" ca="1" si="787"/>
        <v>-17361660.529956564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-4616215.3747505499</v>
      </c>
      <c r="R874" s="25">
        <f t="array" aca="1" ref="R874" ca="1">INDEX('Lorri 401b'!L:L,MATCH('Retirement Calculator'!A874,'Lorri 401b'!N:N,0),0)</f>
        <v>-12847961.552880419</v>
      </c>
      <c r="S874" s="25">
        <f t="shared" ca="1" si="787"/>
        <v>-17464176.927630968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-4643880.2169990381</v>
      </c>
      <c r="R875" s="25">
        <f t="array" aca="1" ref="R875" ca="1">INDEX('Lorri 401b'!L:L,MATCH('Retirement Calculator'!A875,'Lorri 401b'!N:N,0),0)</f>
        <v>-12923240.259963311</v>
      </c>
      <c r="S875" s="25">
        <f t="shared" ca="1" si="787"/>
        <v>-17567120.47696235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-4671660.3294235617</v>
      </c>
      <c r="R876" s="25">
        <f t="array" aca="1" ref="R876" ca="1">INDEX('Lorri 401b'!L:L,MATCH('Retirement Calculator'!A876,'Lorri 401b'!N:N,0),0)</f>
        <v>-12998832.628325716</v>
      </c>
      <c r="S876" s="25">
        <f t="shared" ca="1" si="787"/>
        <v>-17670492.957749277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-4699556.192316521</v>
      </c>
      <c r="R877" s="25">
        <f t="array" aca="1" ref="R877" ca="1">INDEX('Lorri 401b'!L:L,MATCH('Retirement Calculator'!A877,'Lorri 401b'!N:N,0),0)</f>
        <v>-13074739.964889629</v>
      </c>
      <c r="S877" s="25">
        <f t="shared" ca="1" si="787"/>
        <v>-17774296.157206148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-4727568.2879715348</v>
      </c>
      <c r="R878" s="25">
        <f t="array" aca="1" ref="R878" ca="1">INDEX('Lorri 401b'!L:L,MATCH('Retirement Calculator'!A878,'Lorri 401b'!N:N,0),0)</f>
        <v>-13150963.582022559</v>
      </c>
      <c r="S878" s="25">
        <f t="shared" ca="1" si="787"/>
        <v>-17878531.869994093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-4755697.1006917777</v>
      </c>
      <c r="R879" s="25">
        <f t="array" aca="1" ref="R879" ca="1">INDEX('Lorri 401b'!L:L,MATCH('Retirement Calculator'!A879,'Lorri 401b'!N:N,0),0)</f>
        <v>-13227504.797560209</v>
      </c>
      <c r="S879" s="25">
        <f t="shared" ca="1" si="787"/>
        <v>-17983201.898251988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-4783943.1167983543</v>
      </c>
      <c r="R880" s="25">
        <f t="array" aca="1" ref="R880" ca="1">INDEX('Lorri 401b'!L:L,MATCH('Retirement Calculator'!A880,'Lorri 401b'!N:N,0),0)</f>
        <v>-13304364.934829267</v>
      </c>
      <c r="S880" s="25">
        <f t="shared" ca="1" si="787"/>
        <v>-18088308.051627621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-4812306.8246387085</v>
      </c>
      <c r="R881" s="25">
        <f t="array" aca="1" ref="R881" ca="1">INDEX('Lorri 401b'!L:L,MATCH('Retirement Calculator'!A881,'Lorri 401b'!N:N,0),0)</f>
        <v>-13381545.322670279</v>
      </c>
      <c r="S881" s="25">
        <f t="shared" ca="1" si="787"/>
        <v>-18193852.147308987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-4840788.7145950645</v>
      </c>
      <c r="R882" s="25">
        <f t="array" aca="1" ref="R882" ca="1">INDEX('Lorri 401b'!L:L,MATCH('Retirement Calculator'!A882,'Lorri 401b'!N:N,0),0)</f>
        <v>-13459047.295460628</v>
      </c>
      <c r="S882" s="25">
        <f t="shared" ca="1" si="787"/>
        <v>-18299836.010055691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-4869389.2790929051</v>
      </c>
      <c r="R883" s="25">
        <f t="array" aca="1" ref="R883" ca="1">INDEX('Lorri 401b'!L:L,MATCH('Retirement Calculator'!A883,'Lorri 401b'!N:N,0),0)</f>
        <v>-13536872.193137605</v>
      </c>
      <c r="S883" s="25">
        <f t="shared" ca="1" si="787"/>
        <v>-18406261.472230509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-4898109.0126094865</v>
      </c>
      <c r="R884" s="25">
        <f t="array" aca="1" ref="R884" ca="1">INDEX('Lorri 401b'!L:L,MATCH('Retirement Calculator'!A884,'Lorri 401b'!N:N,0),0)</f>
        <v>-13615021.361221569</v>
      </c>
      <c r="S884" s="25">
        <f t="shared" ca="1" si="787"/>
        <v>-18513130.373831056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-4926948.4116823869</v>
      </c>
      <c r="R885" s="25">
        <f t="array" aca="1" ref="R885" ca="1">INDEX('Lorri 401b'!L:L,MATCH('Retirement Calculator'!A885,'Lorri 401b'!N:N,0),0)</f>
        <v>-13693496.150839215</v>
      </c>
      <c r="S885" s="25">
        <f t="shared" ca="1" si="787"/>
        <v>-18620444.562521603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-4955907.9749180917</v>
      </c>
      <c r="R886" s="25">
        <f t="array" aca="1" ref="R886" ca="1">INDEX('Lorri 401b'!L:L,MATCH('Retirement Calculator'!A886,'Lorri 401b'!N:N,0),0)</f>
        <v>-13772297.918746935</v>
      </c>
      <c r="S886" s="25">
        <f t="shared" ca="1" si="787"/>
        <v>-18728205.893665027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-4984988.2030006116</v>
      </c>
      <c r="R887" s="25">
        <f t="array" aca="1" ref="R887" ca="1">INDEX('Lorri 401b'!L:L,MATCH('Retirement Calculator'!A887,'Lorri 401b'!N:N,0),0)</f>
        <v>-13851428.02735427</v>
      </c>
      <c r="S887" s="25">
        <f t="shared" ca="1" si="787"/>
        <v>-18836416.230354883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-5014189.5987001425</v>
      </c>
      <c r="R888" s="25">
        <f t="array" aca="1" ref="R888" ca="1">INDEX('Lorri 401b'!L:L,MATCH('Retirement Calculator'!A888,'Lorri 401b'!N:N,0),0)</f>
        <v>-13930887.844747469</v>
      </c>
      <c r="S888" s="25">
        <f t="shared" ca="1" si="787"/>
        <v>-18945077.443447612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-5043512.6668817541</v>
      </c>
      <c r="R889" s="25">
        <f t="array" aca="1" ref="R889" ca="1">INDEX('Lorri 401b'!L:L,MATCH('Retirement Calculator'!A889,'Lorri 401b'!N:N,0),0)</f>
        <v>-14010678.744713141</v>
      </c>
      <c r="S889" s="25">
        <f t="shared" ca="1" si="787"/>
        <v>-19054191.411594894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-5072957.9145141225</v>
      </c>
      <c r="R890" s="25">
        <f t="array" aca="1" ref="R890" ca="1">INDEX('Lorri 401b'!L:L,MATCH('Retirement Calculator'!A890,'Lorri 401b'!N:N,0),0)</f>
        <v>-14090802.106762001</v>
      </c>
      <c r="S890" s="25">
        <f t="shared" ca="1" si="787"/>
        <v>-19163760.021276124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-5102525.850678293</v>
      </c>
      <c r="R891" s="25">
        <f t="array" aca="1" ref="R891" ca="1">INDEX('Lorri 401b'!L:L,MATCH('Retirement Calculator'!A891,'Lorri 401b'!N:N,0),0)</f>
        <v>-14171259.316152733</v>
      </c>
      <c r="S891" s="25">
        <f t="shared" ca="1" si="787"/>
        <v>-19273785.166831024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-5132216.9865764808</v>
      </c>
      <c r="R892" s="25">
        <f t="array" aca="1" ref="R892" ca="1">INDEX('Lorri 401b'!L:L,MATCH('Retirement Calculator'!A892,'Lorri 401b'!N:N,0),0)</f>
        <v>-14252051.763915926</v>
      </c>
      <c r="S892" s="25">
        <f t="shared" ca="1" si="787"/>
        <v>-19384268.750492409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-5162031.8355409112</v>
      </c>
      <c r="R893" s="25">
        <f t="array" aca="1" ref="R893" ca="1">INDEX('Lorri 401b'!L:L,MATCH('Retirement Calculator'!A893,'Lorri 401b'!N:N,0),0)</f>
        <v>-14333180.846878132</v>
      </c>
      <c r="S893" s="25">
        <f t="shared" ca="1" si="787"/>
        <v>-19495212.682419043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-5191970.9130426934</v>
      </c>
      <c r="R894" s="25">
        <f t="array" aca="1" ref="R894" ca="1">INDEX('Lorri 401b'!L:L,MATCH('Retirement Calculator'!A894,'Lorri 401b'!N:N,0),0)</f>
        <v>-14414647.967686014</v>
      </c>
      <c r="S894" s="25">
        <f t="shared" ca="1" si="787"/>
        <v>-19606618.880728707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-5222034.7367007323</v>
      </c>
      <c r="R895" s="25">
        <f t="array" aca="1" ref="R895" ca="1">INDEX('Lorri 401b'!L:L,MATCH('Retirement Calculator'!A895,'Lorri 401b'!N:N,0),0)</f>
        <v>-14496454.534830596</v>
      </c>
      <c r="S895" s="25">
        <f t="shared" ca="1" si="787"/>
        <v>-19718489.271531329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-5252223.8262906801</v>
      </c>
      <c r="R896" s="25">
        <f t="array" aca="1" ref="R896" ca="1">INDEX('Lorri 401b'!L:L,MATCH('Retirement Calculator'!A896,'Lorri 401b'!N:N,0),0)</f>
        <v>-14578601.962671613</v>
      </c>
      <c r="S896" s="25">
        <f t="shared" ca="1" si="787"/>
        <v>-19830825.788962293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-5282538.7037539193</v>
      </c>
      <c r="R897" s="25">
        <f t="array" aca="1" ref="R897" ca="1">INDEX('Lorri 401b'!L:L,MATCH('Retirement Calculator'!A897,'Lorri 401b'!N:N,0),0)</f>
        <v>-14661091.671461968</v>
      </c>
      <c r="S897" s="25">
        <f t="shared" ca="1" si="787"/>
        <v>-19943630.375215888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-5312979.8932065889</v>
      </c>
      <c r="R898" s="25">
        <f t="array" aca="1" ref="R898" ca="1">INDEX('Lorri 401b'!L:L,MATCH('Retirement Calculator'!A898,'Lorri 401b'!N:N,0),0)</f>
        <v>-14743925.087372283</v>
      </c>
      <c r="S898" s="25">
        <f t="shared" ca="1" si="787"/>
        <v>-20056904.98057887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-5343547.9209486442</v>
      </c>
      <c r="R899" s="25">
        <f t="array" aca="1" ref="R899" ca="1">INDEX('Lorri 401b'!L:L,MATCH('Retirement Calculator'!A899,'Lorri 401b'!N:N,0),0)</f>
        <v>-14827103.642515557</v>
      </c>
      <c r="S899" s="25">
        <f t="shared" ca="1" si="787"/>
        <v>-20170651.563464202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-5374243.3154729586</v>
      </c>
      <c r="R900" s="25">
        <f t="array" aca="1" ref="R900" ca="1">INDEX('Lorri 401b'!L:L,MATCH('Retirement Calculator'!A900,'Lorri 401b'!N:N,0),0)</f>
        <v>-14910628.774971928</v>
      </c>
      <c r="S900" s="25">
        <f t="shared" ca="1" si="787"/>
        <v>-20284872.090444885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-5405066.6074744575</v>
      </c>
      <c r="R901" s="25">
        <f t="array" aca="1" ref="R901" ca="1">INDEX('Lorri 401b'!L:L,MATCH('Retirement Calculator'!A901,'Lorri 401b'!N:N,0),0)</f>
        <v>-14994501.928813536</v>
      </c>
      <c r="S901" s="25">
        <f t="shared" ca="1" si="787"/>
        <v>-20399568.536287993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-5436018.3298592959</v>
      </c>
      <c r="R902" s="25">
        <f t="array" aca="1" ref="R902" ca="1">INDEX('Lorri 401b'!L:L,MATCH('Retirement Calculator'!A902,'Lorri 401b'!N:N,0),0)</f>
        <v>-15078724.554129481</v>
      </c>
      <c r="S902" s="25">
        <f t="shared" ca="1" si="787"/>
        <v>-20514742.883988775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-5467099.0177540705</v>
      </c>
      <c r="R903" s="25">
        <f t="array" aca="1" ref="R903" ca="1">INDEX('Lorri 401b'!L:L,MATCH('Retirement Calculator'!A903,'Lorri 401b'!N:N,0),0)</f>
        <v>-15163298.107050911</v>
      </c>
      <c r="S903" s="25">
        <f t="shared" ca="1" si="787"/>
        <v>-20630397.124804981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-5498309.2085150741</v>
      </c>
      <c r="R904" s="25">
        <f t="array" aca="1" ref="R904" ca="1">INDEX('Lorri 401b'!L:L,MATCH('Retirement Calculator'!A904,'Lorri 401b'!N:N,0),0)</f>
        <v>-15248224.04977618</v>
      </c>
      <c r="S904" s="25">
        <f t="shared" ca="1" si="787"/>
        <v>-20746533.258291252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-5529649.441737582</v>
      </c>
      <c r="R905" s="25">
        <f t="array" aca="1" ref="R905" ca="1">INDEX('Lorri 401b'!L:L,MATCH('Retirement Calculator'!A905,'Lorri 401b'!N:N,0),0)</f>
        <v>-15333503.850596137</v>
      </c>
      <c r="S905" s="25">
        <f t="shared" ca="1" si="787"/>
        <v>-20863153.292333718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-5561120.2592651835</v>
      </c>
      <c r="R906" s="25">
        <f t="array" aca="1" ref="R906" ca="1">INDEX('Lorri 401b'!L:L,MATCH('Retirement Calculator'!A906,'Lorri 401b'!N:N,0),0)</f>
        <v>-15419138.983919511</v>
      </c>
      <c r="S906" s="25">
        <f t="shared" ca="1" si="787"/>
        <v>-20980259.243184693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-5592722.2051991494</v>
      </c>
      <c r="R907" s="25">
        <f t="array" aca="1" ref="R907" ca="1">INDEX('Lorri 401b'!L:L,MATCH('Retirement Calculator'!A907,'Lorri 401b'!N:N,0),0)</f>
        <v>-15505130.930298399</v>
      </c>
      <c r="S907" s="25">
        <f t="shared" ca="1" si="787"/>
        <v>-21097853.135497548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-5624455.8259078404</v>
      </c>
      <c r="R908" s="25">
        <f t="array" aca="1" ref="R908" ca="1">INDEX('Lorri 401b'!L:L,MATCH('Retirement Calculator'!A908,'Lorri 401b'!N:N,0),0)</f>
        <v>-15591481.176453866</v>
      </c>
      <c r="S908" s="25">
        <f t="shared" ca="1" si="787"/>
        <v>-21215937.002361707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-5656321.6700361511</v>
      </c>
      <c r="R909" s="25">
        <f t="array" aca="1" ref="R909" ca="1">INDEX('Lorri 401b'!L:L,MATCH('Retirement Calculator'!A909,'Lorri 401b'!N:N,0),0)</f>
        <v>-15678191.215301648</v>
      </c>
      <c r="S909" s="25">
        <f t="shared" ca="1" si="787"/>
        <v>-21334512.8853378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-5688320.2885149959</v>
      </c>
      <c r="R910" s="25">
        <f t="array" aca="1" ref="R910" ca="1">INDEX('Lorri 401b'!L:L,MATCH('Retirement Calculator'!A910,'Lorri 401b'!N:N,0),0)</f>
        <v>-15765262.545977961</v>
      </c>
      <c r="S910" s="25">
        <f t="shared" ca="1" si="787"/>
        <v>-21453582.834492959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-5720452.2345708366</v>
      </c>
      <c r="R911" s="25">
        <f t="array" aca="1" ref="R911" ca="1">INDEX('Lorri 401b'!L:L,MATCH('Retirement Calculator'!A911,'Lorri 401b'!N:N,0),0)</f>
        <v>-15852696.673865426</v>
      </c>
      <c r="S911" s="25">
        <f t="shared" ca="1" si="787"/>
        <v>-21573148.908436261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-5752718.0637352429</v>
      </c>
      <c r="R912" s="25">
        <f t="array" aca="1" ref="R912" ca="1">INDEX('Lorri 401b'!L:L,MATCH('Retirement Calculator'!A912,'Lorri 401b'!N:N,0),0)</f>
        <v>-15940495.110619089</v>
      </c>
      <c r="S912" s="25">
        <f t="shared" ca="1" si="787"/>
        <v>-21693213.17435433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-5785118.3338545011</v>
      </c>
      <c r="R913" s="25">
        <f t="array" aca="1" ref="R913" ca="1">INDEX('Lorri 401b'!L:L,MATCH('Retirement Calculator'!A913,'Lorri 401b'!N:N,0),0)</f>
        <v>-16028659.374192558</v>
      </c>
      <c r="S913" s="25">
        <f t="shared" ca="1" si="787"/>
        <v>-21813777.708047058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-5817653.6050992562</v>
      </c>
      <c r="R914" s="25">
        <f t="array" aca="1" ref="R914" ca="1">INDEX('Lorri 401b'!L:L,MATCH('Retirement Calculator'!A914,'Lorri 401b'!N:N,0),0)</f>
        <v>-16117190.98886425</v>
      </c>
      <c r="S914" s="25">
        <f t="shared" ca="1" si="787"/>
        <v>-21934844.593963508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-5850324.4399741981</v>
      </c>
      <c r="R915" s="25">
        <f t="array" aca="1" ref="R915" ca="1">INDEX('Lorri 401b'!L:L,MATCH('Retirement Calculator'!A915,'Lorri 401b'!N:N,0),0)</f>
        <v>-16206091.485263743</v>
      </c>
      <c r="S915" s="25">
        <f t="shared" ca="1" si="787"/>
        <v>-22056415.925237939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-5883131.4033277854</v>
      </c>
      <c r="R916" s="25">
        <f t="array" aca="1" ref="R916" ca="1">INDEX('Lorri 401b'!L:L,MATCH('Retirement Calculator'!A916,'Lorri 401b'!N:N,0),0)</f>
        <v>-16295362.400398232</v>
      </c>
      <c r="S916" s="25">
        <f t="shared" ca="1" si="787"/>
        <v>-22178493.803726017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-5916075.0623620125</v>
      </c>
      <c r="R917" s="25">
        <f t="array" aca="1" ref="R917" ca="1">INDEX('Lorri 401b'!L:L,MATCH('Retirement Calculator'!A917,'Lorri 401b'!N:N,0),0)</f>
        <v>-16385005.277679116</v>
      </c>
      <c r="S917" s="25">
        <f t="shared" ca="1" si="787"/>
        <v>-22301080.340041127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-5949155.9866422154</v>
      </c>
      <c r="R918" s="25">
        <f t="array" aca="1" ref="R918" ca="1">INDEX('Lorri 401b'!L:L,MATCH('Retirement Calculator'!A918,'Lorri 401b'!N:N,0),0)</f>
        <v>-16475021.666948669</v>
      </c>
      <c r="S918" s="25">
        <f t="shared" ca="1" si="787"/>
        <v>-22424177.653590884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-5982374.7481069192</v>
      </c>
      <c r="R919" s="25">
        <f t="array" aca="1" ref="R919" ca="1">INDEX('Lorri 401b'!L:L,MATCH('Retirement Calculator'!A919,'Lorri 401b'!N:N,0),0)</f>
        <v>-16565413.124506844</v>
      </c>
      <c r="S919" s="25">
        <f t="shared" ca="1" si="787"/>
        <v>-22547787.872613765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-6015731.9210777264</v>
      </c>
      <c r="R920" s="25">
        <f t="array" aca="1" ref="R920" ca="1">INDEX('Lorri 401b'!L:L,MATCH('Retirement Calculator'!A920,'Lorri 401b'!N:N,0),0)</f>
        <v>-16656181.21313818</v>
      </c>
      <c r="S920" s="25">
        <f t="shared" ca="1" si="787"/>
        <v>-22671913.134215906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-6049228.0822692448</v>
      </c>
      <c r="R921" s="25">
        <f t="array" aca="1" ref="R921" ca="1">INDEX('Lorri 401b'!L:L,MATCH('Retirement Calculator'!A921,'Lorri 401b'!N:N,0),0)</f>
        <v>-16747327.502138812</v>
      </c>
      <c r="S921" s="25">
        <f t="shared" ca="1" si="787"/>
        <v>-22796555.584408056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-6082863.8107990613</v>
      </c>
      <c r="R922" s="25">
        <f t="array" aca="1" ref="R922" ca="1">INDEX('Lorri 401b'!L:L,MATCH('Retirement Calculator'!A922,'Lorri 401b'!N:N,0),0)</f>
        <v>-16838853.567343615</v>
      </c>
      <c r="S922" s="25">
        <f t="shared" ca="1" si="787"/>
        <v>-22921717.378142677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-6116639.6881977525</v>
      </c>
      <c r="R923" s="25">
        <f t="array" aca="1" ref="R923" ca="1">INDEX('Lorri 401b'!L:L,MATCH('Retirement Calculator'!A923,'Lorri 401b'!N:N,0),0)</f>
        <v>-16930760.991153434</v>
      </c>
      <c r="S923" s="25">
        <f t="shared" ca="1" si="787"/>
        <v>-23047400.679351188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-6150556.2984189382</v>
      </c>
      <c r="R924" s="25">
        <f t="array" aca="1" ref="R924" ca="1">INDEX('Lorri 401b'!L:L,MATCH('Retirement Calculator'!A924,'Lorri 401b'!N:N,0),0)</f>
        <v>-17023051.362562463</v>
      </c>
      <c r="S924" s="25">
        <f t="shared" ca="1" si="787"/>
        <v>-23173607.660981402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-6184614.2278493783</v>
      </c>
      <c r="R925" s="25">
        <f t="array" aca="1" ref="R925" ca="1">INDEX('Lorri 401b'!L:L,MATCH('Retirement Calculator'!A925,'Lorri 401b'!N:N,0),0)</f>
        <v>-17115726.277185693</v>
      </c>
      <c r="S925" s="25">
        <f t="shared" ca="1" si="787"/>
        <v>-23300340.505035073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-6218814.0653191116</v>
      </c>
      <c r="R926" s="25">
        <f t="array" aca="1" ref="R926" ca="1">INDEX('Lorri 401b'!L:L,MATCH('Retirement Calculator'!A926,'Lorri 401b'!N:N,0),0)</f>
        <v>-17208787.337286521</v>
      </c>
      <c r="S926" s="25">
        <f t="shared" ca="1" si="787"/>
        <v>-23427601.40260563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-6253156.4021116355</v>
      </c>
      <c r="R927" s="25">
        <f t="array" aca="1" ref="R927" ca="1">INDEX('Lorri 401b'!L:L,MATCH('Retirement Calculator'!A927,'Lorri 401b'!N:N,0),0)</f>
        <v>-17302236.151804436</v>
      </c>
      <c r="S927" s="25">
        <f t="shared" ca="1" si="787"/>
        <v>-23555392.553916071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-6287641.8319741283</v>
      </c>
      <c r="R928" s="25">
        <f t="array" aca="1" ref="R928" ca="1">INDEX('Lorri 401b'!L:L,MATCH('Retirement Calculator'!A928,'Lorri 401b'!N:N,0),0)</f>
        <v>-17396074.336382844</v>
      </c>
      <c r="S928" s="25">
        <f t="shared" ca="1" si="787"/>
        <v>-23683716.16835697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-6322270.9511277154</v>
      </c>
      <c r="R929" s="25">
        <f t="array" aca="1" ref="R929" ca="1">INDEX('Lorri 401b'!L:L,MATCH('Retirement Calculator'!A929,'Lorri 401b'!N:N,0),0)</f>
        <v>-17490303.513396993</v>
      </c>
      <c r="S929" s="25">
        <f t="shared" ca="1" si="787"/>
        <v>-23812574.464524709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-6357044.3582777753</v>
      </c>
      <c r="R930" s="25">
        <f t="array" aca="1" ref="R930" ca="1">INDEX('Lorri 401b'!L:L,MATCH('Retirement Calculator'!A930,'Lorri 401b'!N:N,0),0)</f>
        <v>-17584925.311982036</v>
      </c>
      <c r="S930" s="25">
        <f t="shared" ca="1" si="787"/>
        <v>-23941969.670259811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-6391962.6546242945</v>
      </c>
      <c r="R931" s="25">
        <f t="array" aca="1" ref="R931" ca="1">INDEX('Lorri 401b'!L:L,MATCH('Retirement Calculator'!A931,'Lorri 401b'!N:N,0),0)</f>
        <v>-17679941.368061181</v>
      </c>
      <c r="S931" s="25">
        <f t="shared" ca="1" si="787"/>
        <v>-24071904.022685476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-6427026.4438722571</v>
      </c>
      <c r="R932" s="25">
        <f t="array" aca="1" ref="R932" ca="1">INDEX('Lorri 401b'!L:L,MATCH('Retirement Calculator'!A932,'Lorri 401b'!N:N,0),0)</f>
        <v>-17775353.32437399</v>
      </c>
      <c r="S932" s="25">
        <f t="shared" ca="1" si="787"/>
        <v>-24202379.768246248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-6462236.3322420865</v>
      </c>
      <c r="R933" s="25">
        <f t="array" aca="1" ref="R933" ca="1">INDEX('Lorri 401b'!L:L,MATCH('Retirement Calculator'!A933,'Lorri 401b'!N:N,0),0)</f>
        <v>-17871162.830504771</v>
      </c>
      <c r="S933" s="25">
        <f t="shared" ca="1" si="787"/>
        <v>-24333399.162746858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-6497592.9284801232</v>
      </c>
      <c r="R934" s="25">
        <f t="array" aca="1" ref="R934" ca="1">INDEX('Lorri 401b'!L:L,MATCH('Retirement Calculator'!A934,'Lorri 401b'!N:N,0),0)</f>
        <v>-17967371.542911097</v>
      </c>
      <c r="S934" s="25">
        <f t="shared" ca="1" si="787"/>
        <v>-24464964.47139122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-6533096.8438691515</v>
      </c>
      <c r="R935" s="25">
        <f t="array" aca="1" ref="R935" ca="1">INDEX('Lorri 401b'!L:L,MATCH('Retirement Calculator'!A935,'Lorri 401b'!N:N,0),0)</f>
        <v>-18063981.124952447</v>
      </c>
      <c r="S935" s="25">
        <f t="shared" ca="1" si="787"/>
        <v>-24597077.9688216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-6568748.6922389679</v>
      </c>
      <c r="R936" s="25">
        <f t="array" aca="1" ref="R936" ca="1">INDEX('Lorri 401b'!L:L,MATCH('Retirement Calculator'!A936,'Lorri 401b'!N:N,0),0)</f>
        <v>-18160993.246918969</v>
      </c>
      <c r="S936" s="25">
        <f t="shared" ca="1" si="787"/>
        <v>-24729741.939157937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-6604549.0899769915</v>
      </c>
      <c r="R937" s="25">
        <f t="array" aca="1" ref="R937" ca="1">INDEX('Lorri 401b'!L:L,MATCH('Retirement Calculator'!A937,'Lorri 401b'!N:N,0),0)</f>
        <v>-18258409.586060353</v>
      </c>
      <c r="S937" s="25">
        <f t="shared" ca="1" si="787"/>
        <v>-24862958.676037345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-6640498.6560389232</v>
      </c>
      <c r="R938" s="25">
        <f t="array" aca="1" ref="R938" ca="1">INDEX('Lorri 401b'!L:L,MATCH('Retirement Calculator'!A938,'Lorri 401b'!N:N,0),0)</f>
        <v>-18356231.826614827</v>
      </c>
      <c r="S938" s="25">
        <f t="shared" ca="1" si="787"/>
        <v>-24996730.482653752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-6676598.0119594466</v>
      </c>
      <c r="R939" s="25">
        <f t="array" aca="1" ref="R939" ca="1">INDEX('Lorri 401b'!L:L,MATCH('Retirement Calculator'!A939,'Lorri 401b'!N:N,0),0)</f>
        <v>-18454461.659838278</v>
      </c>
      <c r="S939" s="25">
        <f t="shared" ca="1" si="787"/>
        <v>-25131059.671797723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-6712847.7818629723</v>
      </c>
      <c r="R940" s="25">
        <f t="array" aca="1" ref="R940" ca="1">INDEX('Lorri 401b'!L:L,MATCH('Retirement Calculator'!A940,'Lorri 401b'!N:N,0),0)</f>
        <v>-18553100.784033492</v>
      </c>
      <c r="S940" s="25">
        <f t="shared" ca="1" si="787"/>
        <v>-25265948.565896466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-6749248.5924744289</v>
      </c>
      <c r="R941" s="25">
        <f t="array" aca="1" ref="R941" ca="1">INDEX('Lorri 401b'!L:L,MATCH('Retirement Calculator'!A941,'Lorri 401b'!N:N,0),0)</f>
        <v>-18652150.90457952</v>
      </c>
      <c r="S941" s="25">
        <f t="shared" ca="1" si="787"/>
        <v>-25401399.497053951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-6785801.0731301</v>
      </c>
      <c r="R942" s="25">
        <f t="array" aca="1" ref="R942" ca="1">INDEX('Lorri 401b'!L:L,MATCH('Retirement Calculator'!A942,'Lorri 401b'!N:N,0),0)</f>
        <v>-18751613.733961158</v>
      </c>
      <c r="S942" s="25">
        <f t="shared" ca="1" si="787"/>
        <v>-25537414.807091258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-6822505.8557885038</v>
      </c>
      <c r="R943" s="25">
        <f t="array" aca="1" ref="R943" ca="1">INDEX('Lorri 401b'!L:L,MATCH('Retirement Calculator'!A943,'Lorri 401b'!N:N,0),0)</f>
        <v>-18851490.99179855</v>
      </c>
      <c r="S943" s="25">
        <f t="shared" ca="1" si="787"/>
        <v>-25673996.847587053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-6859363.5750413174</v>
      </c>
      <c r="R944" s="25">
        <f t="array" aca="1" ref="R944" ca="1">INDEX('Lorri 401b'!L:L,MATCH('Retirement Calculator'!A944,'Lorri 401b'!N:N,0),0)</f>
        <v>-18951784.404876933</v>
      </c>
      <c r="S944" s="25">
        <f t="shared" ca="1" si="787"/>
        <v>-25811147.979918249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-6896374.8681243509</v>
      </c>
      <c r="R945" s="25">
        <f t="array" aca="1" ref="R945" ca="1">INDEX('Lorri 401b'!L:L,MATCH('Retirement Calculator'!A945,'Lorri 401b'!N:N,0),0)</f>
        <v>-19052495.707176473</v>
      </c>
      <c r="S945" s="25">
        <f t="shared" ca="1" si="787"/>
        <v>-25948870.575300824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-6933540.3749285638</v>
      </c>
      <c r="R946" s="25">
        <f t="array" aca="1" ref="R946" ca="1">INDEX('Lorri 401b'!L:L,MATCH('Retirement Calculator'!A946,'Lorri 401b'!N:N,0),0)</f>
        <v>-19153626.639902264</v>
      </c>
      <c r="S946" s="25">
        <f t="shared" ca="1" si="787"/>
        <v>-26087167.014830828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-6970860.7380111273</v>
      </c>
      <c r="R947" s="25">
        <f t="array" aca="1" ref="R947" ca="1">INDEX('Lorri 401b'!L:L,MATCH('Retirement Calculator'!A947,'Lorri 401b'!N:N,0),0)</f>
        <v>-19255178.951514412</v>
      </c>
      <c r="S947" s="25">
        <f t="shared" ca="1" si="787"/>
        <v>-26226039.689525537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-7008336.602606535</v>
      </c>
      <c r="R948" s="25">
        <f t="array" aca="1" ref="R948" ca="1">INDEX('Lorri 401b'!L:L,MATCH('Retirement Calculator'!A948,'Lorri 401b'!N:N,0),0)</f>
        <v>-19357154.397758275</v>
      </c>
      <c r="S948" s="25">
        <f t="shared" ca="1" si="787"/>
        <v>-26365491.00036481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-7045968.616637757</v>
      </c>
      <c r="R949" s="25">
        <f t="array" aca="1" ref="R949" ca="1">INDEX('Lorri 401b'!L:L,MATCH('Retirement Calculator'!A949,'Lorri 401b'!N:N,0),0)</f>
        <v>-19459554.741694823</v>
      </c>
      <c r="S949" s="25">
        <f t="shared" ca="1" si="787"/>
        <v>-26505523.358332582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-7083757.4307274427</v>
      </c>
      <c r="R950" s="25">
        <f t="array" aca="1" ref="R950" ca="1">INDEX('Lorri 401b'!L:L,MATCH('Retirement Calculator'!A950,'Lorri 401b'!N:N,0),0)</f>
        <v>-19562381.753731105</v>
      </c>
      <c r="S950" s="25">
        <f t="shared" ca="1" si="787"/>
        <v>-26646139.184458546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-7121703.6982091684</v>
      </c>
      <c r="R951" s="25">
        <f t="array" aca="1" ref="R951" ca="1">INDEX('Lorri 401b'!L:L,MATCH('Retirement Calculator'!A951,'Lorri 401b'!N:N,0),0)</f>
        <v>-19665637.211650874</v>
      </c>
      <c r="S951" s="25">
        <f t="shared" ca="1" si="787"/>
        <v>-26787340.909860045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-7159808.0751387347</v>
      </c>
      <c r="R952" s="25">
        <f t="array" aca="1" ref="R952" ca="1">INDEX('Lorri 401b'!L:L,MATCH('Retirement Calculator'!A952,'Lorri 401b'!N:N,0),0)</f>
        <v>-19769322.900645308</v>
      </c>
      <c r="S952" s="25">
        <f t="shared" ca="1" si="787"/>
        <v>-26929130.975784041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-7198071.2203055071</v>
      </c>
      <c r="R953" s="25">
        <f t="array" aca="1" ref="R953" ca="1">INDEX('Lorri 401b'!L:L,MATCH('Retirement Calculator'!A953,'Lorri 401b'!N:N,0),0)</f>
        <v>-19873440.613343887</v>
      </c>
      <c r="S953" s="25">
        <f t="shared" ca="1" si="787"/>
        <v>-27071511.833649393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-7236493.7952438081</v>
      </c>
      <c r="R954" s="25">
        <f t="array" aca="1" ref="R954" ca="1">INDEX('Lorri 401b'!L:L,MATCH('Retirement Calculator'!A954,'Lorri 401b'!N:N,0),0)</f>
        <v>-19977992.149845377</v>
      </c>
      <c r="S954" s="25">
        <f t="shared" ca="1" si="787"/>
        <v>-27214485.945089184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-7275076.4642443517</v>
      </c>
      <c r="R955" s="25">
        <f t="array" aca="1" ref="R955" ca="1">INDEX('Lorri 401b'!L:L,MATCH('Retirement Calculator'!A955,'Lorri 401b'!N:N,0),0)</f>
        <v>-20082979.317748953</v>
      </c>
      <c r="S955" s="25">
        <f t="shared" ca="1" si="787"/>
        <v>-27358055.781993303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-7313819.8943657316</v>
      </c>
      <c r="R956" s="25">
        <f t="array" aca="1" ref="R956" ca="1">INDEX('Lorri 401b'!L:L,MATCH('Retirement Calculator'!A956,'Lorri 401b'!N:N,0),0)</f>
        <v>-20188403.93218546</v>
      </c>
      <c r="S956" s="25">
        <f t="shared" ca="1" si="787"/>
        <v>-27502223.826551192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-7352724.7554459497</v>
      </c>
      <c r="R957" s="25">
        <f t="array" aca="1" ref="R957" ca="1">INDEX('Lorri 401b'!L:L,MATCH('Retirement Calculator'!A957,'Lorri 401b'!N:N,0),0)</f>
        <v>-20294267.815848786</v>
      </c>
      <c r="S957" s="25">
        <f t="shared" ca="1" si="787"/>
        <v>-27646992.571294736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-7391791.7201140029</v>
      </c>
      <c r="R958" s="25">
        <f t="array" aca="1" ref="R958" ca="1">INDEX('Lorri 401b'!L:L,MATCH('Retirement Calculator'!A958,'Lorri 401b'!N:N,0),0)</f>
        <v>-20400572.79902738</v>
      </c>
      <c r="S958" s="25">
        <f t="shared" ca="1" si="787"/>
        <v>-27792364.519141383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-7431021.463801506</v>
      </c>
      <c r="R959" s="25">
        <f t="array" aca="1" ref="R959" ca="1">INDEX('Lorri 401b'!L:L,MATCH('Retirement Calculator'!A959,'Lorri 401b'!N:N,0),0)</f>
        <v>-20507320.719635881</v>
      </c>
      <c r="S959" s="25">
        <f t="shared" ca="1" si="787"/>
        <v>-27938342.183437388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-7470414.664754374</v>
      </c>
      <c r="R960" s="25">
        <f t="array" aca="1" ref="R960" ca="1">INDEX('Lorri 401b'!L:L,MATCH('Retirement Calculator'!A960,'Lorri 401b'!N:N,0),0)</f>
        <v>-20614513.42324692</v>
      </c>
      <c r="S960" s="25">
        <f t="shared" ca="1" si="787"/>
        <v>-28084928.088001296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-7509972.0040445449</v>
      </c>
      <c r="R961" s="25">
        <f t="array" aca="1" ref="R961" ca="1">INDEX('Lorri 401b'!L:L,MATCH('Retirement Calculator'!A961,'Lorri 401b'!N:N,0),0)</f>
        <v>-20722152.763123006</v>
      </c>
      <c r="S961" s="25">
        <f t="shared" ca="1" si="787"/>
        <v>-28232124.76716755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-7549694.1655817581</v>
      </c>
      <c r="R962" s="25">
        <f t="array" aca="1" ref="R962" ca="1">INDEX('Lorri 401b'!L:L,MATCH('Retirement Calculator'!A962,'Lorri 401b'!N:N,0),0)</f>
        <v>-20830240.600248571</v>
      </c>
      <c r="S962" s="25">
        <f t="shared" ca="1" si="787"/>
        <v>-28379934.765830331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-7589581.8361253766</v>
      </c>
      <c r="R963" s="25">
        <f t="array" aca="1" ref="R963" ca="1">INDEX('Lorri 401b'!L:L,MATCH('Retirement Calculator'!A963,'Lorri 401b'!N:N,0),0)</f>
        <v>-20938778.803362161</v>
      </c>
      <c r="S963" s="25">
        <f t="shared" ca="1" si="787"/>
        <v>-28528360.639487538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-7629635.7052962603</v>
      </c>
      <c r="R964" s="25">
        <f t="array" aca="1" ref="R964" ca="1">INDEX('Lorri 401b'!L:L,MATCH('Retirement Calculator'!A964,'Lorri 401b'!N:N,0),0)</f>
        <v>-21047769.248988725</v>
      </c>
      <c r="S964" s="25">
        <f t="shared" ca="1" si="787"/>
        <v>-28677404.954284985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-7669856.4655886898</v>
      </c>
      <c r="R965" s="25">
        <f t="array" aca="1" ref="R965" ca="1">INDEX('Lorri 401b'!L:L,MATCH('Retirement Calculator'!A965,'Lorri 401b'!N:N,0),0)</f>
        <v>-21157213.821472067</v>
      </c>
      <c r="S965" s="25">
        <f t="shared" ca="1" si="787"/>
        <v>-28827070.287060756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-7710244.8123823376</v>
      </c>
      <c r="R966" s="25">
        <f t="array" aca="1" ref="R966" ca="1">INDEX('Lorri 401b'!L:L,MATCH('Retirement Calculator'!A966,'Lorri 401b'!N:N,0),0)</f>
        <v>-21267114.413007423</v>
      </c>
      <c r="S966" s="25">
        <f t="shared" ca="1" si="787"/>
        <v>-28977359.22538976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-7750801.4439542918</v>
      </c>
      <c r="R967" s="25">
        <f t="array" aca="1" ref="R967" ca="1">INDEX('Lorri 401b'!L:L,MATCH('Retirement Calculator'!A967,'Lorri 401b'!N:N,0),0)</f>
        <v>-21377472.923674177</v>
      </c>
      <c r="S967" s="25">
        <f t="shared" ca="1" si="787"/>
        <v>-29128274.36762847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-7791527.061491129</v>
      </c>
      <c r="R968" s="25">
        <f t="array" aca="1" ref="R968" ca="1">INDEX('Lorri 401b'!L:L,MATCH('Retirement Calculator'!A968,'Lorri 401b'!N:N,0),0)</f>
        <v>-21488291.261468709</v>
      </c>
      <c r="S968" s="25">
        <f t="shared" ca="1" si="787"/>
        <v>-29279818.322959837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-7832422.3691010363</v>
      </c>
      <c r="R969" s="25">
        <f t="array" aca="1" ref="R969" ca="1">INDEX('Lorri 401b'!L:L,MATCH('Retirement Calculator'!A969,'Lorri 401b'!N:N,0),0)</f>
        <v>-21599571.342337385</v>
      </c>
      <c r="S969" s="25">
        <f t="shared" ca="1" si="787"/>
        <v>-29431993.711438421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-7873488.0738259852</v>
      </c>
      <c r="R970" s="25">
        <f t="array" aca="1" ref="R970" ca="1">INDEX('Lorri 401b'!L:L,MATCH('Retirement Calculator'!A970,'Lorri 401b'!N:N,0),0)</f>
        <v>-21711315.090209678</v>
      </c>
      <c r="S970" s="25">
        <f t="shared" ca="1" si="787"/>
        <v>-29584803.164035663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-7914724.8856539549</v>
      </c>
      <c r="R971" s="25">
        <f t="array" aca="1" ref="R971" ca="1">INDEX('Lorri 401b'!L:L,MATCH('Retirement Calculator'!A971,'Lorri 401b'!N:N,0),0)</f>
        <v>-21823524.43703144</v>
      </c>
      <c r="S971" s="25">
        <f t="shared" ca="1" si="787"/>
        <v>-29738249.322685394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-7956133.5175312078</v>
      </c>
      <c r="R972" s="25">
        <f t="array" aca="1" ref="R972" ca="1">INDEX('Lorri 401b'!L:L,MATCH('Retirement Calculator'!A972,'Lorri 401b'!N:N,0),0)</f>
        <v>-21936201.322798293</v>
      </c>
      <c r="S972" s="25">
        <f t="shared" ca="1" si="787"/>
        <v>-29892334.840329502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-7997714.6853746157</v>
      </c>
      <c r="R973" s="25">
        <f t="array" aca="1" ref="R973" ca="1">INDEX('Lorri 401b'!L:L,MATCH('Retirement Calculator'!A973,'Lorri 401b'!N:N,0),0)</f>
        <v>-22049347.695589174</v>
      </c>
      <c r="S973" s="25">
        <f t="shared" ca="1" si="787"/>
        <v>-30047062.380963787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-8039469.1080840379</v>
      </c>
      <c r="R974" s="25">
        <f t="array" aca="1" ref="R974" ca="1">INDEX('Lorri 401b'!L:L,MATCH('Retirement Calculator'!A974,'Lorri 401b'!N:N,0),0)</f>
        <v>-22162965.511600018</v>
      </c>
      <c r="S974" s="25">
        <f t="shared" ca="1" si="787"/>
        <v>-30202434.619684055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-8081397.507554749</v>
      </c>
      <c r="R975" s="25">
        <f t="array" aca="1" ref="R975" ca="1">INDEX('Lorri 401b'!L:L,MATCH('Retirement Calculator'!A975,'Lorri 401b'!N:N,0),0)</f>
        <v>-22277056.735177573</v>
      </c>
      <c r="S975" s="25">
        <f t="shared" ca="1" si="787"/>
        <v>-30358454.242732324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-8123500.6086899219</v>
      </c>
      <c r="R976" s="25">
        <f t="array" aca="1" ref="R976" ca="1">INDEX('Lorri 401b'!L:L,MATCH('Retirement Calculator'!A976,'Lorri 401b'!N:N,0),0)</f>
        <v>-22391623.338853367</v>
      </c>
      <c r="S976" s="25">
        <f t="shared" ca="1" si="787"/>
        <v>-30515123.94754329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-8165779.1394131575</v>
      </c>
      <c r="R977" s="25">
        <f t="array" aca="1" ref="R977" ca="1">INDEX('Lorri 401b'!L:L,MATCH('Retirement Calculator'!A977,'Lorri 401b'!N:N,0),0)</f>
        <v>-22506667.303377811</v>
      </c>
      <c r="S977" s="25">
        <f t="shared" ca="1" si="787"/>
        <v>-30672446.44279097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-8208233.8306810735</v>
      </c>
      <c r="R978" s="25">
        <f t="array" aca="1" ref="R978" ca="1">INDEX('Lorri 401b'!L:L,MATCH('Retirement Calculator'!A978,'Lorri 401b'!N:N,0),0)</f>
        <v>-22622190.617754441</v>
      </c>
      <c r="S978" s="25">
        <f t="shared" ca="1" si="787"/>
        <v>-30830424.448435515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-8250865.4164959397</v>
      </c>
      <c r="R979" s="25">
        <f t="array" aca="1" ref="R979" ca="1">INDEX('Lorri 401b'!L:L,MATCH('Retirement Calculator'!A979,'Lorri 401b'!N:N,0),0)</f>
        <v>-22738195.279274307</v>
      </c>
      <c r="S979" s="25">
        <f t="shared" ca="1" si="787"/>
        <v>-30989060.695770249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-8293674.6339183673</v>
      </c>
      <c r="R980" s="25">
        <f t="array" aca="1" ref="R980" ca="1">INDEX('Lorri 401b'!L:L,MATCH('Retirement Calculator'!A980,'Lorri 401b'!N:N,0),0)</f>
        <v>-22854683.293550506</v>
      </c>
      <c r="S980" s="25">
        <f t="shared" ca="1" si="787"/>
        <v>-31148357.927468874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-8336662.2230800549</v>
      </c>
      <c r="R981" s="25">
        <f t="array" aca="1" ref="R981" ca="1">INDEX('Lorri 401b'!L:L,MATCH('Retirement Calculator'!A981,'Lorri 401b'!N:N,0),0)</f>
        <v>-22971656.674552854</v>
      </c>
      <c r="S981" s="25">
        <f t="shared" ca="1" si="787"/>
        <v>-31308318.897632908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-8379828.9271965828</v>
      </c>
      <c r="R982" s="25">
        <f t="array" aca="1" ref="R982" ca="1">INDEX('Lorri 401b'!L:L,MATCH('Retirement Calculator'!A982,'Lorri 401b'!N:N,0),0)</f>
        <v>-23089117.444642711</v>
      </c>
      <c r="S982" s="25">
        <f t="shared" ca="1" si="787"/>
        <v>-31468946.371839292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-8423175.4925802629</v>
      </c>
      <c r="R983" s="25">
        <f t="array" aca="1" ref="R983" ca="1">INDEX('Lorri 401b'!L:L,MATCH('Retirement Calculator'!A983,'Lorri 401b'!N:N,0),0)</f>
        <v>-23207067.634607945</v>
      </c>
      <c r="S983" s="25">
        <f t="shared" ca="1" si="787"/>
        <v>-31630243.127188206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-8466702.6686530411</v>
      </c>
      <c r="R984" s="25">
        <f t="array" aca="1" ref="R984" ca="1">INDEX('Lorri 401b'!L:L,MATCH('Retirement Calculator'!A984,'Lorri 401b'!N:N,0),0)</f>
        <v>-23325509.283698034</v>
      </c>
      <c r="S984" s="25">
        <f t="shared" ca="1" si="787"/>
        <v>-31792211.952351075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-8510411.2079594564</v>
      </c>
      <c r="R985" s="25">
        <f t="array" aca="1" ref="R985" ca="1">INDEX('Lorri 401b'!L:L,MATCH('Retirement Calculator'!A985,'Lorri 401b'!N:N,0),0)</f>
        <v>-23444444.439659331</v>
      </c>
      <c r="S985" s="25">
        <f t="shared" ca="1" si="787"/>
        <v>-31954855.647618786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-8554301.8661796488</v>
      </c>
      <c r="R986" s="25">
        <f t="array" aca="1" ref="R986" ca="1">INDEX('Lorri 401b'!L:L,MATCH('Retirement Calculator'!A986,'Lorri 401b'!N:N,0),0)</f>
        <v>-23563875.158770468</v>
      </c>
      <c r="S986" s="25">
        <f t="shared" ca="1" si="787"/>
        <v>-32118177.024950117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-8598375.402142426</v>
      </c>
      <c r="R987" s="25">
        <f t="array" aca="1" ref="R987" ca="1">INDEX('Lorri 401b'!L:L,MATCH('Retirement Calculator'!A987,'Lorri 401b'!N:N,0),0)</f>
        <v>-23683803.505877901</v>
      </c>
      <c r="S987" s="25">
        <f t="shared" ca="1" si="787"/>
        <v>-32282178.908020325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-8642632.5778383799</v>
      </c>
      <c r="R988" s="25">
        <f t="array" aca="1" ref="R988" ca="1">INDEX('Lorri 401b'!L:L,MATCH('Retirement Calculator'!A988,'Lorri 401b'!N:N,0),0)</f>
        <v>-23804231.554431614</v>
      </c>
      <c r="S988" s="25">
        <f t="shared" ca="1" si="787"/>
        <v>-32446864.132269993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-8687074.1584330685</v>
      </c>
      <c r="R989" s="25">
        <f t="array" aca="1" ref="R989" ca="1">INDEX('Lorri 401b'!L:L,MATCH('Retirement Calculator'!A989,'Lorri 401b'!N:N,0),0)</f>
        <v>-23925161.386520967</v>
      </c>
      <c r="S989" s="25">
        <f t="shared" ca="1" si="787"/>
        <v>-32612235.544954035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-8731700.9122802336</v>
      </c>
      <c r="R990" s="25">
        <f t="array" aca="1" ref="R990" ca="1">INDEX('Lorri 401b'!L:L,MATCH('Retirement Calculator'!A990,'Lorri 401b'!N:N,0),0)</f>
        <v>-24046595.092910692</v>
      </c>
      <c r="S990" s="25">
        <f t="shared" ca="1" si="787"/>
        <v>-32778296.005190924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-8776513.6109350957</v>
      </c>
      <c r="R991" s="25">
        <f t="array" aca="1" ref="R991" ca="1">INDEX('Lorri 401b'!L:L,MATCH('Retirement Calculator'!A991,'Lorri 401b'!N:N,0),0)</f>
        <v>-24168534.773077041</v>
      </c>
      <c r="S991" s="25">
        <f t="shared" ca="1" si="787"/>
        <v>-32945048.384012137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-8821513.0291676875</v>
      </c>
      <c r="R992" s="25">
        <f t="array" aca="1" ref="R992" ca="1">INDEX('Lorri 401b'!L:L,MATCH('Retirement Calculator'!A992,'Lorri 401b'!N:N,0),0)</f>
        <v>-24290982.535244085</v>
      </c>
      <c r="S992" s="25">
        <f t="shared" ca="1" si="787"/>
        <v>-33112495.564411774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-8866699.9449762478</v>
      </c>
      <c r="R993" s="25">
        <f t="array" aca="1" ref="R993" ca="1">INDEX('Lorri 401b'!L:L,MATCH('Retirement Calculator'!A993,'Lorri 401b'!N:N,0),0)</f>
        <v>-24413940.496420156</v>
      </c>
      <c r="S993" s="25">
        <f t="shared" ca="1" si="787"/>
        <v>-33280640.441396404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-8912075.1396006774</v>
      </c>
      <c r="R994" s="25">
        <f t="array" aca="1" ref="R994" ca="1">INDEX('Lorri 401b'!L:L,MATCH('Retirement Calculator'!A994,'Lorri 401b'!N:N,0),0)</f>
        <v>-24537410.782434464</v>
      </c>
      <c r="S994" s="25">
        <f t="shared" ca="1" si="787"/>
        <v>-33449485.922035143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-8957639.3975360412</v>
      </c>
      <c r="R995" s="25">
        <f t="array" aca="1" ref="R995" ca="1">INDEX('Lorri 401b'!L:L,MATCH('Retirement Calculator'!A995,'Lorri 401b'!N:N,0),0)</f>
        <v>-24661395.527973827</v>
      </c>
      <c r="S995" s="25">
        <f t="shared" ca="1" si="787"/>
        <v>-33619034.92550987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-9003393.506546136</v>
      </c>
      <c r="R996" s="25">
        <f t="array" aca="1" ref="R996" ca="1">INDEX('Lorri 401b'!L:L,MATCH('Retirement Calculator'!A996,'Lorri 401b'!N:N,0),0)</f>
        <v>-24785896.876619607</v>
      </c>
      <c r="S996" s="25">
        <f t="shared" ca="1" si="787"/>
        <v>-33789290.383165747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-9049338.2576771062</v>
      </c>
      <c r="R997" s="25">
        <f t="array" aca="1" ref="R997" ca="1">INDEX('Lorri 401b'!L:L,MATCH('Retirement Calculator'!A997,'Lorri 401b'!N:N,0),0)</f>
        <v>-24910916.980884742</v>
      </c>
      <c r="S997" s="25">
        <f t="shared" ca="1" si="787"/>
        <v>-33960255.238561846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-9095474.4452711213</v>
      </c>
      <c r="R998" s="25">
        <f t="array" aca="1" ref="R998" ca="1">INDEX('Lorri 401b'!L:L,MATCH('Retirement Calculator'!A998,'Lorri 401b'!N:N,0),0)</f>
        <v>-25036458.002250984</v>
      </c>
      <c r="S998" s="25">
        <f t="shared" ca="1" si="787"/>
        <v>-34131932.447522104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-9141802.8669801131</v>
      </c>
      <c r="R999" s="25">
        <f t="array" aca="1" ref="R999" ca="1">INDEX('Lorri 401b'!L:L,MATCH('Retirement Calculator'!A999,'Lorri 401b'!N:N,0),0)</f>
        <v>-25162522.111206252</v>
      </c>
      <c r="S999" s="25">
        <f t="shared" ca="1" si="787"/>
        <v>-34304324.978186369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-9188324.3237795588</v>
      </c>
      <c r="R1000" s="25">
        <f t="array" aca="1" ref="R1000" ca="1">INDEX('Lorri 401b'!L:L,MATCH('Retirement Calculator'!A1000,'Lorri 401b'!N:N,0),0)</f>
        <v>-25289111.487282168</v>
      </c>
      <c r="S1000" s="25">
        <f t="shared" ca="1" si="787"/>
        <v>-34477435.811061725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-9235039.6199823357</v>
      </c>
      <c r="R1001" s="25">
        <f t="array" aca="1" ref="R1001" ca="1">INDEX('Lorri 401b'!L:L,MATCH('Retirement Calculator'!A1001,'Lorri 401b'!N:N,0),0)</f>
        <v>-25416228.319091734</v>
      </c>
      <c r="S1001" s="25">
        <f t="shared" ca="1" si="787"/>
        <v>-34651267.939074069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-9281949.5632526241</v>
      </c>
      <c r="R1002" s="25">
        <f t="array" aca="1" ref="R1002" ca="1">INDEX('Lorri 401b'!L:L,MATCH('Retirement Calculator'!A1002,'Lorri 401b'!N:N,0),0)</f>
        <v>-25543874.80436717</v>
      </c>
      <c r="S1002" s="25">
        <f t="shared" ca="1" si="787"/>
        <v>-34825824.367619798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-9329054.9646198712</v>
      </c>
      <c r="R1003" s="25">
        <f t="array" aca="1" ref="R1003" ca="1">INDEX('Lorri 401b'!L:L,MATCH('Retirement Calculator'!A1003,'Lorri 401b'!N:N,0),0)</f>
        <v>-25672053.14999792</v>
      </c>
      <c r="S1003" s="25">
        <f t="shared" ca="1" si="787"/>
        <v>-35001108.114617795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-9376356.6384928152</v>
      </c>
      <c r="R1004" s="25">
        <f t="array" aca="1" ref="R1004" ca="1">INDEX('Lorri 401b'!L:L,MATCH('Retirement Calculator'!A1004,'Lorri 401b'!N:N,0),0)</f>
        <v>-25800765.572068799</v>
      </c>
      <c r="S1004" s="25">
        <f t="shared" ca="1" si="787"/>
        <v>-35177122.210561618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-9423855.402673563</v>
      </c>
      <c r="R1005" s="25">
        <f t="array" aca="1" ref="R1005" ca="1">INDEX('Lorri 401b'!L:L,MATCH('Retirement Calculator'!A1005,'Lorri 401b'!N:N,0),0)</f>
        <v>-25930014.295898307</v>
      </c>
      <c r="S1005" s="25">
        <f t="shared" ca="1" si="787"/>
        <v>-35353869.698571868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-9471552.0783717316</v>
      </c>
      <c r="R1006" s="25">
        <f t="array" aca="1" ref="R1006" ca="1">INDEX('Lorri 401b'!L:L,MATCH('Retirement Calculator'!A1006,'Lorri 401b'!N:N,0),0)</f>
        <v>-26059801.556077104</v>
      </c>
      <c r="S1006" s="25">
        <f t="shared" ca="1" si="787"/>
        <v>-35531353.634448834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-9519447.4902186412</v>
      </c>
      <c r="R1007" s="25">
        <f t="array" aca="1" ref="R1007" ca="1">INDEX('Lorri 401b'!L:L,MATCH('Retirement Calculator'!A1007,'Lorri 401b'!N:N,0),0)</f>
        <v>-26190129.596506648</v>
      </c>
      <c r="S1007" s="25">
        <f t="shared" ca="1" si="787"/>
        <v>-35709577.086725287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-9567542.4662815798</v>
      </c>
      <c r="R1008" s="25">
        <f t="array" aca="1" ref="R1008" ca="1">INDEX('Lorri 401b'!L:L,MATCH('Retirement Calculator'!A1008,'Lorri 401b'!N:N,0),0)</f>
        <v>-26321000.67043798</v>
      </c>
      <c r="S1008" s="25">
        <f t="shared" ca="1" si="787"/>
        <v>-35888543.136719562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-9615837.8380781151</v>
      </c>
      <c r="R1009" s="25">
        <f t="array" aca="1" ref="R1009" ca="1">INDEX('Lorri 401b'!L:L,MATCH('Retirement Calculator'!A1009,'Lorri 401b'!N:N,0),0)</f>
        <v>-26452417.040510692</v>
      </c>
      <c r="S1009" s="25">
        <f t="shared" ca="1" si="787"/>
        <v>-36068254.878588811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-9664334.4405904692</v>
      </c>
      <c r="R1010" s="25">
        <f t="array" aca="1" ref="R1010" ca="1">INDEX('Lorri 401b'!L:L,MATCH('Retirement Calculator'!A1010,'Lorri 401b'!N:N,0),0)</f>
        <v>-26584380.978792042</v>
      </c>
      <c r="S1010" s="25">
        <f t="shared" ca="1" si="787"/>
        <v>-36248715.419382513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-9713033.1122799572</v>
      </c>
      <c r="R1011" s="25">
        <f t="array" aca="1" ref="R1011" ca="1">INDEX('Lorri 401b'!L:L,MATCH('Retirement Calculator'!A1011,'Lorri 401b'!N:N,0),0)</f>
        <v>-26716894.766816229</v>
      </c>
      <c r="S1011" s="25">
        <f t="shared" ca="1" si="787"/>
        <v>-36429927.879096188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-9761934.6951014847</v>
      </c>
      <c r="R1012" s="25">
        <f t="array" aca="1" ref="R1012" ca="1">INDEX('Lorri 401b'!L:L,MATCH('Retirement Calculator'!A1012,'Lorri 401b'!N:N,0),0)</f>
        <v>-26849960.695623852</v>
      </c>
      <c r="S1012" s="25">
        <f t="shared" ca="1" si="787"/>
        <v>-36611895.390725337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-9811040.0345181022</v>
      </c>
      <c r="R1013" s="25">
        <f t="array" aca="1" ref="R1013" ca="1">INDEX('Lorri 401b'!L:L,MATCH('Retirement Calculator'!A1013,'Lorri 401b'!N:N,0),0)</f>
        <v>-26983581.065801505</v>
      </c>
      <c r="S1013" s="25">
        <f t="shared" ca="1" si="787"/>
        <v>-36794621.100319609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-9860349.9795156214</v>
      </c>
      <c r="R1014" s="25">
        <f t="array" aca="1" ref="R1014" ca="1">INDEX('Lorri 401b'!L:L,MATCH('Retirement Calculator'!A1014,'Lorri 401b'!N:N,0),0)</f>
        <v>-27117758.187521566</v>
      </c>
      <c r="S1014" s="25">
        <f t="shared" ca="1" si="787"/>
        <v>-36978108.167037189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-9909865.3826172985</v>
      </c>
      <c r="R1015" s="25">
        <f t="array" aca="1" ref="R1015" ca="1">INDEX('Lorri 401b'!L:L,MATCH('Retirement Calculator'!A1015,'Lorri 401b'!N:N,0),0)</f>
        <v>-27252494.380582128</v>
      </c>
      <c r="S1015" s="25">
        <f t="shared" ca="1" si="787"/>
        <v>-37162359.763199426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-9959587.0998985656</v>
      </c>
      <c r="R1016" s="25">
        <f t="array" aca="1" ref="R1016" ca="1">INDEX('Lorri 401b'!L:L,MATCH('Retirement Calculator'!A1016,'Lorri 401b'!N:N,0),0)</f>
        <v>-27387791.974447109</v>
      </c>
      <c r="S1016" s="25">
        <f t="shared" ca="1" si="787"/>
        <v>-37347379.074345678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-10009515.991001837</v>
      </c>
      <c r="R1017" s="25">
        <f t="array" aca="1" ref="R1017" ca="1">INDEX('Lorri 401b'!L:L,MATCH('Retirement Calculator'!A1017,'Lorri 401b'!N:N,0),0)</f>
        <v>-27523653.308286525</v>
      </c>
      <c r="S1017" s="25">
        <f t="shared" ca="1" si="787"/>
        <v>-37533169.299288362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-10059652.919151373</v>
      </c>
      <c r="R1018" s="25">
        <f t="array" aca="1" ref="R1018" ca="1">INDEX('Lorri 401b'!L:L,MATCH('Retirement Calculator'!A1018,'Lorri 401b'!N:N,0),0)</f>
        <v>-27660080.731016941</v>
      </c>
      <c r="S1018" s="25">
        <f t="shared" ca="1" si="787"/>
        <v>-37719733.650168315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-10109998.751168199</v>
      </c>
      <c r="R1019" s="25">
        <f t="array" aca="1" ref="R1019" ca="1">INDEX('Lorri 401b'!L:L,MATCH('Retirement Calculator'!A1019,'Lorri 401b'!N:N,0),0)</f>
        <v>-27797076.601342067</v>
      </c>
      <c r="S1019" s="25">
        <f t="shared" ca="1" si="787"/>
        <v>-37907075.352510266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-10160554.357485095</v>
      </c>
      <c r="R1020" s="25">
        <f t="array" aca="1" ref="R1020" ca="1">INDEX('Lorri 401b'!L:L,MATCH('Retirement Calculator'!A1020,'Lorri 401b'!N:N,0),0)</f>
        <v>-27934643.287793547</v>
      </c>
      <c r="S1020" s="25">
        <f t="shared" ca="1" si="787"/>
        <v>-38095197.64527864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-10211320.612161644</v>
      </c>
      <c r="R1021" s="25">
        <f t="array" aca="1" ref="R1021" ca="1">INDEX('Lorri 401b'!L:L,MATCH('Retirement Calculator'!A1021,'Lorri 401b'!N:N,0),0)</f>
        <v>-28072783.168771908</v>
      </c>
      <c r="S1021" s="25">
        <f t="shared" ca="1" si="787"/>
        <v>-38284103.780933551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-10262298.392899346</v>
      </c>
      <c r="R1022" s="25">
        <f t="array" aca="1" ref="R1022" ca="1">INDEX('Lorri 401b'!L:L,MATCH('Retirement Calculator'!A1022,'Lorri 401b'!N:N,0),0)</f>
        <v>-28211498.632587679</v>
      </c>
      <c r="S1022" s="25">
        <f t="shared" ca="1" si="787"/>
        <v>-38473797.025487021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-10313488.581056787</v>
      </c>
      <c r="R1023" s="25">
        <f t="array" aca="1" ref="R1023" ca="1">INDEX('Lorri 401b'!L:L,MATCH('Retirement Calculator'!A1023,'Lorri 401b'!N:N,0),0)</f>
        <v>-28350792.077502683</v>
      </c>
      <c r="S1023" s="25">
        <f t="shared" ca="1" si="787"/>
        <v>-38664280.658559471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-10364892.061664885</v>
      </c>
      <c r="R1024" s="25">
        <f t="array" aca="1" ref="R1024" ca="1">INDEX('Lorri 401b'!L:L,MATCH('Retirement Calculator'!A1024,'Lorri 401b'!N:N,0),0)</f>
        <v>-28490665.911771499</v>
      </c>
      <c r="S1024" s="25">
        <f t="shared" ca="1" si="787"/>
        <v>-38855557.973436385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-10416509.723442184</v>
      </c>
      <c r="R1025" s="25">
        <f t="array" aca="1" ref="R1025" ca="1">INDEX('Lorri 401b'!L:L,MATCH('Retirement Calculator'!A1025,'Lorri 401b'!N:N,0),0)</f>
        <v>-28631122.553683102</v>
      </c>
      <c r="S1025" s="25">
        <f t="shared" ca="1" si="787"/>
        <v>-39047632.277125284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-10468342.458810221</v>
      </c>
      <c r="R1026" s="25">
        <f t="array" aca="1" ref="R1026" ca="1">INDEX('Lorri 401b'!L:L,MATCH('Retirement Calculator'!A1026,'Lorri 401b'!N:N,0),0)</f>
        <v>-28772164.431602672</v>
      </c>
      <c r="S1026" s="25">
        <f t="shared" ca="1" si="787"/>
        <v>-39240506.890412897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-10520391.163908958</v>
      </c>
      <c r="R1027" s="25">
        <f t="array" aca="1" ref="R1027" ca="1">INDEX('Lorri 401b'!L:L,MATCH('Retirement Calculator'!A1027,'Lorri 401b'!N:N,0),0)</f>
        <v>-28913793.984013572</v>
      </c>
      <c r="S1027" s="25">
        <f t="shared" ca="1" si="787"/>
        <v>-39434185.147922531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-10572656.738612274</v>
      </c>
      <c r="R1028" s="25">
        <f t="array" aca="1" ref="R1028" ca="1">INDEX('Lorri 401b'!L:L,MATCH('Retirement Calculator'!A1028,'Lorri 401b'!N:N,0),0)</f>
        <v>-29056013.659559518</v>
      </c>
      <c r="S1028" s="25">
        <f t="shared" ca="1" si="787"/>
        <v>-39628670.39817179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-10625140.086543519</v>
      </c>
      <c r="R1029" s="25">
        <f t="array" aca="1" ref="R1029" ca="1">INDEX('Lorri 401b'!L:L,MATCH('Retirement Calculator'!A1029,'Lorri 401b'!N:N,0),0)</f>
        <v>-29198825.917086903</v>
      </c>
      <c r="S1029" s="25">
        <f t="shared" ca="1" si="787"/>
        <v>-39823966.003630422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-10677842.115091145</v>
      </c>
      <c r="R1030" s="25">
        <f t="array" aca="1" ref="R1030" ca="1">INDEX('Lorri 401b'!L:L,MATCH('Retirement Calculator'!A1030,'Lorri 401b'!N:N,0),0)</f>
        <v>-29342233.225687321</v>
      </c>
      <c r="S1030" s="25">
        <f t="shared" ca="1" si="787"/>
        <v>-40020075.34077847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-10730763.735424386</v>
      </c>
      <c r="R1031" s="25">
        <f t="array" aca="1" ref="R1031" ca="1">INDEX('Lorri 401b'!L:L,MATCH('Retirement Calculator'!A1031,'Lorri 401b'!N:N,0),0)</f>
        <v>-29486238.064740241</v>
      </c>
      <c r="S1031" s="25">
        <f t="shared" ref="S1031:S1171" ca="1" si="1047">SUM(Q1031:R1031)</f>
        <v>-40217001.800164625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-10783905.862509016</v>
      </c>
      <c r="R1032" s="25">
        <f t="array" aca="1" ref="R1032" ca="1">INDEX('Lorri 401b'!L:L,MATCH('Retirement Calculator'!A1032,'Lorri 401b'!N:N,0),0)</f>
        <v>-29630842.92395588</v>
      </c>
      <c r="S1032" s="25">
        <f t="shared" ca="1" si="1047"/>
        <v>-40414748.7864649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-10837269.415123165</v>
      </c>
      <c r="R1033" s="25">
        <f t="array" aca="1" ref="R1033" ca="1">INDEX('Lorri 401b'!L:L,MATCH('Retirement Calculator'!A1033,'Lorri 401b'!N:N,0),0)</f>
        <v>-29776050.303418253</v>
      </c>
      <c r="S1033" s="25">
        <f t="shared" ca="1" si="1047"/>
        <v>-40613319.718541414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-10890855.315873206</v>
      </c>
      <c r="R1034" s="25">
        <f t="array" aca="1" ref="R1034" ca="1">INDEX('Lorri 401b'!L:L,MATCH('Retirement Calculator'!A1034,'Lorri 401b'!N:N,0),0)</f>
        <v>-29921862.713628385</v>
      </c>
      <c r="S1034" s="25">
        <f t="shared" ca="1" si="1047"/>
        <v>-40812718.029501587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-10944664.491209704</v>
      </c>
      <c r="R1035" s="25">
        <f t="array" aca="1" ref="R1035" ca="1">INDEX('Lorri 401b'!L:L,MATCH('Retirement Calculator'!A1035,'Lorri 401b'!N:N,0),0)</f>
        <v>-30068282.675547726</v>
      </c>
      <c r="S1035" s="25">
        <f t="shared" ca="1" si="1047"/>
        <v>-41012947.166757435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-10998697.871443439</v>
      </c>
      <c r="R1036" s="25">
        <f t="array" aca="1" ref="R1036" ca="1">INDEX('Lorri 401b'!L:L,MATCH('Retirement Calculator'!A1036,'Lorri 401b'!N:N,0),0)</f>
        <v>-30215312.720641728</v>
      </c>
      <c r="S1036" s="25">
        <f t="shared" ca="1" si="1047"/>
        <v>-41214010.592085168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-11052956.390761482</v>
      </c>
      <c r="R1037" s="25">
        <f t="array" aca="1" ref="R1037" ca="1">INDEX('Lorri 401b'!L:L,MATCH('Retirement Calculator'!A1037,'Lorri 401b'!N:N,0),0)</f>
        <v>-30362955.390923623</v>
      </c>
      <c r="S1037" s="25">
        <f t="shared" ca="1" si="1047"/>
        <v>-41415911.781685106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-11107440.987243349</v>
      </c>
      <c r="R1038" s="25">
        <f t="array" aca="1" ref="R1038" ca="1">INDEX('Lorri 401b'!L:L,MATCH('Retirement Calculator'!A1038,'Lorri 401b'!N:N,0),0)</f>
        <v>-30511213.238998361</v>
      </c>
      <c r="S1038" s="25">
        <f t="shared" ca="1" si="1047"/>
        <v>-41618654.226241708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-11162152.602877224</v>
      </c>
      <c r="R1039" s="25">
        <f t="array" aca="1" ref="R1039" ca="1">INDEX('Lorri 401b'!L:L,MATCH('Retirement Calculator'!A1039,'Lorri 401b'!N:N,0),0)</f>
        <v>-30660088.828106742</v>
      </c>
      <c r="S1039" s="25">
        <f t="shared" ca="1" si="1047"/>
        <v>-41822241.430983968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-11217092.183576241</v>
      </c>
      <c r="R1040" s="25">
        <f t="array" aca="1" ref="R1040" ca="1">INDEX('Lorri 401b'!L:L,MATCH('Retirement Calculator'!A1040,'Lorri 401b'!N:N,0),0)</f>
        <v>-30809584.732169744</v>
      </c>
      <c r="S1040" s="25">
        <f t="shared" ca="1" si="1047"/>
        <v>-42026676.915745988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-11272260.679194836</v>
      </c>
      <c r="R1041" s="25">
        <f t="array" aca="1" ref="R1041" ca="1">INDEX('Lorri 401b'!L:L,MATCH('Retirement Calculator'!A1041,'Lorri 401b'!N:N,0),0)</f>
        <v>-30959703.535833005</v>
      </c>
      <c r="S1041" s="25">
        <f t="shared" ca="1" si="1047"/>
        <v>-42231964.215027839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-11327659.043545175</v>
      </c>
      <c r="R1042" s="25">
        <f t="array" aca="1" ref="R1042" ca="1">INDEX('Lorri 401b'!L:L,MATCH('Retirement Calculator'!A1042,'Lorri 401b'!N:N,0),0)</f>
        <v>-31110447.83451153</v>
      </c>
      <c r="S1042" s="25">
        <f t="shared" ca="1" si="1047"/>
        <v>-42438106.878056705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-11383288.234413642</v>
      </c>
      <c r="R1043" s="25">
        <f t="array" aca="1" ref="R1043" ca="1">INDEX('Lorri 401b'!L:L,MATCH('Retirement Calculator'!A1043,'Lorri 401b'!N:N,0),0)</f>
        <v>-31261820.234434549</v>
      </c>
      <c r="S1043" s="25">
        <f t="shared" ca="1" si="1047"/>
        <v>-42645108.468848191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-11439149.213577393</v>
      </c>
      <c r="R1044" s="25">
        <f t="array" aca="1" ref="R1044" ca="1">INDEX('Lorri 401b'!L:L,MATCH('Retirement Calculator'!A1044,'Lorri 401b'!N:N,0),0)</f>
        <v>-31413823.352690581</v>
      </c>
      <c r="S1044" s="25">
        <f t="shared" ca="1" si="1047"/>
        <v>-42852972.566267975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-11495242.946820995</v>
      </c>
      <c r="R1045" s="25">
        <f t="array" aca="1" ref="R1045" ca="1">INDEX('Lorri 401b'!L:L,MATCH('Retirement Calculator'!A1045,'Lorri 401b'!N:N,0),0)</f>
        <v>-31566459.817272682</v>
      </c>
      <c r="S1045" s="25">
        <f t="shared" ca="1" si="1047"/>
        <v>-43061702.764093675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-11551570.403953111</v>
      </c>
      <c r="R1046" s="25">
        <f t="array" aca="1" ref="R1046" ca="1">INDEX('Lorri 401b'!L:L,MATCH('Retirement Calculator'!A1046,'Lorri 401b'!N:N,0),0)</f>
        <v>-31719732.267123874</v>
      </c>
      <c r="S1046" s="25">
        <f t="shared" ca="1" si="1047"/>
        <v>-43271302.671076983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-11608132.558823276</v>
      </c>
      <c r="R1047" s="25">
        <f t="array" aca="1" ref="R1047" ca="1">INDEX('Lorri 401b'!L:L,MATCH('Retirement Calculator'!A1047,'Lorri 401b'!N:N,0),0)</f>
        <v>-31873643.352182779</v>
      </c>
      <c r="S1047" s="25">
        <f t="shared" ca="1" si="1047"/>
        <v>-43481775.911006056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-11664930.389338735</v>
      </c>
      <c r="R1048" s="25">
        <f t="array" aca="1" ref="R1048" ca="1">INDEX('Lorri 401b'!L:L,MATCH('Retirement Calculator'!A1048,'Lorri 401b'!N:N,0),0)</f>
        <v>-32028195.733429428</v>
      </c>
      <c r="S1048" s="25">
        <f t="shared" ca="1" si="1047"/>
        <v>-43693126.122768164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-11721964.877481341</v>
      </c>
      <c r="R1049" s="25">
        <f t="array" aca="1" ref="R1049" ca="1">INDEX('Lorri 401b'!L:L,MATCH('Retirement Calculator'!A1049,'Lorri 401b'!N:N,0),0)</f>
        <v>-32183392.082931273</v>
      </c>
      <c r="S1049" s="25">
        <f t="shared" ca="1" si="1047"/>
        <v>-43905356.960412614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-11779237.009324541</v>
      </c>
      <c r="R1050" s="25">
        <f t="array" aca="1" ref="R1050" ca="1">INDEX('Lorri 401b'!L:L,MATCH('Retirement Calculator'!A1050,'Lorri 401b'!N:N,0),0)</f>
        <v>-32339235.083889373</v>
      </c>
      <c r="S1050" s="25">
        <f t="shared" ca="1" si="1047"/>
        <v>-44118472.093213916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-11836747.775050422</v>
      </c>
      <c r="R1051" s="25">
        <f t="array" aca="1" ref="R1051" ca="1">INDEX('Lorri 401b'!L:L,MATCH('Retirement Calculator'!A1051,'Lorri 401b'!N:N,0),0)</f>
        <v>-32495727.430684801</v>
      </c>
      <c r="S1051" s="25">
        <f t="shared" ca="1" si="1047"/>
        <v>-44332475.205735222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-11894498.168966826</v>
      </c>
      <c r="R1052" s="25">
        <f t="array" aca="1" ref="R1052" ca="1">INDEX('Lorri 401b'!L:L,MATCH('Retirement Calculator'!A1052,'Lorri 401b'!N:N,0),0)</f>
        <v>-32652871.828925211</v>
      </c>
      <c r="S1052" s="25">
        <f t="shared" ca="1" si="1047"/>
        <v>-44547369.997892037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-11952489.18952455</v>
      </c>
      <c r="R1053" s="25">
        <f t="array" aca="1" ref="R1053" ca="1">INDEX('Lorri 401b'!L:L,MATCH('Retirement Calculator'!A1053,'Lorri 401b'!N:N,0),0)</f>
        <v>-32810670.99549162</v>
      </c>
      <c r="S1053" s="25">
        <f t="shared" ca="1" si="1047"/>
        <v>-44763160.18501617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-12010721.839334598</v>
      </c>
      <c r="R1054" s="25">
        <f t="array" aca="1" ref="R1054" ca="1">INDEX('Lorri 401b'!L:L,MATCH('Retirement Calculator'!A1054,'Lorri 401b'!N:N,0),0)</f>
        <v>-32969127.658585392</v>
      </c>
      <c r="S1054" s="25">
        <f t="shared" ca="1" si="1047"/>
        <v>-44979849.497919992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-12069197.125185519</v>
      </c>
      <c r="R1055" s="25">
        <f t="array" aca="1" ref="R1055" ca="1">INDEX('Lorri 401b'!L:L,MATCH('Retirement Calculator'!A1055,'Lorri 401b'!N:N,0),0)</f>
        <v>-33128244.557775386</v>
      </c>
      <c r="S1055" s="25">
        <f t="shared" ca="1" si="1047"/>
        <v>-45197441.682960905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-12127916.058060821</v>
      </c>
      <c r="R1056" s="25">
        <f t="array" aca="1" ref="R1056" ca="1">INDEX('Lorri 401b'!L:L,MATCH('Retirement Calculator'!A1056,'Lorri 401b'!N:N,0),0)</f>
        <v>-33288024.444045339</v>
      </c>
      <c r="S1056" s="25">
        <f t="shared" ca="1" si="1047"/>
        <v>-45415940.50210616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-12186879.653156435</v>
      </c>
      <c r="R1057" s="25">
        <f t="array" aca="1" ref="R1057" ca="1">INDEX('Lorri 401b'!L:L,MATCH('Retirement Calculator'!A1057,'Lorri 401b'!N:N,0),0)</f>
        <v>-33448470.079841416</v>
      </c>
      <c r="S1057" s="25">
        <f t="shared" ca="1" si="1047"/>
        <v>-45635349.73299785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-12246088.929898283</v>
      </c>
      <c r="R1058" s="25">
        <f t="array" aca="1" ref="R1058" ca="1">INDEX('Lorri 401b'!L:L,MATCH('Retirement Calculator'!A1058,'Lorri 401b'!N:N,0),0)</f>
        <v>-33609584.239119977</v>
      </c>
      <c r="S1058" s="25">
        <f t="shared" ca="1" si="1047"/>
        <v>-45855673.169018261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-12305544.911959887</v>
      </c>
      <c r="R1059" s="25">
        <f t="array" aca="1" ref="R1059" ca="1">INDEX('Lorri 401b'!L:L,MATCH('Retirement Calculator'!A1059,'Lorri 401b'!N:N,0),0)</f>
        <v>-33771369.707395531</v>
      </c>
      <c r="S1059" s="25">
        <f t="shared" ca="1" si="1047"/>
        <v>-46076914.619355418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-12365248.627280081</v>
      </c>
      <c r="R1060" s="25">
        <f t="array" aca="1" ref="R1060" ca="1">INDEX('Lorri 401b'!L:L,MATCH('Retirement Calculator'!A1060,'Lorri 401b'!N:N,0),0)</f>
        <v>-33933829.2817889</v>
      </c>
      <c r="S1060" s="25">
        <f t="shared" ca="1" si="1047"/>
        <v>-46299077.909068979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-12425201.108080776</v>
      </c>
      <c r="R1061" s="25">
        <f t="array" aca="1" ref="R1061" ca="1">INDEX('Lorri 401b'!L:L,MATCH('Retirement Calculator'!A1061,'Lorri 401b'!N:N,0),0)</f>
        <v>-34096965.771075577</v>
      </c>
      <c r="S1061" s="25">
        <f t="shared" ca="1" si="1047"/>
        <v>-46522166.879156351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-12485403.390884807</v>
      </c>
      <c r="R1062" s="25">
        <f t="array" aca="1" ref="R1062" ca="1">INDEX('Lorri 401b'!L:L,MATCH('Retirement Calculator'!A1062,'Lorri 401b'!N:N,0),0)</f>
        <v>-34260781.995734282</v>
      </c>
      <c r="S1062" s="25">
        <f t="shared" ca="1" si="1047"/>
        <v>-46746185.386619091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-12545856.516533855</v>
      </c>
      <c r="R1063" s="25">
        <f t="array" aca="1" ref="R1063" ca="1">INDEX('Lorri 401b'!L:L,MATCH('Retirement Calculator'!A1063,'Lorri 401b'!N:N,0),0)</f>
        <v>-34425280.787995726</v>
      </c>
      <c r="S1063" s="25">
        <f t="shared" ca="1" si="1047"/>
        <v>-46971137.304529577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-12606561.530206442</v>
      </c>
      <c r="R1064" s="25">
        <f t="array" aca="1" ref="R1064" ca="1">INDEX('Lorri 401b'!L:L,MATCH('Retirement Calculator'!A1064,'Lorri 401b'!N:N,0),0)</f>
        <v>-34590464.991891593</v>
      </c>
      <c r="S1064" s="25">
        <f t="shared" ca="1" si="1047"/>
        <v>-47197026.522098035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-12667519.481435997</v>
      </c>
      <c r="R1065" s="25">
        <f t="array" aca="1" ref="R1065" ca="1">INDEX('Lorri 401b'!L:L,MATCH('Retirement Calculator'!A1065,'Lorri 401b'!N:N,0),0)</f>
        <v>-34756337.463303693</v>
      </c>
      <c r="S1065" s="25">
        <f t="shared" ca="1" si="1047"/>
        <v>-47423856.944739692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-12728731.424129009</v>
      </c>
      <c r="R1066" s="25">
        <f t="array" aca="1" ref="R1066" ca="1">INDEX('Lorri 401b'!L:L,MATCH('Retirement Calculator'!A1066,'Lorri 401b'!N:N,0),0)</f>
        <v>-34922901.070013344</v>
      </c>
      <c r="S1066" s="25">
        <f t="shared" ca="1" si="1047"/>
        <v>-47651632.494142354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-12790198.416583242</v>
      </c>
      <c r="R1067" s="25">
        <f t="array" aca="1" ref="R1067" ca="1">INDEX('Lorri 401b'!L:L,MATCH('Retirement Calculator'!A1067,'Lorri 401b'!N:N,0),0)</f>
        <v>-35090158.691750951</v>
      </c>
      <c r="S1067" s="25">
        <f t="shared" ca="1" si="1047"/>
        <v>-47880357.108334191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-12851921.521506034</v>
      </c>
      <c r="R1068" s="25">
        <f t="array" aca="1" ref="R1068" ca="1">INDEX('Lorri 401b'!L:L,MATCH('Retirement Calculator'!A1068,'Lorri 401b'!N:N,0),0)</f>
        <v>-35258113.220245801</v>
      </c>
      <c r="S1068" s="25">
        <f t="shared" ca="1" si="1047"/>
        <v>-48110034.741751835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-12913901.806032671</v>
      </c>
      <c r="R1069" s="25">
        <f t="array" aca="1" ref="R1069" ca="1">INDEX('Lorri 401b'!L:L,MATCH('Retirement Calculator'!A1069,'Lorri 401b'!N:N,0),0)</f>
        <v>-35426767.559276044</v>
      </c>
      <c r="S1069" s="25">
        <f t="shared" ca="1" si="1047"/>
        <v>-48340669.365308717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-12976140.341744835</v>
      </c>
      <c r="R1070" s="25">
        <f t="array" aca="1" ref="R1070" ca="1">INDEX('Lorri 401b'!L:L,MATCH('Retirement Calculator'!A1070,'Lorri 401b'!N:N,0),0)</f>
        <v>-35596124.624718919</v>
      </c>
      <c r="S1070" s="25">
        <f t="shared" ca="1" si="1047"/>
        <v>-48572264.966463752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-13038638.204689132</v>
      </c>
      <c r="R1071" s="25">
        <f t="array" aca="1" ref="R1071" ca="1">INDEX('Lorri 401b'!L:L,MATCH('Retirement Calculator'!A1071,'Lorri 401b'!N:N,0),0)</f>
        <v>-35766187.344601139</v>
      </c>
      <c r="S1071" s="25">
        <f t="shared" ca="1" si="1047"/>
        <v>-48804825.54929027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-13101396.475395698</v>
      </c>
      <c r="R1072" s="25">
        <f t="array" aca="1" ref="R1072" ca="1">INDEX('Lorri 401b'!L:L,MATCH('Retirement Calculator'!A1072,'Lorri 401b'!N:N,0),0)</f>
        <v>-35936958.659149535</v>
      </c>
      <c r="S1072" s="25">
        <f t="shared" ca="1" si="1047"/>
        <v>-49038355.134545237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-13164416.238896875</v>
      </c>
      <c r="R1073" s="25">
        <f t="array" aca="1" ref="R1073" ca="1">INDEX('Lorri 401b'!L:L,MATCH('Retirement Calculator'!A1073,'Lorri 401b'!N:N,0),0)</f>
        <v>-36108441.520841882</v>
      </c>
      <c r="S1073" s="25">
        <f t="shared" ca="1" si="1047"/>
        <v>-49272857.759738758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-13227698.584745973</v>
      </c>
      <c r="R1074" s="25">
        <f t="array" aca="1" ref="R1074" ca="1">INDEX('Lorri 401b'!L:L,MATCH('Retirement Calculator'!A1074,'Lorri 401b'!N:N,0),0)</f>
        <v>-36280638.894457944</v>
      </c>
      <c r="S1074" s="25">
        <f t="shared" ca="1" si="1047"/>
        <v>-49508337.479203917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-13291244.60703611</v>
      </c>
      <c r="R1075" s="25">
        <f t="array" aca="1" ref="R1075" ca="1">INDEX('Lorri 401b'!L:L,MATCH('Retirement Calculator'!A1075,'Lorri 401b'!N:N,0),0)</f>
        <v>-36453553.757130742</v>
      </c>
      <c r="S1075" s="25">
        <f t="shared" ca="1" si="1047"/>
        <v>-49744798.364166856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-13355055.404419122</v>
      </c>
      <c r="R1076" s="25">
        <f t="array" aca="1" ref="R1076" ca="1">INDEX('Lorri 401b'!L:L,MATCH('Retirement Calculator'!A1076,'Lorri 401b'!N:N,0),0)</f>
        <v>-36627189.098398007</v>
      </c>
      <c r="S1076" s="25">
        <f t="shared" ca="1" si="1047"/>
        <v>-49982244.502817132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-13419132.080124563</v>
      </c>
      <c r="R1077" s="25">
        <f t="array" aca="1" ref="R1077" ca="1">INDEX('Lorri 401b'!L:L,MATCH('Retirement Calculator'!A1077,'Lorri 401b'!N:N,0),0)</f>
        <v>-36801547.920253888</v>
      </c>
      <c r="S1077" s="25">
        <f t="shared" ca="1" si="1047"/>
        <v>-50220680.000378452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-13483475.741978776</v>
      </c>
      <c r="R1078" s="25">
        <f t="array" aca="1" ref="R1078" ca="1">INDEX('Lorri 401b'!L:L,MATCH('Retirement Calculator'!A1078,'Lorri 401b'!N:N,0),0)</f>
        <v>-36976633.237200834</v>
      </c>
      <c r="S1078" s="25">
        <f t="shared" ca="1" si="1047"/>
        <v>-50460108.979179606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-13548087.502424048</v>
      </c>
      <c r="R1079" s="25">
        <f t="array" aca="1" ref="R1079" ca="1">INDEX('Lorri 401b'!L:L,MATCH('Retirement Calculator'!A1079,'Lorri 401b'!N:N,0),0)</f>
        <v>-37152448.076301724</v>
      </c>
      <c r="S1079" s="25">
        <f t="shared" ca="1" si="1047"/>
        <v>-50700535.57872577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-13612968.478537843</v>
      </c>
      <c r="R1080" s="25">
        <f t="array" aca="1" ref="R1080" ca="1">INDEX('Lorri 401b'!L:L,MATCH('Retirement Calculator'!A1080,'Lorri 401b'!N:N,0),0)</f>
        <v>-37328995.477232203</v>
      </c>
      <c r="S1080" s="25">
        <f t="shared" ca="1" si="1047"/>
        <v>-50941963.955770046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-13678119.792052113</v>
      </c>
      <c r="R1081" s="25">
        <f t="array" aca="1" ref="R1081" ca="1">INDEX('Lorri 401b'!L:L,MATCH('Retirement Calculator'!A1081,'Lorri 401b'!N:N,0),0)</f>
        <v>-37506278.492333226</v>
      </c>
      <c r="S1081" s="25">
        <f t="shared" ca="1" si="1047"/>
        <v>-51184398.284385338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-13743542.569372691</v>
      </c>
      <c r="R1082" s="25">
        <f t="array" aca="1" ref="R1082" ca="1">INDEX('Lorri 401b'!L:L,MATCH('Retirement Calculator'!A1082,'Lorri 401b'!N:N,0),0)</f>
        <v>-37684300.186663836</v>
      </c>
      <c r="S1082" s="25">
        <f t="shared" ca="1" si="1047"/>
        <v>-51427842.756036527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-13809237.941598773</v>
      </c>
      <c r="R1083" s="25">
        <f t="array" aca="1" ref="R1083" ca="1">INDEX('Lorri 401b'!L:L,MATCH('Retirement Calculator'!A1083,'Lorri 401b'!N:N,0),0)</f>
        <v>-37863063.638054155</v>
      </c>
      <c r="S1083" s="25">
        <f t="shared" ca="1" si="1047"/>
        <v>-51672301.579652928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-13875207.044542462</v>
      </c>
      <c r="R1084" s="25">
        <f t="array" aca="1" ref="R1084" ca="1">INDEX('Lorri 401b'!L:L,MATCH('Retirement Calculator'!A1084,'Lorri 401b'!N:N,0),0)</f>
        <v>-38042571.937158599</v>
      </c>
      <c r="S1084" s="25">
        <f t="shared" ca="1" si="1047"/>
        <v>-51917778.981701061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-13941451.018748416</v>
      </c>
      <c r="R1085" s="25">
        <f t="array" aca="1" ref="R1085" ca="1">INDEX('Lorri 401b'!L:L,MATCH('Retirement Calculator'!A1085,'Lorri 401b'!N:N,0),0)</f>
        <v>-38222828.187509313</v>
      </c>
      <c r="S1085" s="25">
        <f t="shared" ca="1" si="1047"/>
        <v>-52164279.206257731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-14007971.009513563</v>
      </c>
      <c r="R1086" s="25">
        <f t="array" aca="1" ref="R1086" ca="1">INDEX('Lorri 401b'!L:L,MATCH('Retirement Calculator'!A1086,'Lorri 401b'!N:N,0),0)</f>
        <v>-38403835.505569823</v>
      </c>
      <c r="S1086" s="25">
        <f t="shared" ca="1" si="1047"/>
        <v>-52411806.515083387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-14074768.166906897</v>
      </c>
      <c r="R1087" s="25">
        <f t="array" aca="1" ref="R1087" ca="1">INDEX('Lorri 401b'!L:L,MATCH('Retirement Calculator'!A1087,'Lorri 401b'!N:N,0),0)</f>
        <v>-38585597.020788915</v>
      </c>
      <c r="S1087" s="25">
        <f t="shared" ca="1" si="1047"/>
        <v>-52660365.187695816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-14141843.64578937</v>
      </c>
      <c r="R1088" s="25">
        <f t="array" aca="1" ref="R1088" ca="1">INDEX('Lorri 401b'!L:L,MATCH('Retirement Calculator'!A1088,'Lorri 401b'!N:N,0),0)</f>
        <v>-38768115.875654757</v>
      </c>
      <c r="S1088" s="25">
        <f t="shared" ca="1" si="1047"/>
        <v>-52909959.521444127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-14209198.605833855</v>
      </c>
      <c r="R1089" s="25">
        <f t="array" aca="1" ref="R1089" ca="1">INDEX('Lorri 401b'!L:L,MATCH('Retirement Calculator'!A1089,'Lorri 401b'!N:N,0),0)</f>
        <v>-38951395.22574921</v>
      </c>
      <c r="S1089" s="25">
        <f t="shared" ca="1" si="1047"/>
        <v>-53160593.831583068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-14276834.21154519</v>
      </c>
      <c r="R1090" s="25">
        <f t="array" aca="1" ref="R1090" ca="1">INDEX('Lorri 401b'!L:L,MATCH('Retirement Calculator'!A1090,'Lorri 401b'!N:N,0),0)</f>
        <v>-39135438.239802383</v>
      </c>
      <c r="S1090" s="25">
        <f t="shared" ca="1" si="1047"/>
        <v>-53412272.451347575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-14344751.632280324</v>
      </c>
      <c r="R1091" s="25">
        <f t="array" aca="1" ref="R1091" ca="1">INDEX('Lorri 401b'!L:L,MATCH('Retirement Calculator'!A1091,'Lorri 401b'!N:N,0),0)</f>
        <v>-39320248.099747449</v>
      </c>
      <c r="S1091" s="25">
        <f t="shared" ca="1" si="1047"/>
        <v>-53664999.732027769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-14412952.04226852</v>
      </c>
      <c r="R1092" s="25">
        <f t="array" aca="1" ref="R1092" ca="1">INDEX('Lorri 401b'!L:L,MATCH('Retirement Calculator'!A1092,'Lorri 401b'!N:N,0),0)</f>
        <v>-39505828.00077562</v>
      </c>
      <c r="S1092" s="25">
        <f t="shared" ca="1" si="1047"/>
        <v>-53918780.043044142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-14481436.620631667</v>
      </c>
      <c r="R1093" s="25">
        <f t="array" aca="1" ref="R1093" ca="1">INDEX('Lorri 401b'!L:L,MATCH('Retirement Calculator'!A1093,'Lorri 401b'!N:N,0),0)</f>
        <v>-39692181.151391409</v>
      </c>
      <c r="S1093" s="25">
        <f t="shared" ca="1" si="1047"/>
        <v>-54173617.772023074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-14550206.551404661</v>
      </c>
      <c r="R1094" s="25">
        <f t="array" aca="1" ref="R1094" ca="1">INDEX('Lorri 401b'!L:L,MATCH('Retirement Calculator'!A1094,'Lorri 401b'!N:N,0),0)</f>
        <v>-39879310.773468092</v>
      </c>
      <c r="S1094" s="25">
        <f t="shared" ca="1" si="1047"/>
        <v>-54429517.324872755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-14619263.023555875</v>
      </c>
      <c r="R1095" s="25">
        <f t="array" aca="1" ref="R1095" ca="1">INDEX('Lorri 401b'!L:L,MATCH('Retirement Calculator'!A1095,'Lorri 401b'!N:N,0),0)</f>
        <v>-40067220.10230343</v>
      </c>
      <c r="S1095" s="25">
        <f t="shared" ca="1" si="1047"/>
        <v>-54686483.125859305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-14688607.231007719</v>
      </c>
      <c r="R1096" s="25">
        <f t="array" aca="1" ref="R1096" ca="1">INDEX('Lorri 401b'!L:L,MATCH('Retirement Calculator'!A1096,'Lorri 401b'!N:N,0),0)</f>
        <v>-40255912.386675581</v>
      </c>
      <c r="S1096" s="25">
        <f t="shared" ca="1" si="1047"/>
        <v>-54944519.617683299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-14758240.37265728</v>
      </c>
      <c r="R1097" s="25">
        <f t="array" aca="1" ref="R1097" ca="1">INDEX('Lorri 401b'!L:L,MATCH('Retirement Calculator'!A1097,'Lorri 401b'!N:N,0),0)</f>
        <v>-40445390.888899282</v>
      </c>
      <c r="S1097" s="25">
        <f t="shared" ca="1" si="1047"/>
        <v>-55203631.261556566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-14828163.652397048</v>
      </c>
      <c r="R1098" s="25">
        <f t="array" aca="1" ref="R1098" ca="1">INDEX('Lorri 401b'!L:L,MATCH('Retirement Calculator'!A1098,'Lorri 401b'!N:N,0),0)</f>
        <v>-40635658.884882249</v>
      </c>
      <c r="S1098" s="25">
        <f t="shared" ca="1" si="1047"/>
        <v>-55463822.537279293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-14898378.27913573</v>
      </c>
      <c r="R1099" s="25">
        <f t="array" aca="1" ref="R1099" ca="1">INDEX('Lorri 401b'!L:L,MATCH('Retirement Calculator'!A1099,'Lorri 401b'!N:N,0),0)</f>
        <v>-40826719.664181814</v>
      </c>
      <c r="S1099" s="25">
        <f t="shared" ca="1" si="1047"/>
        <v>-55725097.943317547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-14968885.466819158</v>
      </c>
      <c r="R1100" s="25">
        <f t="array" aca="1" ref="R1100" ca="1">INDEX('Lorri 401b'!L:L,MATCH('Retirement Calculator'!A1100,'Lorri 401b'!N:N,0),0)</f>
        <v>-41018576.530061796</v>
      </c>
      <c r="S1100" s="25">
        <f t="shared" ca="1" si="1047"/>
        <v>-55987461.996880956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-15039686.434451265</v>
      </c>
      <c r="R1101" s="25">
        <f t="array" aca="1" ref="R1101" ca="1">INDEX('Lorri 401b'!L:L,MATCH('Retirement Calculator'!A1101,'Lorri 401b'!N:N,0),0)</f>
        <v>-41211232.799549609</v>
      </c>
      <c r="S1101" s="25">
        <f t="shared" ca="1" si="1047"/>
        <v>-56250919.234000877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-15110782.406115174</v>
      </c>
      <c r="R1102" s="25">
        <f t="array" aca="1" ref="R1102" ca="1">INDEX('Lorri 401b'!L:L,MATCH('Retirement Calculator'!A1102,'Lorri 401b'!N:N,0),0)</f>
        <v>-41404691.803493619</v>
      </c>
      <c r="S1102" s="25">
        <f t="shared" ca="1" si="1047"/>
        <v>-56515474.209608793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-15182174.610994348</v>
      </c>
      <c r="R1103" s="25">
        <f t="array" aca="1" ref="R1103" ca="1">INDEX('Lorri 401b'!L:L,MATCH('Retirement Calculator'!A1103,'Lorri 401b'!N:N,0),0)</f>
        <v>-41598956.88662073</v>
      </c>
      <c r="S1103" s="25">
        <f t="shared" ca="1" si="1047"/>
        <v>-56781131.497615077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-15253864.283393852</v>
      </c>
      <c r="R1104" s="25">
        <f t="array" aca="1" ref="R1104" ca="1">INDEX('Lorri 401b'!L:L,MATCH('Retirement Calculator'!A1104,'Lorri 401b'!N:N,0),0)</f>
        <v>-41794031.407594204</v>
      </c>
      <c r="S1104" s="25">
        <f t="shared" ca="1" si="1047"/>
        <v>-57047895.690988056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-15325852.662761688</v>
      </c>
      <c r="R1105" s="25">
        <f t="array" aca="1" ref="R1105" ca="1">INDEX('Lorri 401b'!L:L,MATCH('Retirement Calculator'!A1105,'Lorri 401b'!N:N,0),0)</f>
        <v>-41989918.739071734</v>
      </c>
      <c r="S1105" s="25">
        <f t="shared" ca="1" si="1047"/>
        <v>-57315771.401833422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-15398140.993710224</v>
      </c>
      <c r="R1106" s="25">
        <f t="array" aca="1" ref="R1106" ca="1">INDEX('Lorri 401b'!L:L,MATCH('Retirement Calculator'!A1106,'Lorri 401b'!N:N,0),0)</f>
        <v>-42186622.267763756</v>
      </c>
      <c r="S1106" s="25">
        <f t="shared" ca="1" si="1047"/>
        <v>-57584763.261473984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-15470730.526037712</v>
      </c>
      <c r="R1107" s="25">
        <f t="array" aca="1" ref="R1107" ca="1">INDEX('Lorri 401b'!L:L,MATCH('Retirement Calculator'!A1107,'Lorri 401b'!N:N,0),0)</f>
        <v>-42384145.394491993</v>
      </c>
      <c r="S1107" s="25">
        <f t="shared" ca="1" si="1047"/>
        <v>-57854875.920529708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-15543622.514749898</v>
      </c>
      <c r="R1108" s="25">
        <f t="array" aca="1" ref="R1108" ca="1">INDEX('Lorri 401b'!L:L,MATCH('Retirement Calculator'!A1108,'Lorri 401b'!N:N,0),0)</f>
        <v>-42582491.534248263</v>
      </c>
      <c r="S1108" s="25">
        <f t="shared" ca="1" si="1047"/>
        <v>-58126114.048998162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-15616818.220081717</v>
      </c>
      <c r="R1109" s="25">
        <f t="array" aca="1" ref="R1109" ca="1">INDEX('Lorri 401b'!L:L,MATCH('Retirement Calculator'!A1109,'Lorri 401b'!N:N,0),0)</f>
        <v>-42781664.116253518</v>
      </c>
      <c r="S1109" s="25">
        <f t="shared" ca="1" si="1047"/>
        <v>-58398482.336335234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-15690318.907519085</v>
      </c>
      <c r="R1110" s="25">
        <f t="array" aca="1" ref="R1110" ca="1">INDEX('Lorri 401b'!L:L,MATCH('Retirement Calculator'!A1110,'Lorri 401b'!N:N,0),0)</f>
        <v>-42981666.584017128</v>
      </c>
      <c r="S1110" s="25">
        <f t="shared" ca="1" si="1047"/>
        <v>-58671985.491536215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-15764125.847820776</v>
      </c>
      <c r="R1111" s="25">
        <f t="array" aca="1" ref="R1111" ca="1">INDEX('Lorri 401b'!L:L,MATCH('Retirement Calculator'!A1111,'Lorri 401b'!N:N,0),0)</f>
        <v>-43182502.395396419</v>
      </c>
      <c r="S1111" s="25">
        <f t="shared" ca="1" si="1047"/>
        <v>-58946628.243217193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-15838240.317040389</v>
      </c>
      <c r="R1112" s="25">
        <f t="array" aca="1" ref="R1112" ca="1">INDEX('Lorri 401b'!L:L,MATCH('Retirement Calculator'!A1112,'Lorri 401b'!N:N,0),0)</f>
        <v>-43384175.022656456</v>
      </c>
      <c r="S1112" s="25">
        <f t="shared" ca="1" si="1047"/>
        <v>-59222415.339696847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-15912663.596548419</v>
      </c>
      <c r="R1113" s="25">
        <f t="array" aca="1" ref="R1113" ca="1">INDEX('Lorri 401b'!L:L,MATCH('Retirement Calculator'!A1113,'Lorri 401b'!N:N,0),0)</f>
        <v>-43586687.952530079</v>
      </c>
      <c r="S1113" s="25">
        <f t="shared" ca="1" si="1047"/>
        <v>-59499351.549078494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-15987396.9730544</v>
      </c>
      <c r="R1114" s="25">
        <f t="array" aca="1" ref="R1114" ca="1">INDEX('Lorri 401b'!L:L,MATCH('Retirement Calculator'!A1114,'Lorri 401b'!N:N,0),0)</f>
        <v>-43790044.686278172</v>
      </c>
      <c r="S1114" s="25">
        <f t="shared" ca="1" si="1047"/>
        <v>-59777441.659332573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-16062441.738629155</v>
      </c>
      <c r="R1115" s="25">
        <f t="array" aca="1" ref="R1115" ca="1">INDEX('Lorri 401b'!L:L,MATCH('Retirement Calculator'!A1115,'Lorri 401b'!N:N,0),0)</f>
        <v>-43994248.739750221</v>
      </c>
      <c r="S1115" s="25">
        <f t="shared" ca="1" si="1047"/>
        <v>-60056690.478379376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-16137799.190727137</v>
      </c>
      <c r="R1116" s="25">
        <f t="array" aca="1" ref="R1116" ca="1">INDEX('Lorri 401b'!L:L,MATCH('Retirement Calculator'!A1116,'Lorri 401b'!N:N,0),0)</f>
        <v>-44199303.643445067</v>
      </c>
      <c r="S1116" s="25">
        <f t="shared" ca="1" si="1047"/>
        <v>-60337102.834172204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-16213470.632208861</v>
      </c>
      <c r="R1117" s="25">
        <f t="array" aca="1" ref="R1117" ca="1">INDEX('Lorri 401b'!L:L,MATCH('Retirement Calculator'!A1117,'Lorri 401b'!N:N,0),0)</f>
        <v>-44405212.942571975</v>
      </c>
      <c r="S1117" s="25">
        <f t="shared" ca="1" si="1047"/>
        <v>-60618683.574780837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-16289457.371363426</v>
      </c>
      <c r="R1118" s="25">
        <f t="array" aca="1" ref="R1118" ca="1">INDEX('Lorri 401b'!L:L,MATCH('Retirement Calculator'!A1118,'Lorri 401b'!N:N,0),0)</f>
        <v>-44611980.197111912</v>
      </c>
      <c r="S1118" s="25">
        <f t="shared" ca="1" si="1047"/>
        <v>-60901437.568475336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-16365760.721931135</v>
      </c>
      <c r="R1119" s="25">
        <f t="array" aca="1" ref="R1119" ca="1">INDEX('Lorri 401b'!L:L,MATCH('Retirement Calculator'!A1119,'Lorri 401b'!N:N,0),0)</f>
        <v>-44819608.9818791</v>
      </c>
      <c r="S1119" s="25">
        <f t="shared" ca="1" si="1047"/>
        <v>-61185369.703810237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-16442382.00312621</v>
      </c>
      <c r="R1120" s="25">
        <f t="array" aca="1" ref="R1120" ca="1">INDEX('Lorri 401b'!L:L,MATCH('Retirement Calculator'!A1120,'Lorri 401b'!N:N,0),0)</f>
        <v>-45028102.886582822</v>
      </c>
      <c r="S1120" s="25">
        <f t="shared" ca="1" si="1047"/>
        <v>-61470484.889709033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-16519322.539659597</v>
      </c>
      <c r="R1121" s="25">
        <f t="array" aca="1" ref="R1121" ca="1">INDEX('Lorri 401b'!L:L,MATCH('Retirement Calculator'!A1121,'Lorri 401b'!N:N,0),0)</f>
        <v>-45237465.515889473</v>
      </c>
      <c r="S1121" s="25">
        <f t="shared" ca="1" si="1047"/>
        <v>-61756788.05554907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-16596583.661761872</v>
      </c>
      <c r="R1122" s="25">
        <f t="array" aca="1" ref="R1122" ca="1">INDEX('Lorri 401b'!L:L,MATCH('Retirement Calculator'!A1122,'Lorri 401b'!N:N,0),0)</f>
        <v>-45447700.489484899</v>
      </c>
      <c r="S1122" s="25">
        <f t="shared" ca="1" si="1047"/>
        <v>-62044284.151246771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-16674166.705206241</v>
      </c>
      <c r="R1123" s="25">
        <f t="array" aca="1" ref="R1123" ca="1">INDEX('Lorri 401b'!L:L,MATCH('Retirement Calculator'!A1123,'Lorri 401b'!N:N,0),0)</f>
        <v>-45658811.442136973</v>
      </c>
      <c r="S1123" s="25">
        <f t="shared" ca="1" si="1047"/>
        <v>-62332978.147343218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-16752073.011331629</v>
      </c>
      <c r="R1124" s="25">
        <f t="array" aca="1" ref="R1124" ca="1">INDEX('Lorri 401b'!L:L,MATCH('Retirement Calculator'!A1124,'Lorri 401b'!N:N,0),0)</f>
        <v>-45870802.023758434</v>
      </c>
      <c r="S1124" s="25">
        <f t="shared" ca="1" si="1047"/>
        <v>-62622875.035090059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-16830303.927065872</v>
      </c>
      <c r="R1125" s="25">
        <f t="array" aca="1" ref="R1125" ca="1">INDEX('Lorri 401b'!L:L,MATCH('Retirement Calculator'!A1125,'Lorri 401b'!N:N,0),0)</f>
        <v>-46083675.899469979</v>
      </c>
      <c r="S1125" s="25">
        <f t="shared" ca="1" si="1047"/>
        <v>-62913979.826535851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-16908860.804949004</v>
      </c>
      <c r="R1126" s="25">
        <f t="array" aca="1" ref="R1126" ca="1">INDEX('Lorri 401b'!L:L,MATCH('Retirement Calculator'!A1126,'Lorri 401b'!N:N,0),0)</f>
        <v>-46297436.749663658</v>
      </c>
      <c r="S1126" s="25">
        <f t="shared" ca="1" si="1047"/>
        <v>-63206297.554612666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-16987745.003156651</v>
      </c>
      <c r="R1127" s="25">
        <f t="array" aca="1" ref="R1127" ca="1">INDEX('Lorri 401b'!L:L,MATCH('Retirement Calculator'!A1127,'Lorri 401b'!N:N,0),0)</f>
        <v>-46512088.270066477</v>
      </c>
      <c r="S1127" s="25">
        <f t="shared" ca="1" si="1047"/>
        <v>-63499833.273223132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-17066957.885523498</v>
      </c>
      <c r="R1128" s="25">
        <f t="array" aca="1" ref="R1128" ca="1">INDEX('Lorri 401b'!L:L,MATCH('Retirement Calculator'!A1128,'Lorri 401b'!N:N,0),0)</f>
        <v>-46727634.171804309</v>
      </c>
      <c r="S1128" s="25">
        <f t="shared" ca="1" si="1047"/>
        <v>-63794592.057327807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-17146500.821566872</v>
      </c>
      <c r="R1129" s="25">
        <f t="array" aca="1" ref="R1129" ca="1">INDEX('Lorri 401b'!L:L,MATCH('Retirement Calculator'!A1129,'Lorri 401b'!N:N,0),0)</f>
        <v>-46944078.18146605</v>
      </c>
      <c r="S1129" s="25">
        <f t="shared" ca="1" si="1047"/>
        <v>-64090579.003032923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-17226375.186510429</v>
      </c>
      <c r="R1130" s="25">
        <f t="array" aca="1" ref="R1130" ca="1">INDEX('Lorri 401b'!L:L,MATCH('Retirement Calculator'!A1130,'Lorri 401b'!N:N,0),0)</f>
        <v>-47161424.041168049</v>
      </c>
      <c r="S1130" s="25">
        <f t="shared" ca="1" si="1047"/>
        <v>-64387799.227678478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-17306582.361307915</v>
      </c>
      <c r="R1131" s="25">
        <f t="array" aca="1" ref="R1131" ca="1">INDEX('Lorri 401b'!L:L,MATCH('Retirement Calculator'!A1131,'Lorri 401b'!N:N,0),0)</f>
        <v>-47379675.508618802</v>
      </c>
      <c r="S1131" s="25">
        <f t="shared" ca="1" si="1047"/>
        <v>-64686257.869926721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-17387123.732667059</v>
      </c>
      <c r="R1132" s="25">
        <f t="array" aca="1" ref="R1132" ca="1">INDEX('Lorri 401b'!L:L,MATCH('Retirement Calculator'!A1132,'Lorri 401b'!N:N,0),0)</f>
        <v>-47598836.357183933</v>
      </c>
      <c r="S1132" s="25">
        <f t="shared" ca="1" si="1047"/>
        <v>-64985960.089850992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-17468000.69307353</v>
      </c>
      <c r="R1133" s="25">
        <f t="array" aca="1" ref="R1133" ca="1">INDEX('Lorri 401b'!L:L,MATCH('Retirement Calculator'!A1133,'Lorri 401b'!N:N,0),0)</f>
        <v>-47818910.375951424</v>
      </c>
      <c r="S1133" s="25">
        <f t="shared" ca="1" si="1047"/>
        <v>-65286911.06902495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-17549214.640815027</v>
      </c>
      <c r="R1134" s="25">
        <f t="array" aca="1" ref="R1134" ca="1">INDEX('Lorri 401b'!L:L,MATCH('Retirement Calculator'!A1134,'Lorri 401b'!N:N,0),0)</f>
        <v>-48039901.369797111</v>
      </c>
      <c r="S1134" s="25">
        <f t="shared" ca="1" si="1047"/>
        <v>-65589116.010612138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-17630766.980005451</v>
      </c>
      <c r="R1135" s="25">
        <f t="array" aca="1" ref="R1135" ca="1">INDEX('Lorri 401b'!L:L,MATCH('Retirement Calculator'!A1135,'Lorri 401b'!N:N,0),0)</f>
        <v>-48261813.159450486</v>
      </c>
      <c r="S1135" s="25">
        <f t="shared" ca="1" si="1047"/>
        <v>-65892580.139455937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-17712659.120609164</v>
      </c>
      <c r="R1136" s="25">
        <f t="array" aca="1" ref="R1136" ca="1">INDEX('Lorri 401b'!L:L,MATCH('Retirement Calculator'!A1136,'Lorri 401b'!N:N,0),0)</f>
        <v>-48484649.581560753</v>
      </c>
      <c r="S1136" s="25">
        <f t="shared" ca="1" si="1047"/>
        <v>-66197308.702169918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-17794892.478465397</v>
      </c>
      <c r="R1137" s="25">
        <f t="array" aca="1" ref="R1137" ca="1">INDEX('Lorri 401b'!L:L,MATCH('Retirement Calculator'!A1137,'Lorri 401b'!N:N,0),0)</f>
        <v>-48708414.488763146</v>
      </c>
      <c r="S1137" s="25">
        <f t="shared" ca="1" si="1047"/>
        <v>-66503306.967228547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-17877468.475312695</v>
      </c>
      <c r="R1138" s="25">
        <f t="array" aca="1" ref="R1138" ca="1">INDEX('Lorri 401b'!L:L,MATCH('Retirement Calculator'!A1138,'Lorri 401b'!N:N,0),0)</f>
        <v>-48933111.749745548</v>
      </c>
      <c r="S1138" s="25">
        <f t="shared" ca="1" si="1047"/>
        <v>-66810580.225058243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-17960388.538813524</v>
      </c>
      <c r="R1139" s="25">
        <f t="array" aca="1" ref="R1139" ca="1">INDEX('Lorri 401b'!L:L,MATCH('Retirement Calculator'!A1139,'Lorri 401b'!N:N,0),0)</f>
        <v>-49158745.249315374</v>
      </c>
      <c r="S1139" s="25">
        <f t="shared" ca="1" si="1047"/>
        <v>-67119133.788128898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-18043654.102578938</v>
      </c>
      <c r="R1140" s="25">
        <f t="array" aca="1" ref="R1140" ca="1">INDEX('Lorri 401b'!L:L,MATCH('Retirement Calculator'!A1140,'Lorri 401b'!N:N,0),0)</f>
        <v>-49385318.888466746</v>
      </c>
      <c r="S1140" s="25">
        <f t="shared" ca="1" si="1047"/>
        <v>-67428972.991045684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-18127266.606193375</v>
      </c>
      <c r="R1141" s="25">
        <f t="array" aca="1" ref="R1141" ca="1">INDEX('Lorri 401b'!L:L,MATCH('Retirement Calculator'!A1141,'Lorri 401b'!N:N,0),0)</f>
        <v>-49612836.584447913</v>
      </c>
      <c r="S1141" s="25">
        <f t="shared" ca="1" si="1047"/>
        <v>-67740103.190641284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-18211227.495239541</v>
      </c>
      <c r="R1142" s="25">
        <f t="array" aca="1" ref="R1142" ca="1">INDEX('Lorri 401b'!L:L,MATCH('Retirement Calculator'!A1142,'Lorri 401b'!N:N,0),0)</f>
        <v>-49841302.270829</v>
      </c>
      <c r="S1142" s="25">
        <f t="shared" ca="1" si="1047"/>
        <v>-68052529.766068548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-18295538.221323397</v>
      </c>
      <c r="R1143" s="25">
        <f t="array" aca="1" ref="R1143" ca="1">INDEX('Lorri 401b'!L:L,MATCH('Retirement Calculator'!A1143,'Lorri 401b'!N:N,0),0)</f>
        <v>-50070719.897570007</v>
      </c>
      <c r="S1143" s="25">
        <f t="shared" ca="1" si="1047"/>
        <v>-68366258.1188934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-18380200.24209927</v>
      </c>
      <c r="R1144" s="25">
        <f t="array" aca="1" ref="R1144" ca="1">INDEX('Lorri 401b'!L:L,MATCH('Retirement Calculator'!A1144,'Lorri 401b'!N:N,0),0)</f>
        <v>-50301093.431089103</v>
      </c>
      <c r="S1144" s="25">
        <f t="shared" ca="1" si="1047"/>
        <v>-68681293.673188373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-18465215.021295045</v>
      </c>
      <c r="R1145" s="25">
        <f t="array" aca="1" ref="R1145" ca="1">INDEX('Lorri 401b'!L:L,MATCH('Retirement Calculator'!A1145,'Lorri 401b'!N:N,0),0)</f>
        <v>-50532426.854331195</v>
      </c>
      <c r="S1145" s="25">
        <f t="shared" ca="1" si="1047"/>
        <v>-68997641.875626236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-18550584.028737467</v>
      </c>
      <c r="R1146" s="25">
        <f t="array" aca="1" ref="R1146" ca="1">INDEX('Lorri 401b'!L:L,MATCH('Retirement Calculator'!A1146,'Lorri 401b'!N:N,0),0)</f>
        <v>-50764724.166836798</v>
      </c>
      <c r="S1146" s="25">
        <f t="shared" ca="1" si="1047"/>
        <v>-69315308.195574269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-18636308.740377564</v>
      </c>
      <c r="R1147" s="25">
        <f t="array" aca="1" ref="R1147" ca="1">INDEX('Lorri 401b'!L:L,MATCH('Retirement Calculator'!A1147,'Lorri 401b'!N:N,0),0)</f>
        <v>-50997989.38481117</v>
      </c>
      <c r="S1147" s="25">
        <f t="shared" ca="1" si="1047"/>
        <v>-69634298.125188738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-18722390.638316162</v>
      </c>
      <c r="R1148" s="25">
        <f t="array" aca="1" ref="R1148" ca="1">INDEX('Lorri 401b'!L:L,MATCH('Retirement Calculator'!A1148,'Lorri 401b'!N:N,0),0)</f>
        <v>-51232226.541193768</v>
      </c>
      <c r="S1148" s="25">
        <f t="shared" ca="1" si="1047"/>
        <v>-69954617.179509938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-18808831.210829504</v>
      </c>
      <c r="R1149" s="25">
        <f t="array" aca="1" ref="R1149" ca="1">INDEX('Lorri 401b'!L:L,MATCH('Retirement Calculator'!A1149,'Lorri 401b'!N:N,0),0)</f>
        <v>-51467439.685727961</v>
      </c>
      <c r="S1149" s="25">
        <f t="shared" ca="1" si="1047"/>
        <v>-70276270.896557465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-18895631.952394985</v>
      </c>
      <c r="R1150" s="25">
        <f t="array" aca="1" ref="R1150" ca="1">INDEX('Lorri 401b'!L:L,MATCH('Retirement Calculator'!A1150,'Lorri 401b'!N:N,0),0)</f>
        <v>-51703632.885031052</v>
      </c>
      <c r="S1150" s="25">
        <f t="shared" ca="1" si="1047"/>
        <v>-70599264.837426037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-18982794.36371699</v>
      </c>
      <c r="R1151" s="25">
        <f t="array" aca="1" ref="R1151" ca="1">INDEX('Lorri 401b'!L:L,MATCH('Retirement Calculator'!A1151,'Lorri 401b'!N:N,0),0)</f>
        <v>-51940810.222664572</v>
      </c>
      <c r="S1151" s="25">
        <f t="shared" ca="1" si="1047"/>
        <v>-70923604.586381555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-19070319.951752838</v>
      </c>
      <c r="R1152" s="25">
        <f t="array" aca="1" ref="R1152" ca="1">INDEX('Lorri 401b'!L:L,MATCH('Retirement Calculator'!A1152,'Lorri 401b'!N:N,0),0)</f>
        <v>-52178975.799204893</v>
      </c>
      <c r="S1152" s="25">
        <f t="shared" ca="1" si="1047"/>
        <v>-71249295.750957727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-19158210.229738835</v>
      </c>
      <c r="R1153" s="25">
        <f t="array" aca="1" ref="R1153" ca="1">INDEX('Lorri 401b'!L:L,MATCH('Retirement Calculator'!A1153,'Lorri 401b'!N:N,0),0)</f>
        <v>-52418133.732314132</v>
      </c>
      <c r="S1153" s="25">
        <f t="shared" ca="1" si="1047"/>
        <v>-71576343.962052971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-19246466.71721644</v>
      </c>
      <c r="R1154" s="25">
        <f t="array" aca="1" ref="R1154" ca="1">INDEX('Lorri 401b'!L:L,MATCH('Retirement Calculator'!A1154,'Lorri 401b'!N:N,0),0)</f>
        <v>-52658288.156811327</v>
      </c>
      <c r="S1154" s="25">
        <f t="shared" ca="1" si="1047"/>
        <v>-71904754.874027759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-19335090.940058533</v>
      </c>
      <c r="R1155" s="25">
        <f t="array" aca="1" ref="R1155" ca="1">INDEX('Lorri 401b'!L:L,MATCH('Retirement Calculator'!A1155,'Lorri 401b'!N:N,0),0)</f>
        <v>-52899443.224743932</v>
      </c>
      <c r="S1155" s="25">
        <f t="shared" ca="1" si="1047"/>
        <v>-72234534.164802462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-19424084.430495802</v>
      </c>
      <c r="R1156" s="25">
        <f t="array" aca="1" ref="R1156" ca="1">INDEX('Lorri 401b'!L:L,MATCH('Retirement Calculator'!A1156,'Lorri 401b'!N:N,0),0)</f>
        <v>-53141603.105459586</v>
      </c>
      <c r="S1156" s="25">
        <f t="shared" ca="1" si="1047"/>
        <v>-72565687.535955384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-19513448.727143228</v>
      </c>
      <c r="R1157" s="25">
        <f t="array" aca="1" ref="R1157" ca="1">INDEX('Lorri 401b'!L:L,MATCH('Retirement Calculator'!A1157,'Lorri 401b'!N:N,0),0)</f>
        <v>-53384771.985678226</v>
      </c>
      <c r="S1157" s="25">
        <f t="shared" ca="1" si="1047"/>
        <v>-72898220.712821454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-19603185.375026684</v>
      </c>
      <c r="R1158" s="25">
        <f t="array" aca="1" ref="R1158" ca="1">INDEX('Lorri 401b'!L:L,MATCH('Retirement Calculator'!A1158,'Lorri 401b'!N:N,0),0)</f>
        <v>-53628954.069564439</v>
      </c>
      <c r="S1158" s="25">
        <f t="shared" ca="1" si="1047"/>
        <v>-73232139.44459112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-19693295.925609656</v>
      </c>
      <c r="R1159" s="25">
        <f t="array" aca="1" ref="R1159" ca="1">INDEX('Lorri 401b'!L:L,MATCH('Retirement Calculator'!A1159,'Lorri 401b'!N:N,0),0)</f>
        <v>-53874153.578800179</v>
      </c>
      <c r="S1159" s="25">
        <f t="shared" ca="1" si="1047"/>
        <v>-73567449.504409835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-19783781.936820056</v>
      </c>
      <c r="R1160" s="25">
        <f t="array" aca="1" ref="R1160" ca="1">INDEX('Lorri 401b'!L:L,MATCH('Retirement Calculator'!A1160,'Lorri 401b'!N:N,0),0)</f>
        <v>-54120374.752657734</v>
      </c>
      <c r="S1160" s="25">
        <f t="shared" ca="1" si="1047"/>
        <v>-73904156.689477786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-19874644.973077167</v>
      </c>
      <c r="R1161" s="25">
        <f t="array" aca="1" ref="R1161" ca="1">INDEX('Lorri 401b'!L:L,MATCH('Retirement Calculator'!A1161,'Lorri 401b'!N:N,0),0)</f>
        <v>-54367621.848073028</v>
      </c>
      <c r="S1161" s="25">
        <f t="shared" ca="1" si="1047"/>
        <v>-74242266.821150199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-19965886.60531868</v>
      </c>
      <c r="R1162" s="25">
        <f t="array" aca="1" ref="R1162" ca="1">INDEX('Lorri 401b'!L:L,MATCH('Retirement Calculator'!A1162,'Lorri 401b'!N:N,0),0)</f>
        <v>-54615899.139719218</v>
      </c>
      <c r="S1162" s="25">
        <f t="shared" ca="1" si="1047"/>
        <v>-74581785.745037898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-20057508.411027867</v>
      </c>
      <c r="R1163" s="25">
        <f t="array" aca="1" ref="R1163" ca="1">INDEX('Lorri 401b'!L:L,MATCH('Retirement Calculator'!A1163,'Lorri 401b'!N:N,0),0)</f>
        <v>-54865210.920080602</v>
      </c>
      <c r="S1163" s="25">
        <f t="shared" ca="1" si="1047"/>
        <v>-74922719.331108466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-20149511.974260844</v>
      </c>
      <c r="R1164" s="25">
        <f t="array" aca="1" ref="R1164" ca="1">INDEX('Lorri 401b'!L:L,MATCH('Retirement Calculator'!A1164,'Lorri 401b'!N:N,0),0)</f>
        <v>-55115561.499526829</v>
      </c>
      <c r="S1164" s="25">
        <f t="shared" ca="1" si="1047"/>
        <v>-75265073.473787665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-20241898.885673959</v>
      </c>
      <c r="R1165" s="25">
        <f t="array" aca="1" ref="R1165" ca="1">INDEX('Lorri 401b'!L:L,MATCH('Retirement Calculator'!A1165,'Lorri 401b'!N:N,0),0)</f>
        <v>-55366955.206387416</v>
      </c>
      <c r="S1165" s="25">
        <f t="shared" ca="1" si="1047"/>
        <v>-75608854.092061371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-20334670.742551293</v>
      </c>
      <c r="R1166" s="25">
        <f t="array" aca="1" ref="R1166" ca="1">INDEX('Lorri 401b'!L:L,MATCH('Retirement Calculator'!A1166,'Lorri 401b'!N:N,0),0)</f>
        <v>-55619396.387026586</v>
      </c>
      <c r="S1166" s="25">
        <f t="shared" ca="1" si="1047"/>
        <v>-75954067.129577875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-20427829.148832284</v>
      </c>
      <c r="R1167" s="25">
        <f t="array" aca="1" ref="R1167" ca="1">INDEX('Lorri 401b'!L:L,MATCH('Retirement Calculator'!A1167,'Lorri 401b'!N:N,0),0)</f>
        <v>-55872889.405918419</v>
      </c>
      <c r="S1167" s="25">
        <f t="shared" ca="1" si="1047"/>
        <v>-76300718.554750711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-20521375.715139445</v>
      </c>
      <c r="R1168" s="25">
        <f t="array" aca="1" ref="R1168" ca="1">INDEX('Lorri 401b'!L:L,MATCH('Retirement Calculator'!A1168,'Lorri 401b'!N:N,0),0)</f>
        <v>-56127438.6457223</v>
      </c>
      <c r="S1168" s="25">
        <f t="shared" ca="1" si="1047"/>
        <v>-76648814.360861748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-20615312.058806218</v>
      </c>
      <c r="R1169" s="25">
        <f t="array" aca="1" ref="R1169" ca="1">INDEX('Lorri 401b'!L:L,MATCH('Retirement Calculator'!A1169,'Lorri 401b'!N:N,0),0)</f>
        <v>-56383048.5073587</v>
      </c>
      <c r="S1169" s="25">
        <f t="shared" ca="1" si="1047"/>
        <v>-76998360.566164911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-20709639.803904936</v>
      </c>
      <c r="R1170" s="25">
        <f t="array" aca="1" ref="R1170" ca="1">INDEX('Lorri 401b'!L:L,MATCH('Retirement Calculator'!A1170,'Lorri 401b'!N:N,0),0)</f>
        <v>-56639723.410085246</v>
      </c>
      <c r="S1170" s="25">
        <f t="shared" ca="1" si="1047"/>
        <v>-77349363.213990182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-20804360.581274901</v>
      </c>
      <c r="R1171" s="25">
        <f t="array" aca="1" ref="R1171" ca="1">INDEX('Lorri 401b'!L:L,MATCH('Retirement Calculator'!A1171,'Lorri 401b'!N:N,0),0)</f>
        <v>-56897467.791573159</v>
      </c>
      <c r="S1171" s="25">
        <f t="shared" ca="1" si="1047"/>
        <v>-77701828.372848064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topLeftCell="D1" workbookViewId="0">
      <pane ySplit="6" topLeftCell="A62" activePane="bottomLeft" state="frozen"/>
      <selection pane="bottomLeft" activeCell="T82" sqref="T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16.219178082191782</v>
      </c>
      <c r="R1" s="400"/>
      <c r="S1" s="400"/>
      <c r="T1" s="400"/>
      <c r="U1" s="400"/>
      <c r="V1" s="401">
        <f ca="1">(TODAY()-B16)/365</f>
        <v>16.715068493150685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18.969863013698632</v>
      </c>
      <c r="B2" s="338">
        <v>39356</v>
      </c>
      <c r="C2" s="338">
        <f ca="1">TODAY()</f>
        <v>46280</v>
      </c>
      <c r="D2" s="399">
        <f>-(SUM(D7:D82))</f>
        <v>-452184.50000000006</v>
      </c>
      <c r="E2" s="399">
        <f>(H83+L83+Q83+V83)*-1</f>
        <v>1145846.3600000001</v>
      </c>
      <c r="F2" s="285">
        <f ca="1">D4</f>
        <v>0.11447870135307314</v>
      </c>
      <c r="G2" s="402">
        <f ca="1">(72/(F2*100))</f>
        <v>6.2893795220421751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0.11447870135307314</v>
      </c>
      <c r="E4" s="400"/>
      <c r="F4" s="296"/>
      <c r="G4" s="296"/>
      <c r="H4" s="296"/>
      <c r="I4" s="400"/>
      <c r="J4" s="296">
        <f ca="1">XIRR(H8:H83,B8:B83)</f>
        <v>0.11644273400306701</v>
      </c>
      <c r="K4" s="296"/>
      <c r="L4" s="296"/>
      <c r="M4" s="296"/>
      <c r="N4" s="400"/>
      <c r="O4" s="296">
        <f ca="1">XIRR(L7:L83,B7:B83)</f>
        <v>0.11295916438102721</v>
      </c>
      <c r="P4" s="296"/>
      <c r="Q4" s="296"/>
      <c r="R4" s="400"/>
      <c r="S4" s="400"/>
      <c r="T4" s="296">
        <f ca="1">XIRR(Q18:Q83,B18:B83)</f>
        <v>0.11296309828758239</v>
      </c>
      <c r="U4" s="296"/>
      <c r="V4" s="296"/>
      <c r="W4" s="296"/>
      <c r="X4" s="400"/>
      <c r="Y4" s="296">
        <f ca="1">XIRR(V16:V83,B16:B83)</f>
        <v>0.11369269490242007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49</v>
      </c>
      <c r="B82" s="411">
        <v>46204</v>
      </c>
      <c r="C82" s="411">
        <v>46276</v>
      </c>
      <c r="D82" s="399">
        <f t="shared" si="0"/>
        <v>7728.43</v>
      </c>
      <c r="E82" s="341">
        <f t="shared" si="87"/>
        <v>14886.720000000001</v>
      </c>
      <c r="F82" s="341">
        <f t="shared" si="87"/>
        <v>1145846.3600000001</v>
      </c>
      <c r="G82" s="285">
        <f t="shared" si="4"/>
        <v>1.3207211656458712E-2</v>
      </c>
      <c r="H82" s="408">
        <v>1603.84</v>
      </c>
      <c r="I82" s="408">
        <v>7488.23</v>
      </c>
      <c r="J82" s="408">
        <f t="shared" si="9"/>
        <v>449686.68</v>
      </c>
      <c r="K82" s="412">
        <f t="shared" si="5"/>
        <v>1.6964859238925146E-2</v>
      </c>
      <c r="L82" s="409">
        <v>580.29</v>
      </c>
      <c r="M82" s="409">
        <v>-61.08</v>
      </c>
      <c r="N82" s="409">
        <v>293.67</v>
      </c>
      <c r="O82" s="409">
        <f t="shared" si="82"/>
        <v>143957.37</v>
      </c>
      <c r="P82" s="413">
        <f t="shared" si="7"/>
        <v>2.0474134437613351E-3</v>
      </c>
      <c r="Q82" s="408">
        <v>3696.2</v>
      </c>
      <c r="R82" s="408">
        <v>-4.75</v>
      </c>
      <c r="S82" s="408">
        <v>4789.4399999999996</v>
      </c>
      <c r="T82" s="408">
        <f t="shared" si="21"/>
        <v>421865.07999999996</v>
      </c>
      <c r="U82" s="412">
        <f t="shared" si="22"/>
        <v>1.1534363091078491E-2</v>
      </c>
      <c r="V82" s="409">
        <v>1848.1</v>
      </c>
      <c r="W82" s="409">
        <v>-4.75</v>
      </c>
      <c r="X82" s="409">
        <v>2315.38</v>
      </c>
      <c r="Y82" s="409">
        <f t="shared" si="17"/>
        <v>130337.23000000007</v>
      </c>
      <c r="Z82" s="413">
        <f t="shared" si="18"/>
        <v>1.8216629013343942E-2</v>
      </c>
    </row>
    <row r="83" spans="1:26" ht="11.25" customHeight="1" x14ac:dyDescent="0.3">
      <c r="A83" s="424"/>
      <c r="B83" s="411">
        <f ca="1">TODAY()</f>
        <v>46280</v>
      </c>
      <c r="C83" s="425"/>
      <c r="D83" s="426">
        <f>-F82</f>
        <v>-1145846.3600000001</v>
      </c>
      <c r="E83" s="426"/>
      <c r="F83" s="426"/>
      <c r="G83" s="426"/>
      <c r="H83" s="426">
        <f>-J82</f>
        <v>-449686.68</v>
      </c>
      <c r="I83" s="427"/>
      <c r="J83" s="426"/>
      <c r="K83" s="426"/>
      <c r="L83" s="426">
        <f>-O82</f>
        <v>-143957.37</v>
      </c>
      <c r="M83" s="426"/>
      <c r="N83" s="427"/>
      <c r="O83" s="426"/>
      <c r="P83" s="426"/>
      <c r="Q83" s="426">
        <f>-T82</f>
        <v>-421865.07999999996</v>
      </c>
      <c r="R83" s="426"/>
      <c r="S83" s="426"/>
      <c r="T83" s="426"/>
      <c r="U83" s="426"/>
      <c r="V83" s="426">
        <f>-Y82</f>
        <v>-130337.23000000007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5.6541958301164624E-2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2.2588890897591356E-2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46280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13.711156741957563</v>
      </c>
      <c r="D3" s="429" t="s">
        <v>633</v>
      </c>
      <c r="E3" s="441">
        <f ca="1">'TSP-401K'!J4</f>
        <v>0.11644273400306701</v>
      </c>
      <c r="F3" s="429" t="s">
        <v>633</v>
      </c>
      <c r="G3" s="441">
        <f ca="1">'TSP-401K'!O4</f>
        <v>0.11295916438102721</v>
      </c>
      <c r="H3" s="429" t="s">
        <v>633</v>
      </c>
      <c r="I3" s="441">
        <f ca="1">'TSP-401K'!T4</f>
        <v>0.11296309828758239</v>
      </c>
      <c r="J3" s="429" t="s">
        <v>633</v>
      </c>
      <c r="K3" s="441">
        <f ca="1">'TSP-401K'!Y4</f>
        <v>0.11369269490242007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13.711156741957563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1145846.3600000001</v>
      </c>
      <c r="D6" s="429" t="s">
        <v>637</v>
      </c>
      <c r="E6" s="445">
        <f>'TSP-401K'!H83*-1</f>
        <v>449686.68</v>
      </c>
      <c r="F6" s="429" t="s">
        <v>637</v>
      </c>
      <c r="G6" s="445">
        <f>'TSP-401K'!L83*-1</f>
        <v>143957.37</v>
      </c>
      <c r="H6" s="429" t="s">
        <v>637</v>
      </c>
      <c r="I6" s="445">
        <f>'TSP-401K'!Q83*-1</f>
        <v>421865.07999999996</v>
      </c>
      <c r="J6" s="429" t="s">
        <v>637</v>
      </c>
      <c r="K6" s="445">
        <f>'TSP-401K'!V83*-1</f>
        <v>130337.23000000007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6785676.1926576439</v>
      </c>
      <c r="D8" s="429" t="s">
        <v>639</v>
      </c>
      <c r="E8" s="445">
        <f ca="1">FV(E3/26,C3*26,-(E2*0.1)/26,-E6,1)</f>
        <v>2564163.6631091903</v>
      </c>
      <c r="F8" s="429" t="s">
        <v>639</v>
      </c>
      <c r="G8" s="445">
        <f ca="1">FV(G3/12,12*C3,-(G2*0.1)/12,-G6,1)</f>
        <v>731609.89852230973</v>
      </c>
      <c r="H8" s="429" t="s">
        <v>639</v>
      </c>
      <c r="I8" s="445">
        <f ca="1">FV(I3/24,C5*24,-(I2*0.1)/24,-I6,1)</f>
        <v>2553952.4092404791</v>
      </c>
      <c r="J8" s="429" t="s">
        <v>639</v>
      </c>
      <c r="K8" s="445">
        <f ca="1">FV(K3/24,C5*24,-(K2*0.055)/24,-K6,1)</f>
        <v>935950.22178566456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3295773.5616314998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48.25</v>
      </c>
      <c r="C4" s="463">
        <f ca="1">(SUMIFS(H:H,I:I,"&gt;0",L:L,"&lt;0"))</f>
        <v>579</v>
      </c>
      <c r="D4" s="456">
        <f t="array" aca="1" ref="D4" ca="1">INDEX(N:N,MATCH(C4,H:H,0),0)</f>
        <v>68881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3295773.5616314998</v>
      </c>
      <c r="C8" s="447">
        <f t="shared" ref="C8:C136" si="0">SUMIF(G:G,A8,J:J)</f>
        <v>398963.19893278764</v>
      </c>
      <c r="D8" s="447">
        <f ca="1">SUMIF(G:G,1,K:K)</f>
        <v>157645.96428338613</v>
      </c>
      <c r="E8" s="447">
        <f t="shared" ref="E8:E136" ca="1" si="1">B8-C8+D8</f>
        <v>3054456.3269820986</v>
      </c>
      <c r="F8" s="431"/>
      <c r="G8" s="459">
        <v>1</v>
      </c>
      <c r="H8" s="459">
        <v>1</v>
      </c>
      <c r="I8" s="444">
        <f ca="1">B1</f>
        <v>3295773.5616314998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13593.86095161292</v>
      </c>
      <c r="L8" s="444">
        <f t="shared" ref="L8:L262" ca="1" si="3">I8-J8+K8</f>
        <v>3276120.4893387137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3054456.3269820986</v>
      </c>
      <c r="C9" s="447">
        <f t="shared" si="0"/>
        <v>398963.19893278764</v>
      </c>
      <c r="D9" s="447">
        <f ca="1">SUMIF(G:G,2,K:K)</f>
        <v>145299.71656715125</v>
      </c>
      <c r="E9" s="447">
        <f t="shared" ca="1" si="1"/>
        <v>2800792.8446164625</v>
      </c>
      <c r="F9" s="431"/>
      <c r="G9" s="459">
        <v>1</v>
      </c>
      <c r="H9" s="459">
        <v>2</v>
      </c>
      <c r="I9" s="444">
        <f t="shared" ref="I9:I263" ca="1" si="5">L8</f>
        <v>3276120.4893387137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13511.973150392978</v>
      </c>
      <c r="L9" s="444">
        <f t="shared" ca="1" si="3"/>
        <v>3256385.5292447079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2800792.8446164625</v>
      </c>
      <c r="C10" s="447">
        <f t="shared" si="0"/>
        <v>398963.19893278764</v>
      </c>
      <c r="D10" s="447">
        <f ca="1">SUMIF(G:G,3,K:K)</f>
        <v>132321.81138603584</v>
      </c>
      <c r="E10" s="447">
        <f t="shared" ca="1" si="1"/>
        <v>2534151.4570697108</v>
      </c>
      <c r="F10" s="431"/>
      <c r="G10" s="459">
        <v>1</v>
      </c>
      <c r="H10" s="459">
        <v>3</v>
      </c>
      <c r="I10" s="444">
        <f t="shared" ca="1" si="5"/>
        <v>3256385.5292447079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13429.744150001288</v>
      </c>
      <c r="L10" s="444">
        <f t="shared" ca="1" si="3"/>
        <v>3236568.3401503102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2534151.4570697108</v>
      </c>
      <c r="C11" s="447">
        <f t="shared" si="0"/>
        <v>394307.19893278764</v>
      </c>
      <c r="D11" s="447">
        <f ca="1">SUMIF(G:G,4,K:K)</f>
        <v>118748.30544272081</v>
      </c>
      <c r="E11" s="447">
        <f t="shared" ca="1" si="1"/>
        <v>2258592.5635796441</v>
      </c>
      <c r="F11" s="431"/>
      <c r="G11" s="459">
        <v>1</v>
      </c>
      <c r="H11" s="459">
        <v>4</v>
      </c>
      <c r="I11" s="444">
        <f t="shared" ca="1" si="5"/>
        <v>3236568.3401503102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13347.17252877463</v>
      </c>
      <c r="L11" s="444">
        <f t="shared" ca="1" si="3"/>
        <v>3216668.5794346859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2258592.5635796441</v>
      </c>
      <c r="C12" s="447">
        <f t="shared" si="0"/>
        <v>389651.19893278764</v>
      </c>
      <c r="D12" s="447">
        <f ca="1">SUMIF(G:G,5,K:K)</f>
        <v>104837.9094704335</v>
      </c>
      <c r="E12" s="447">
        <f t="shared" ca="1" si="1"/>
        <v>1973779.27411729</v>
      </c>
      <c r="F12" s="431"/>
      <c r="G12" s="459">
        <v>1</v>
      </c>
      <c r="H12" s="459">
        <v>5</v>
      </c>
      <c r="I12" s="444">
        <f t="shared" ca="1" si="5"/>
        <v>3216668.5794346859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13264.256859126195</v>
      </c>
      <c r="L12" s="444">
        <f t="shared" ca="1" si="3"/>
        <v>3196685.9030494131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1973779.27411729</v>
      </c>
      <c r="C13" s="447">
        <f t="shared" si="0"/>
        <v>272655.17935989378</v>
      </c>
      <c r="D13" s="447">
        <f ca="1">SUMIF(G:G,6,K:K)</f>
        <v>91736.921439949467</v>
      </c>
      <c r="E13" s="447">
        <f t="shared" ca="1" si="1"/>
        <v>1792861.0161973457</v>
      </c>
      <c r="F13" s="431"/>
      <c r="G13" s="459">
        <v>1</v>
      </c>
      <c r="H13" s="459">
        <v>6</v>
      </c>
      <c r="I13" s="444">
        <f t="shared" ca="1" si="5"/>
        <v>3196685.9030494131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13180.995707520893</v>
      </c>
      <c r="L13" s="444">
        <f t="shared" ca="1" si="3"/>
        <v>3176619.9655125351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1792861.0161973457</v>
      </c>
      <c r="C14" s="447">
        <f t="shared" si="0"/>
        <v>108860.75195784221</v>
      </c>
      <c r="D14" s="447">
        <f ca="1">SUMIF(G:G,7,K:K)</f>
        <v>88732.343795172332</v>
      </c>
      <c r="E14" s="447">
        <f t="shared" ca="1" si="1"/>
        <v>1772732.6080346759</v>
      </c>
      <c r="F14" s="431"/>
      <c r="G14" s="459">
        <v>1</v>
      </c>
      <c r="H14" s="459">
        <v>7</v>
      </c>
      <c r="I14" s="444">
        <f t="shared" ca="1" si="5"/>
        <v>3176619.9655125351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13097.387634450568</v>
      </c>
      <c r="L14" s="444">
        <f t="shared" ca="1" si="3"/>
        <v>3156470.4199025868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1772732.6080346759</v>
      </c>
      <c r="C15" s="447">
        <f t="shared" si="0"/>
        <v>108860.75195784221</v>
      </c>
      <c r="D15" s="447">
        <f ca="1">SUMIF(G:G,8,K:K)</f>
        <v>87702.536232231927</v>
      </c>
      <c r="E15" s="447">
        <f t="shared" ca="1" si="1"/>
        <v>1751574.3923090657</v>
      </c>
      <c r="F15" s="431"/>
      <c r="G15" s="459">
        <v>1</v>
      </c>
      <c r="H15" s="459">
        <v>8</v>
      </c>
      <c r="I15" s="444">
        <f t="shared" ca="1" si="5"/>
        <v>3156470.4199025868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13013.431194409117</v>
      </c>
      <c r="L15" s="444">
        <f t="shared" ca="1" si="3"/>
        <v>3136236.9178525973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1751574.3923090657</v>
      </c>
      <c r="C16" s="447">
        <f t="shared" si="0"/>
        <v>101423.65635784219</v>
      </c>
      <c r="D16" s="447">
        <f ca="1">SUMIF(G:G,9,K:K)</f>
        <v>86808.575846257911</v>
      </c>
      <c r="E16" s="447">
        <f t="shared" ca="1" si="1"/>
        <v>1736959.3117974813</v>
      </c>
      <c r="F16" s="431"/>
      <c r="G16" s="459">
        <v>1</v>
      </c>
      <c r="H16" s="459">
        <v>9</v>
      </c>
      <c r="I16" s="444">
        <f t="shared" ca="1" si="5"/>
        <v>3136236.9178525973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12929.124935867494</v>
      </c>
      <c r="L16" s="444">
        <f t="shared" ca="1" si="3"/>
        <v>3115919.1095440658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1736959.3117974813</v>
      </c>
      <c r="C17" s="447">
        <f t="shared" si="0"/>
        <v>100747.55675784221</v>
      </c>
      <c r="D17" s="447">
        <f ca="1">SUMIF(G:G,10,K:K)</f>
        <v>86095.431128283977</v>
      </c>
      <c r="E17" s="447">
        <f t="shared" ca="1" si="1"/>
        <v>1722307.186167923</v>
      </c>
      <c r="F17" s="431"/>
      <c r="G17" s="459">
        <v>1</v>
      </c>
      <c r="H17" s="459">
        <v>10</v>
      </c>
      <c r="I17" s="444">
        <f t="shared" ca="1" si="5"/>
        <v>3115919.1095440658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12844.467401248612</v>
      </c>
      <c r="L17" s="444">
        <f t="shared" ca="1" si="3"/>
        <v>3095516.6437009154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1722307.186167923</v>
      </c>
      <c r="C18" s="447">
        <f t="shared" si="0"/>
        <v>100747.55675784221</v>
      </c>
      <c r="D18" s="447">
        <f ca="1">SUMIF(G:G,11,K:K)</f>
        <v>85345.800573074215</v>
      </c>
      <c r="E18" s="447">
        <f t="shared" ca="1" si="1"/>
        <v>1706905.4299831551</v>
      </c>
      <c r="F18" s="431"/>
      <c r="G18" s="459">
        <v>1</v>
      </c>
      <c r="H18" s="459">
        <v>11</v>
      </c>
      <c r="I18" s="444">
        <f t="shared" ca="1" si="5"/>
        <v>3095516.6437009154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12759.457126902153</v>
      </c>
      <c r="L18" s="444">
        <f t="shared" ca="1" si="3"/>
        <v>3075029.1675834185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1706905.4299831551</v>
      </c>
      <c r="C19" s="447">
        <f t="shared" si="0"/>
        <v>100747.55675784221</v>
      </c>
      <c r="D19" s="447">
        <f ca="1">SUMIF(G:G,12,K:K)</f>
        <v>84557.817495949741</v>
      </c>
      <c r="E19" s="447">
        <f t="shared" ca="1" si="1"/>
        <v>1690715.6907212627</v>
      </c>
      <c r="F19" s="431"/>
      <c r="G19" s="459">
        <v>1</v>
      </c>
      <c r="H19" s="459">
        <v>12</v>
      </c>
      <c r="I19" s="444">
        <f t="shared" ca="1" si="5"/>
        <v>3075029.1675834185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12674.09264307925</v>
      </c>
      <c r="L19" s="444">
        <f t="shared" ca="1" si="3"/>
        <v>3054456.3269820991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1690715.6907212627</v>
      </c>
      <c r="C20" s="447">
        <f t="shared" si="0"/>
        <v>100747.55675784221</v>
      </c>
      <c r="D20" s="447">
        <f ca="1">SUMIF(G:G,13,K:K)</f>
        <v>83729.519709100918</v>
      </c>
      <c r="E20" s="447">
        <f t="shared" ca="1" si="1"/>
        <v>1673697.6536725215</v>
      </c>
      <c r="F20" s="431"/>
      <c r="G20" s="459">
        <v>2</v>
      </c>
      <c r="H20" s="459">
        <v>13</v>
      </c>
      <c r="I20" s="444">
        <f t="shared" ca="1" si="5"/>
        <v>3054456.3269820991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12588.372473907084</v>
      </c>
      <c r="L20" s="444">
        <f t="shared" ca="1" si="3"/>
        <v>3033797.7662116075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1673697.6536725215</v>
      </c>
      <c r="C21" s="447">
        <f t="shared" si="0"/>
        <v>100747.55675784221</v>
      </c>
      <c r="D21" s="447">
        <f ca="1">SUMIF(G:G,14,K:K)</f>
        <v>82858.844635465648</v>
      </c>
      <c r="E21" s="447">
        <f t="shared" ca="1" si="1"/>
        <v>1655808.9415501449</v>
      </c>
      <c r="F21" s="431"/>
      <c r="G21" s="459">
        <v>2</v>
      </c>
      <c r="H21" s="459">
        <v>14</v>
      </c>
      <c r="I21" s="444">
        <f t="shared" ca="1" si="5"/>
        <v>3033797.7662116075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12502.29513736337</v>
      </c>
      <c r="L21" s="444">
        <f t="shared" ca="1" si="3"/>
        <v>3013053.1281045722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1655808.9415501449</v>
      </c>
      <c r="C22" s="447">
        <f t="shared" si="0"/>
        <v>100747.55675784221</v>
      </c>
      <c r="D22" s="447">
        <f ca="1">SUMIF(G:G,15,K:K)</f>
        <v>81943.624172624914</v>
      </c>
      <c r="E22" s="447">
        <f t="shared" ca="1" si="1"/>
        <v>1637005.0089649276</v>
      </c>
      <c r="F22" s="431"/>
      <c r="G22" s="459">
        <v>2</v>
      </c>
      <c r="H22" s="459">
        <v>15</v>
      </c>
      <c r="I22" s="444">
        <f t="shared" ca="1" si="5"/>
        <v>3013053.1281045722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12415.859145250723</v>
      </c>
      <c r="L22" s="444">
        <f t="shared" ca="1" si="3"/>
        <v>2992222.054005424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1637005.0089649276</v>
      </c>
      <c r="C23" s="447">
        <f t="shared" si="0"/>
        <v>100747.55675784221</v>
      </c>
      <c r="D23" s="447">
        <f ca="1">SUMIF(G:G,16,K:K)</f>
        <v>80981.579293925039</v>
      </c>
      <c r="E23" s="447">
        <f t="shared" ca="1" si="1"/>
        <v>1617239.0315010105</v>
      </c>
      <c r="F23" s="431"/>
      <c r="G23" s="459">
        <v>2</v>
      </c>
      <c r="H23" s="459">
        <v>16</v>
      </c>
      <c r="I23" s="444">
        <f t="shared" ca="1" si="5"/>
        <v>2992222.054005424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12329.063003170939</v>
      </c>
      <c r="L23" s="444">
        <f t="shared" ca="1" si="3"/>
        <v>2971304.183764196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1617239.0315010105</v>
      </c>
      <c r="C24" s="447">
        <f t="shared" si="0"/>
        <v>100747.55675784221</v>
      </c>
      <c r="D24" s="447">
        <f ca="1">SUMIF(G:G,17,K:K)</f>
        <v>79970.314373383502</v>
      </c>
      <c r="E24" s="447">
        <f t="shared" ca="1" si="1"/>
        <v>1596461.7891165519</v>
      </c>
      <c r="F24" s="431"/>
      <c r="G24" s="459">
        <v>2</v>
      </c>
      <c r="H24" s="459">
        <v>17</v>
      </c>
      <c r="I24" s="444">
        <f t="shared" ca="1" si="5"/>
        <v>2971304.183764196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12241.905210499155</v>
      </c>
      <c r="L24" s="444">
        <f t="shared" ca="1" si="3"/>
        <v>2950299.1557302964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1596461.7891165519</v>
      </c>
      <c r="C25" s="447">
        <f t="shared" si="0"/>
        <v>100747.55675784221</v>
      </c>
      <c r="D25" s="447">
        <f ca="1">SUMIF(G:G,18,K:K)</f>
        <v>78907.3112202458</v>
      </c>
      <c r="E25" s="447">
        <f t="shared" ca="1" si="1"/>
        <v>1574621.5435789556</v>
      </c>
      <c r="F25" s="431"/>
      <c r="G25" s="459">
        <v>2</v>
      </c>
      <c r="H25" s="459">
        <v>18</v>
      </c>
      <c r="I25" s="444">
        <f t="shared" ca="1" si="5"/>
        <v>2950299.1557302964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12154.384260357907</v>
      </c>
      <c r="L25" s="444">
        <f t="shared" ca="1" si="3"/>
        <v>2929206.6067462554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1574621.5435789556</v>
      </c>
      <c r="C26" s="447">
        <f t="shared" si="0"/>
        <v>100747.55675784221</v>
      </c>
      <c r="D26" s="447">
        <f ca="1">SUMIF(G:G,19,K:K)</f>
        <v>77789.922808339325</v>
      </c>
      <c r="E26" s="447">
        <f t="shared" ca="1" si="1"/>
        <v>1551663.9096294527</v>
      </c>
      <c r="F26" s="431"/>
      <c r="G26" s="459">
        <v>2</v>
      </c>
      <c r="H26" s="459">
        <v>19</v>
      </c>
      <c r="I26" s="444">
        <f t="shared" ca="1" si="5"/>
        <v>2929206.6067462554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12066.498639591069</v>
      </c>
      <c r="L26" s="444">
        <f t="shared" ca="1" si="3"/>
        <v>2908026.1721414477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1551663.9096294527</v>
      </c>
      <c r="C27" s="447">
        <f t="shared" si="0"/>
        <v>100747.55675784221</v>
      </c>
      <c r="D27" s="447">
        <f ca="1">SUMIF(G:G,20,K:K)</f>
        <v>76615.366684608656</v>
      </c>
      <c r="E27" s="447">
        <f t="shared" ca="1" si="1"/>
        <v>1527531.7195562192</v>
      </c>
      <c r="F27" s="431"/>
      <c r="G27" s="459">
        <v>2</v>
      </c>
      <c r="H27" s="459">
        <v>20</v>
      </c>
      <c r="I27" s="444">
        <f t="shared" ca="1" si="5"/>
        <v>2908026.1721414477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11978.246828737703</v>
      </c>
      <c r="L27" s="444">
        <f t="shared" ca="1" si="3"/>
        <v>2886757.4857257865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1527531.7195562192</v>
      </c>
      <c r="C28" s="447">
        <f t="shared" si="0"/>
        <v>100747.55675784221</v>
      </c>
      <c r="D28" s="447">
        <f ca="1">SUMIF(G:G,21,K:K)</f>
        <v>75380.718040419291</v>
      </c>
      <c r="E28" s="447">
        <f t="shared" ca="1" si="1"/>
        <v>1502164.8808387963</v>
      </c>
      <c r="F28" s="431"/>
      <c r="G28" s="459">
        <v>2</v>
      </c>
      <c r="H28" s="459">
        <v>21</v>
      </c>
      <c r="I28" s="444">
        <f t="shared" ca="1" si="5"/>
        <v>2886757.4857257865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11889.627302005782</v>
      </c>
      <c r="L28" s="444">
        <f t="shared" ca="1" si="3"/>
        <v>2865400.1797833936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1502164.8808387963</v>
      </c>
      <c r="C29" s="447">
        <f t="shared" si="0"/>
        <v>100747.55675784221</v>
      </c>
      <c r="D29" s="447">
        <f ca="1">SUMIF(G:G,22,K:K)</f>
        <v>74082.902428376125</v>
      </c>
      <c r="E29" s="447">
        <f t="shared" ca="1" si="1"/>
        <v>1475500.2265093301</v>
      </c>
      <c r="F29" s="431"/>
      <c r="G29" s="459">
        <v>2</v>
      </c>
      <c r="H29" s="459">
        <v>22</v>
      </c>
      <c r="I29" s="444">
        <f t="shared" ca="1" si="5"/>
        <v>2865400.1797833936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11800.638527245812</v>
      </c>
      <c r="L29" s="444">
        <f t="shared" ca="1" si="3"/>
        <v>2843953.8850662406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1475500.2265093301</v>
      </c>
      <c r="C30" s="447">
        <f t="shared" si="0"/>
        <v>100747.55675784221</v>
      </c>
      <c r="D30" s="447">
        <f ca="1">SUMIF(G:G,23,K:K)</f>
        <v>72718.688106520261</v>
      </c>
      <c r="E30" s="447">
        <f t="shared" ca="1" si="1"/>
        <v>1447471.3578580082</v>
      </c>
      <c r="F30" s="431"/>
      <c r="G30" s="459">
        <v>2</v>
      </c>
      <c r="H30" s="459">
        <v>23</v>
      </c>
      <c r="I30" s="444">
        <f t="shared" ca="1" si="5"/>
        <v>2843953.8850662406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11711.278965924341</v>
      </c>
      <c r="L30" s="444">
        <f t="shared" ca="1" si="3"/>
        <v>2822418.2307877662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1447471.3578580082</v>
      </c>
      <c r="C31" s="447">
        <f t="shared" si="0"/>
        <v>100747.55675784221</v>
      </c>
      <c r="D31" s="447">
        <f ca="1">SUMIF(G:G,24,K:K)</f>
        <v>71284.677990840835</v>
      </c>
      <c r="E31" s="447">
        <f t="shared" ca="1" si="1"/>
        <v>1418008.4790910068</v>
      </c>
      <c r="F31" s="431"/>
      <c r="G31" s="459">
        <v>2</v>
      </c>
      <c r="H31" s="459">
        <v>24</v>
      </c>
      <c r="I31" s="444">
        <f t="shared" ca="1" si="5"/>
        <v>2822418.2307877662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11621.547073097365</v>
      </c>
      <c r="L31" s="444">
        <f t="shared" ca="1" si="3"/>
        <v>2800792.8446164648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1418008.4790910068</v>
      </c>
      <c r="C32" s="447">
        <f t="shared" si="0"/>
        <v>100747.55675784221</v>
      </c>
      <c r="D32" s="447">
        <f ca="1">SUMIF(G:G,25,K:K)</f>
        <v>69777.301196061642</v>
      </c>
      <c r="E32" s="447">
        <f t="shared" ca="1" si="1"/>
        <v>1387038.2235292261</v>
      </c>
      <c r="F32" s="431"/>
      <c r="G32" s="459">
        <v>3</v>
      </c>
      <c r="H32" s="459">
        <v>25</v>
      </c>
      <c r="I32" s="444">
        <f t="shared" ca="1" si="5"/>
        <v>2800792.8446164648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11531.441297383608</v>
      </c>
      <c r="L32" s="444">
        <f t="shared" ca="1" si="3"/>
        <v>2779077.3526694495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1387038.2235292261</v>
      </c>
      <c r="C33" s="447">
        <f t="shared" si="0"/>
        <v>100747.55675784221</v>
      </c>
      <c r="D33" s="447">
        <f ca="1">SUMIF(G:G,26,K:K)</f>
        <v>68192.804143638641</v>
      </c>
      <c r="E33" s="447">
        <f t="shared" ca="1" si="1"/>
        <v>1354483.4709150225</v>
      </c>
      <c r="F33" s="431"/>
      <c r="G33" s="459">
        <v>3</v>
      </c>
      <c r="H33" s="459">
        <v>26</v>
      </c>
      <c r="I33" s="444">
        <f t="shared" ca="1" si="5"/>
        <v>2779077.3526694495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11440.960080937712</v>
      </c>
      <c r="L33" s="444">
        <f t="shared" ca="1" si="3"/>
        <v>2757271.3795059882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1354483.4709150225</v>
      </c>
      <c r="C34" s="447">
        <f t="shared" si="0"/>
        <v>100747.55675784221</v>
      </c>
      <c r="D34" s="447">
        <f ca="1">SUMIF(G:G,27,K:K)</f>
        <v>66527.241214825684</v>
      </c>
      <c r="E34" s="447">
        <f t="shared" ca="1" si="1"/>
        <v>1320263.1553720061</v>
      </c>
      <c r="F34" s="431"/>
      <c r="G34" s="459">
        <v>3</v>
      </c>
      <c r="H34" s="459">
        <v>27</v>
      </c>
      <c r="I34" s="444">
        <f t="shared" ca="1" si="5"/>
        <v>2757271.3795059882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11350.101859423288</v>
      </c>
      <c r="L34" s="444">
        <f t="shared" ca="1" si="3"/>
        <v>2735374.5481210127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1320263.1553720061</v>
      </c>
      <c r="C35" s="447">
        <f t="shared" si="0"/>
        <v>100747.55675784221</v>
      </c>
      <c r="D35" s="447">
        <f ca="1">SUMIF(G:G,28,K:K)</f>
        <v>64776.464925533146</v>
      </c>
      <c r="E35" s="447">
        <f t="shared" ca="1" si="1"/>
        <v>1284292.0635396971</v>
      </c>
      <c r="F35" s="431"/>
      <c r="G35" s="459">
        <v>3</v>
      </c>
      <c r="H35" s="459">
        <v>28</v>
      </c>
      <c r="I35" s="444">
        <f t="shared" ca="1" si="5"/>
        <v>2735374.5481210127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11258.865061985891</v>
      </c>
      <c r="L35" s="444">
        <f t="shared" ca="1" si="3"/>
        <v>2713386.4799385997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1284292.0635396971</v>
      </c>
      <c r="C36" s="447">
        <f t="shared" si="0"/>
        <v>100747.55675784221</v>
      </c>
      <c r="D36" s="447">
        <f ca="1">SUMIF(G:G,29,K:K)</f>
        <v>62936.115598514109</v>
      </c>
      <c r="E36" s="447">
        <f t="shared" ca="1" si="1"/>
        <v>1246480.6223803691</v>
      </c>
      <c r="F36" s="431"/>
      <c r="G36" s="459">
        <v>3</v>
      </c>
      <c r="H36" s="459">
        <v>29</v>
      </c>
      <c r="I36" s="444">
        <f t="shared" ca="1" si="5"/>
        <v>2713386.4799385997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11167.248111225837</v>
      </c>
      <c r="L36" s="444">
        <f t="shared" ca="1" si="3"/>
        <v>2691306.7948054266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1246480.6223803691</v>
      </c>
      <c r="C37" s="447">
        <f t="shared" si="0"/>
        <v>100747.55675784221</v>
      </c>
      <c r="D37" s="447">
        <f ca="1">SUMIF(G:G,30,K:K)</f>
        <v>61001.610507159414</v>
      </c>
      <c r="E37" s="447">
        <f t="shared" ca="1" si="1"/>
        <v>1206734.6761296864</v>
      </c>
      <c r="F37" s="431"/>
      <c r="G37" s="459">
        <v>3</v>
      </c>
      <c r="H37" s="459">
        <v>30</v>
      </c>
      <c r="I37" s="444">
        <f t="shared" ca="1" si="5"/>
        <v>2691306.7948054266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11075.24942317095</v>
      </c>
      <c r="L37" s="444">
        <f t="shared" ca="1" si="3"/>
        <v>2669135.1109841987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1206734.6761296864</v>
      </c>
      <c r="C38" s="447">
        <f t="shared" si="0"/>
        <v>100747.55675784221</v>
      </c>
      <c r="D38" s="447">
        <f ca="1">SUMIF(G:G,31,K:K)</f>
        <v>58968.132463869129</v>
      </c>
      <c r="E38" s="447">
        <f t="shared" ca="1" si="1"/>
        <v>1164955.2518357134</v>
      </c>
      <c r="F38" s="431"/>
      <c r="G38" s="459">
        <v>3</v>
      </c>
      <c r="H38" s="459">
        <v>31</v>
      </c>
      <c r="I38" s="444">
        <f t="shared" ca="1" si="5"/>
        <v>2669135.1109841987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10982.867407249167</v>
      </c>
      <c r="L38" s="444">
        <f t="shared" ca="1" si="3"/>
        <v>2646871.0451470492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1164955.2518357134</v>
      </c>
      <c r="C39" s="447">
        <f t="shared" si="0"/>
        <v>100747.55675784221</v>
      </c>
      <c r="D39" s="447">
        <f ca="1">SUMIF(G:G,32,K:K)</f>
        <v>56830.617824583263</v>
      </c>
      <c r="E39" s="447">
        <f t="shared" ca="1" si="1"/>
        <v>1121038.3129024545</v>
      </c>
      <c r="F39" s="431"/>
      <c r="G39" s="459">
        <v>3</v>
      </c>
      <c r="H39" s="459">
        <v>32</v>
      </c>
      <c r="I39" s="444">
        <f t="shared" ca="1" si="5"/>
        <v>2646871.0451470492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10890.100466261043</v>
      </c>
      <c r="L39" s="444">
        <f t="shared" ca="1" si="3"/>
        <v>2624514.2123689116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1121038.3129024545</v>
      </c>
      <c r="C40" s="447">
        <f t="shared" si="0"/>
        <v>100747.55675784221</v>
      </c>
      <c r="D40" s="447">
        <f ca="1">SUMIF(G:G,33,K:K)</f>
        <v>54583.743879601563</v>
      </c>
      <c r="E40" s="447">
        <f t="shared" ca="1" si="1"/>
        <v>1074874.5000242139</v>
      </c>
      <c r="F40" s="431"/>
      <c r="G40" s="459">
        <v>3</v>
      </c>
      <c r="H40" s="459">
        <v>33</v>
      </c>
      <c r="I40" s="444">
        <f t="shared" ca="1" si="5"/>
        <v>2624514.2123689116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10796.946996352137</v>
      </c>
      <c r="L40" s="444">
        <f t="shared" ca="1" si="3"/>
        <v>2602064.226120865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1074874.5000242139</v>
      </c>
      <c r="C41" s="447">
        <f t="shared" si="0"/>
        <v>100747.55675784221</v>
      </c>
      <c r="D41" s="447">
        <f ca="1">SUMIF(G:G,34,K:K)</f>
        <v>52221.91559929357</v>
      </c>
      <c r="E41" s="447">
        <f t="shared" ca="1" si="1"/>
        <v>1026348.8588656653</v>
      </c>
      <c r="F41" s="431"/>
      <c r="G41" s="459">
        <v>3</v>
      </c>
      <c r="H41" s="459">
        <v>34</v>
      </c>
      <c r="I41" s="444">
        <f t="shared" ca="1" si="5"/>
        <v>2602064.226120865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10703.405386985276</v>
      </c>
      <c r="L41" s="444">
        <f t="shared" ca="1" si="3"/>
        <v>2579520.6982634515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1026348.8588656653</v>
      </c>
      <c r="C42" s="447">
        <f t="shared" si="0"/>
        <v>100747.55675784221</v>
      </c>
      <c r="D42" s="447">
        <f ca="1">SUMIF(G:G,35,K:K)</f>
        <v>49739.25170169428</v>
      </c>
      <c r="E42" s="447">
        <f t="shared" ca="1" si="1"/>
        <v>975340.55380951741</v>
      </c>
      <c r="F42" s="431"/>
      <c r="G42" s="459">
        <v>3</v>
      </c>
      <c r="H42" s="459">
        <v>35</v>
      </c>
      <c r="I42" s="444">
        <f t="shared" ca="1" si="5"/>
        <v>2579520.6982634515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10609.474020912719</v>
      </c>
      <c r="L42" s="444">
        <f t="shared" ca="1" si="3"/>
        <v>2556883.2390399654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975340.55380951741</v>
      </c>
      <c r="C43" s="447">
        <f t="shared" si="0"/>
        <v>100747.55675784221</v>
      </c>
      <c r="D43" s="447">
        <f ca="1">SUMIF(G:G,36,K:K)</f>
        <v>47129.570007291346</v>
      </c>
      <c r="E43" s="447">
        <f t="shared" ca="1" si="1"/>
        <v>921722.56705896661</v>
      </c>
      <c r="F43" s="431"/>
      <c r="G43" s="459">
        <v>3</v>
      </c>
      <c r="H43" s="459">
        <v>36</v>
      </c>
      <c r="I43" s="444">
        <f t="shared" ca="1" si="5"/>
        <v>2556883.2390399654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10515.151274148195</v>
      </c>
      <c r="L43" s="444">
        <f t="shared" ca="1" si="3"/>
        <v>2534151.457069715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921722.56705896661</v>
      </c>
      <c r="C44" s="447">
        <f t="shared" si="0"/>
        <v>100747.55675784221</v>
      </c>
      <c r="D44" s="447">
        <f ca="1">SUMIF(G:G,37,K:K)</f>
        <v>44386.372044535543</v>
      </c>
      <c r="E44" s="447">
        <f t="shared" ca="1" si="1"/>
        <v>865361.38234566001</v>
      </c>
      <c r="F44" s="431"/>
      <c r="G44" s="459">
        <v>4</v>
      </c>
      <c r="H44" s="459">
        <v>37</v>
      </c>
      <c r="I44" s="444">
        <f t="shared" ca="1" si="5"/>
        <v>2534151.457069715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10420.435515938818</v>
      </c>
      <c r="L44" s="444">
        <f t="shared" ca="1" si="3"/>
        <v>2511324.959341255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865361.38234566001</v>
      </c>
      <c r="C45" s="447">
        <f t="shared" si="0"/>
        <v>100747.55675784221</v>
      </c>
      <c r="D45" s="447">
        <f ca="1">SUMIF(G:G,38,K:K)</f>
        <v>41502.826867739837</v>
      </c>
      <c r="E45" s="447">
        <f t="shared" ca="1" si="1"/>
        <v>806116.6524555576</v>
      </c>
      <c r="F45" s="431"/>
      <c r="G45" s="459">
        <v>4</v>
      </c>
      <c r="H45" s="459">
        <v>38</v>
      </c>
      <c r="I45" s="444">
        <f t="shared" ca="1" si="5"/>
        <v>2511324.959341255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10325.325108736901</v>
      </c>
      <c r="L45" s="444">
        <f t="shared" ca="1" si="3"/>
        <v>2488403.351205593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806116.6524555576</v>
      </c>
      <c r="C46" s="447">
        <f t="shared" si="0"/>
        <v>100747.55675784221</v>
      </c>
      <c r="D46" s="447">
        <f ca="1">SUMIF(G:G,39,K:K)</f>
        <v>38471.754047071554</v>
      </c>
      <c r="E46" s="447">
        <f t="shared" ca="1" si="1"/>
        <v>743840.84974478697</v>
      </c>
      <c r="F46" s="431"/>
      <c r="G46" s="459">
        <v>4</v>
      </c>
      <c r="H46" s="459">
        <v>39</v>
      </c>
      <c r="I46" s="444">
        <f t="shared" ca="1" si="5"/>
        <v>2488403.351205593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10229.818408171643</v>
      </c>
      <c r="L46" s="444">
        <f t="shared" ca="1" si="3"/>
        <v>2465386.2363693658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743840.84974478697</v>
      </c>
      <c r="C47" s="447">
        <f t="shared" si="0"/>
        <v>100747.55675784221</v>
      </c>
      <c r="D47" s="447">
        <f ca="1">SUMIF(G:G,40,K:K)</f>
        <v>35285.605788280147</v>
      </c>
      <c r="E47" s="447">
        <f t="shared" ca="1" si="1"/>
        <v>678378.89877522492</v>
      </c>
      <c r="F47" s="431"/>
      <c r="G47" s="459">
        <v>4</v>
      </c>
      <c r="H47" s="459">
        <v>40</v>
      </c>
      <c r="I47" s="444">
        <f t="shared" ca="1" si="5"/>
        <v>2465386.2363693658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10133.913763020695</v>
      </c>
      <c r="L47" s="444">
        <f t="shared" ca="1" si="3"/>
        <v>2442273.2168879877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678378.89877522492</v>
      </c>
      <c r="C48" s="447">
        <f t="shared" si="0"/>
        <v>100747.55675784221</v>
      </c>
      <c r="D48" s="447">
        <f ca="1">SUMIF(G:G,41,K:K)</f>
        <v>31936.448137636402</v>
      </c>
      <c r="E48" s="447">
        <f t="shared" ca="1" si="1"/>
        <v>609567.79015501915</v>
      </c>
      <c r="F48" s="431"/>
      <c r="G48" s="459">
        <v>4</v>
      </c>
      <c r="H48" s="459">
        <v>41</v>
      </c>
      <c r="I48" s="444">
        <f t="shared" ca="1" si="5"/>
        <v>2442273.2168879877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10037.609515181621</v>
      </c>
      <c r="L48" s="444">
        <f t="shared" ca="1" si="3"/>
        <v>2419063.8931587706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609567.79015501915</v>
      </c>
      <c r="C49" s="447">
        <f t="shared" si="0"/>
        <v>100747.55675784221</v>
      </c>
      <c r="D49" s="447">
        <f ca="1">SUMIF(G:G,42,K:K)</f>
        <v>28415.941225280578</v>
      </c>
      <c r="E49" s="447">
        <f t="shared" ca="1" si="1"/>
        <v>537236.17462245747</v>
      </c>
      <c r="F49" s="431"/>
      <c r="G49" s="459">
        <v>4</v>
      </c>
      <c r="H49" s="459">
        <v>42</v>
      </c>
      <c r="I49" s="444">
        <f t="shared" ca="1" si="5"/>
        <v>2419063.8931587706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9940.9039996432166</v>
      </c>
      <c r="L49" s="444">
        <f t="shared" ca="1" si="3"/>
        <v>2395757.8639140152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537236.17462245747</v>
      </c>
      <c r="C50" s="447">
        <f t="shared" si="0"/>
        <v>100747.55675784221</v>
      </c>
      <c r="D50" s="447">
        <f ca="1">SUMIF(G:G,43,K:K)</f>
        <v>24715.318497782879</v>
      </c>
      <c r="E50" s="447">
        <f t="shared" ca="1" si="1"/>
        <v>461203.93636239815</v>
      </c>
      <c r="F50" s="431"/>
      <c r="G50" s="459">
        <v>4</v>
      </c>
      <c r="H50" s="459">
        <v>43</v>
      </c>
      <c r="I50" s="444">
        <f t="shared" ca="1" si="5"/>
        <v>2395757.8639140152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9847.0288777900678</v>
      </c>
      <c r="L50" s="444">
        <f t="shared" ca="1" si="3"/>
        <v>2373133.9595474065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461203.93636239815</v>
      </c>
      <c r="C51" s="447">
        <f t="shared" si="0"/>
        <v>100747.55675784221</v>
      </c>
      <c r="D51" s="447">
        <f ca="1">SUMIF(G:G,44,K:K)</f>
        <v>20825.364888202115</v>
      </c>
      <c r="E51" s="447">
        <f t="shared" ca="1" si="1"/>
        <v>381281.74449275807</v>
      </c>
      <c r="F51" s="431"/>
      <c r="G51" s="459">
        <v>4</v>
      </c>
      <c r="H51" s="459">
        <v>44</v>
      </c>
      <c r="I51" s="444">
        <f t="shared" ca="1" si="5"/>
        <v>2373133.9595474065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9752.7626095958658</v>
      </c>
      <c r="L51" s="444">
        <f t="shared" ca="1" si="3"/>
        <v>2350415.7889126036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381281.74449275807</v>
      </c>
      <c r="C52" s="447">
        <f t="shared" si="0"/>
        <v>100747.55675784221</v>
      </c>
      <c r="D52" s="447">
        <f ca="1">SUMIF(G:G,45,K:K)</f>
        <v>16736.393869283307</v>
      </c>
      <c r="E52" s="447">
        <f t="shared" ca="1" si="1"/>
        <v>297270.58160419919</v>
      </c>
      <c r="F52" s="431"/>
      <c r="G52" s="459">
        <v>4</v>
      </c>
      <c r="H52" s="459">
        <v>45</v>
      </c>
      <c r="I52" s="444">
        <f t="shared" ca="1" si="5"/>
        <v>2350415.7889126036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9658.1035652841874</v>
      </c>
      <c r="L52" s="444">
        <f t="shared" ca="1" si="3"/>
        <v>2327602.9592334889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297270.58160419919</v>
      </c>
      <c r="C53" s="447">
        <f t="shared" si="0"/>
        <v>100747.55675784221</v>
      </c>
      <c r="D53" s="447">
        <f ca="1">SUMIF(G:G,46,K:K)</f>
        <v>12438.2233326532</v>
      </c>
      <c r="E53" s="447">
        <f t="shared" ca="1" si="1"/>
        <v>208961.2481790102</v>
      </c>
      <c r="F53" s="431"/>
      <c r="G53" s="459">
        <v>4</v>
      </c>
      <c r="H53" s="459">
        <v>46</v>
      </c>
      <c r="I53" s="444">
        <f t="shared" ca="1" si="5"/>
        <v>2327602.9592334889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9563.0501082878745</v>
      </c>
      <c r="L53" s="444">
        <f t="shared" ca="1" si="3"/>
        <v>2304695.076097378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208961.2481790102</v>
      </c>
      <c r="C54" s="447">
        <f t="shared" si="0"/>
        <v>100747.55675784221</v>
      </c>
      <c r="D54" s="447">
        <f ca="1">SUMIF(G:G,47,K:K)</f>
        <v>7920.1502339497583</v>
      </c>
      <c r="E54" s="447">
        <f t="shared" ca="1" si="1"/>
        <v>116133.84165511775</v>
      </c>
      <c r="F54" s="431"/>
      <c r="G54" s="459">
        <v>4</v>
      </c>
      <c r="H54" s="459">
        <v>47</v>
      </c>
      <c r="I54" s="444">
        <f t="shared" ca="1" si="5"/>
        <v>2304695.076097378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9467.600595220747</v>
      </c>
      <c r="L54" s="444">
        <f t="shared" ca="1" si="3"/>
        <v>2281691.7434482002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116133.84165511775</v>
      </c>
      <c r="C55" s="447">
        <f t="shared" si="0"/>
        <v>100747.55675784221</v>
      </c>
      <c r="D55" s="447">
        <f ca="1">SUMIF(G:G,48,K:K)</f>
        <v>3170.9239407482396</v>
      </c>
      <c r="E55" s="447">
        <f t="shared" ca="1" si="1"/>
        <v>18557.208838023784</v>
      </c>
      <c r="F55" s="431"/>
      <c r="G55" s="459">
        <v>4</v>
      </c>
      <c r="H55" s="459">
        <v>48</v>
      </c>
      <c r="I55" s="444">
        <f t="shared" ca="1" si="5"/>
        <v>2281691.7434482002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9371.7533758491718</v>
      </c>
      <c r="L55" s="444">
        <f t="shared" ca="1" si="3"/>
        <v>2258592.5635796506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18557.208838023784</v>
      </c>
      <c r="C56" s="447">
        <f t="shared" si="0"/>
        <v>100747.55675784221</v>
      </c>
      <c r="D56" s="447">
        <f ca="1">SUMIF(G:G,49,K:K)</f>
        <v>-1821.2817830832973</v>
      </c>
      <c r="E56" s="447">
        <f t="shared" ca="1" si="1"/>
        <v>-84011.629702901715</v>
      </c>
      <c r="F56" s="431"/>
      <c r="G56" s="459">
        <f>G55+1</f>
        <v>5</v>
      </c>
      <c r="H56" s="459">
        <v>49</v>
      </c>
      <c r="I56" s="444">
        <f t="shared" ca="1" si="5"/>
        <v>2258592.5635796506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9275.5067930635487</v>
      </c>
      <c r="L56" s="444">
        <f t="shared" ca="1" si="3"/>
        <v>2235397.1371283154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-84011.629702901715</v>
      </c>
      <c r="C57" s="447">
        <f t="shared" si="0"/>
        <v>100747.55675784221</v>
      </c>
      <c r="D57" s="447">
        <f ca="1">SUMIF(G:G,50,K:K)</f>
        <v>-7068.8982263621083</v>
      </c>
      <c r="E57" s="447">
        <f t="shared" ca="1" si="1"/>
        <v>-191828.08468710602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2235397.1371283154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9178.8591828496519</v>
      </c>
      <c r="L57" s="444">
        <f t="shared" ca="1" si="3"/>
        <v>2212105.0630667661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-191828.08468710602</v>
      </c>
      <c r="C58" s="447">
        <f t="shared" si="0"/>
        <v>100747.55675784221</v>
      </c>
      <c r="D58" s="447">
        <f ca="1">SUMIF(G:G,51,K:K)</f>
        <v>-12584.992686234449</v>
      </c>
      <c r="E58" s="447">
        <f t="shared" ca="1" si="1"/>
        <v>-305160.63413118268</v>
      </c>
      <c r="F58" s="431"/>
      <c r="G58" s="459">
        <f t="shared" si="8"/>
        <v>5</v>
      </c>
      <c r="H58" s="459">
        <v>51</v>
      </c>
      <c r="I58" s="444">
        <f t="shared" ca="1" si="5"/>
        <v>2212105.0630667661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9081.8088742598629</v>
      </c>
      <c r="L58" s="444">
        <f t="shared" ca="1" si="3"/>
        <v>2188715.938696627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-305160.63413118268</v>
      </c>
      <c r="C59" s="447">
        <f t="shared" si="0"/>
        <v>100747.55675784221</v>
      </c>
      <c r="D59" s="447">
        <f ca="1">SUMIF(G:G,52,K:K)</f>
        <v>-18383.301007568771</v>
      </c>
      <c r="E59" s="447">
        <f t="shared" ca="1" si="1"/>
        <v>-424291.49189659365</v>
      </c>
      <c r="F59" s="431"/>
      <c r="G59" s="459">
        <f t="shared" si="8"/>
        <v>5</v>
      </c>
      <c r="H59" s="459">
        <v>52</v>
      </c>
      <c r="I59" s="444">
        <f t="shared" ca="1" si="5"/>
        <v>2188715.938696627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8984.3541893842848</v>
      </c>
      <c r="L59" s="444">
        <f t="shared" ca="1" si="3"/>
        <v>2165229.3596416125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-424291.49189659365</v>
      </c>
      <c r="C60" s="447">
        <f t="shared" si="0"/>
        <v>100747.55675784221</v>
      </c>
      <c r="D60" s="447">
        <f ca="1">SUMIF(G:G,53,K:K)</f>
        <v>-24478.261787126008</v>
      </c>
      <c r="E60" s="447">
        <f t="shared" ca="1" si="1"/>
        <v>-549517.31044156186</v>
      </c>
      <c r="F60" s="431"/>
      <c r="G60" s="459">
        <f t="shared" si="8"/>
        <v>5</v>
      </c>
      <c r="H60" s="459">
        <v>53</v>
      </c>
      <c r="I60" s="444">
        <f t="shared" ca="1" si="5"/>
        <v>2165229.3596416125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8886.493443321724</v>
      </c>
      <c r="L60" s="444">
        <f t="shared" ca="1" si="3"/>
        <v>2141644.9198405356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-549517.31044156186</v>
      </c>
      <c r="C61" s="447">
        <f t="shared" si="0"/>
        <v>100747.55675784221</v>
      </c>
      <c r="D61" s="447">
        <f ca="1">SUMIF(G:G,54,K:K)</f>
        <v>-30885.052327680129</v>
      </c>
      <c r="E61" s="447">
        <f t="shared" ca="1" si="1"/>
        <v>-681149.91952708422</v>
      </c>
      <c r="F61" s="431"/>
      <c r="G61" s="459">
        <f t="shared" si="8"/>
        <v>5</v>
      </c>
      <c r="H61" s="459">
        <v>54</v>
      </c>
      <c r="I61" s="444">
        <f t="shared" ca="1" si="5"/>
        <v>2141644.9198405356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8788.2249441505701</v>
      </c>
      <c r="L61" s="444">
        <f t="shared" ca="1" si="3"/>
        <v>2117962.2115402874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-681149.91952708422</v>
      </c>
      <c r="C62" s="447">
        <f t="shared" si="0"/>
        <v>100747.55675784221</v>
      </c>
      <c r="D62" s="447">
        <f ca="1">SUMIF(G:G,55,K:K)</f>
        <v>-37619.626431619727</v>
      </c>
      <c r="E62" s="447">
        <f t="shared" ca="1" si="1"/>
        <v>-819517.10271654616</v>
      </c>
      <c r="F62" s="431"/>
      <c r="G62" s="459">
        <f t="shared" si="8"/>
        <v>5</v>
      </c>
      <c r="H62" s="459">
        <v>55</v>
      </c>
      <c r="I62" s="444">
        <f t="shared" ca="1" si="5"/>
        <v>2117962.2115402874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8689.5469928995353</v>
      </c>
      <c r="L62" s="444">
        <f t="shared" ca="1" si="3"/>
        <v>2094180.8252887879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-819517.10271654616</v>
      </c>
      <c r="C63" s="447">
        <f t="shared" si="0"/>
        <v>100747.55675784221</v>
      </c>
      <c r="D63" s="447">
        <f ca="1">SUMIF(G:G,56,K:K)</f>
        <v>-44698.754128142034</v>
      </c>
      <c r="E63" s="447">
        <f t="shared" ca="1" si="1"/>
        <v>-964963.41360253037</v>
      </c>
      <c r="F63" s="431"/>
      <c r="G63" s="459">
        <f t="shared" si="8"/>
        <v>5</v>
      </c>
      <c r="H63" s="459">
        <v>56</v>
      </c>
      <c r="I63" s="444">
        <f t="shared" ca="1" si="5"/>
        <v>2094180.8252887879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8590.4578835182874</v>
      </c>
      <c r="L63" s="444">
        <f t="shared" ca="1" si="3"/>
        <v>2070300.3499279071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-964963.41360253037</v>
      </c>
      <c r="C64" s="447">
        <f t="shared" si="0"/>
        <v>100747.55675784221</v>
      </c>
      <c r="D64" s="447">
        <f ca="1">SUMIF(G:G,57,K:K)</f>
        <v>-52140.063432965573</v>
      </c>
      <c r="E64" s="447">
        <f t="shared" ca="1" si="1"/>
        <v>-1117851.0337933383</v>
      </c>
      <c r="F64" s="431"/>
      <c r="G64" s="459">
        <f t="shared" si="8"/>
        <v>5</v>
      </c>
      <c r="H64" s="459">
        <v>57</v>
      </c>
      <c r="I64" s="444">
        <f t="shared" ca="1" si="5"/>
        <v>2070300.3499279071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8490.9559028479489</v>
      </c>
      <c r="L64" s="444">
        <f t="shared" ca="1" si="3"/>
        <v>2046320.372586356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-1117851.0337933383</v>
      </c>
      <c r="C65" s="447">
        <f t="shared" si="0"/>
        <v>100747.55675784221</v>
      </c>
      <c r="D65" s="447">
        <f ca="1">SUMIF(G:G,58,K:K)</f>
        <v>-59962.084244548903</v>
      </c>
      <c r="E65" s="447">
        <f t="shared" ca="1" si="1"/>
        <v>-1278560.6747957293</v>
      </c>
      <c r="F65" s="431"/>
      <c r="G65" s="459">
        <f t="shared" si="8"/>
        <v>5</v>
      </c>
      <c r="H65" s="459">
        <v>58</v>
      </c>
      <c r="I65" s="444">
        <f t="shared" ca="1" si="5"/>
        <v>2046320.372586356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8391.0393305914859</v>
      </c>
      <c r="L65" s="444">
        <f t="shared" ca="1" si="3"/>
        <v>2022240.4786725484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-1278560.6747957293</v>
      </c>
      <c r="C66" s="447">
        <f t="shared" si="0"/>
        <v>100747.55675784221</v>
      </c>
      <c r="D66" s="447">
        <f ca="1">SUMIF(G:G,59,K:K)</f>
        <v>-68184.294486123239</v>
      </c>
      <c r="E66" s="447">
        <f t="shared" ca="1" si="1"/>
        <v>-1447492.5260396947</v>
      </c>
      <c r="F66" s="431"/>
      <c r="G66" s="459">
        <f t="shared" si="8"/>
        <v>5</v>
      </c>
      <c r="H66" s="459">
        <v>59</v>
      </c>
      <c r="I66" s="444">
        <f t="shared" ca="1" si="5"/>
        <v>2022240.4786725484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8290.7064392839566</v>
      </c>
      <c r="L66" s="444">
        <f t="shared" ca="1" si="3"/>
        <v>1998060.2518674333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-1447492.5260396947</v>
      </c>
      <c r="C67" s="447">
        <f t="shared" si="0"/>
        <v>100747.55675784221</v>
      </c>
      <c r="D67" s="447">
        <f t="shared" ref="D67:D136" ca="1" si="9">SUMIF(G:G,60,K:K)</f>
        <v>-76827.168608439126</v>
      </c>
      <c r="E67" s="447">
        <f t="shared" ca="1" si="1"/>
        <v>-1625067.251405976</v>
      </c>
      <c r="F67" s="431"/>
      <c r="G67" s="459">
        <f t="shared" si="8"/>
        <v>5</v>
      </c>
      <c r="H67" s="459">
        <v>60</v>
      </c>
      <c r="I67" s="444">
        <f t="shared" ca="1" si="5"/>
        <v>1998060.2518674333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8189.9554942626428</v>
      </c>
      <c r="L67" s="444">
        <f t="shared" ca="1" si="3"/>
        <v>1973779.274117297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-1625067.251405976</v>
      </c>
      <c r="C68" s="447">
        <f t="shared" si="0"/>
        <v>100747.55675784221</v>
      </c>
      <c r="D68" s="447">
        <f t="shared" ca="1" si="9"/>
        <v>-76827.168608439126</v>
      </c>
      <c r="E68" s="447">
        <f t="shared" ca="1" si="1"/>
        <v>-1802641.9767722574</v>
      </c>
      <c r="F68" s="431"/>
      <c r="G68" s="459">
        <f>G67+1</f>
        <v>6</v>
      </c>
      <c r="H68" s="459">
        <v>61</v>
      </c>
      <c r="I68" s="444">
        <f t="shared" ca="1" si="5"/>
        <v>1973779.274117297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8088.7847536370746</v>
      </c>
      <c r="L68" s="444">
        <f t="shared" ca="1" si="3"/>
        <v>1949397.1256265352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-1802641.9767722574</v>
      </c>
      <c r="C69" s="447">
        <f t="shared" si="0"/>
        <v>100747.55675784221</v>
      </c>
      <c r="D69" s="447">
        <f t="shared" ca="1" si="9"/>
        <v>-76827.168608439126</v>
      </c>
      <c r="E69" s="447">
        <f t="shared" ca="1" si="1"/>
        <v>-1980216.7021385387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1949397.1256265352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7987.1924682588997</v>
      </c>
      <c r="L69" s="444">
        <f t="shared" ca="1" si="3"/>
        <v>1924913.3848503949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-1980216.7021385387</v>
      </c>
      <c r="C70" s="447">
        <f t="shared" si="0"/>
        <v>100747.55675784221</v>
      </c>
      <c r="D70" s="447">
        <f t="shared" ca="1" si="9"/>
        <v>-76827.168608439126</v>
      </c>
      <c r="E70" s="447">
        <f t="shared" ca="1" si="1"/>
        <v>-2157791.4275048198</v>
      </c>
      <c r="F70" s="431"/>
      <c r="G70" s="459">
        <f t="shared" si="10"/>
        <v>6</v>
      </c>
      <c r="H70" s="459">
        <v>63</v>
      </c>
      <c r="I70" s="444">
        <f t="shared" ca="1" si="5"/>
        <v>1924913.3848503949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7885.1768816916492</v>
      </c>
      <c r="L70" s="444">
        <f t="shared" ca="1" si="3"/>
        <v>1900327.6284876876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-2157791.4275048198</v>
      </c>
      <c r="C71" s="447">
        <f t="shared" si="0"/>
        <v>100747.55675784221</v>
      </c>
      <c r="D71" s="447">
        <f t="shared" ca="1" si="9"/>
        <v>-76827.168608439126</v>
      </c>
      <c r="E71" s="447">
        <f t="shared" ca="1" si="1"/>
        <v>-2335366.1528711012</v>
      </c>
      <c r="F71" s="431"/>
      <c r="G71" s="459">
        <f t="shared" si="10"/>
        <v>6</v>
      </c>
      <c r="H71" s="459">
        <v>64</v>
      </c>
      <c r="I71" s="444">
        <f t="shared" ca="1" si="5"/>
        <v>1900327.6284876876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7782.7362301803696</v>
      </c>
      <c r="L71" s="444">
        <f t="shared" ca="1" si="3"/>
        <v>1875639.4314734689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-2335366.1528711012</v>
      </c>
      <c r="C72" s="447">
        <f t="shared" si="0"/>
        <v>100747.55675784221</v>
      </c>
      <c r="D72" s="447">
        <f t="shared" ca="1" si="9"/>
        <v>-76827.168608439126</v>
      </c>
      <c r="E72" s="447">
        <f t="shared" ca="1" si="1"/>
        <v>-2512940.8782373825</v>
      </c>
      <c r="F72" s="431"/>
      <c r="G72" s="459">
        <f t="shared" si="10"/>
        <v>6</v>
      </c>
      <c r="H72" s="459">
        <v>65</v>
      </c>
      <c r="I72" s="444">
        <f t="shared" ca="1" si="5"/>
        <v>1875639.4314734689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7679.8687426211245</v>
      </c>
      <c r="L72" s="444">
        <f t="shared" ca="1" si="3"/>
        <v>1850848.3669716909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-2512940.8782373825</v>
      </c>
      <c r="C73" s="447">
        <f t="shared" si="0"/>
        <v>100747.55675784221</v>
      </c>
      <c r="D73" s="447">
        <f t="shared" ca="1" si="9"/>
        <v>-76827.168608439126</v>
      </c>
      <c r="E73" s="447">
        <f t="shared" ca="1" si="1"/>
        <v>-2690515.6036036639</v>
      </c>
      <c r="F73" s="431"/>
      <c r="G73" s="459">
        <f t="shared" si="10"/>
        <v>6</v>
      </c>
      <c r="H73" s="459">
        <v>66</v>
      </c>
      <c r="I73" s="444">
        <f t="shared" ca="1" si="5"/>
        <v>1850848.3669716909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7576.5726405303831</v>
      </c>
      <c r="L73" s="444">
        <f t="shared" ca="1" si="3"/>
        <v>1825954.0063678222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-2690515.6036036639</v>
      </c>
      <c r="C74" s="447">
        <f t="shared" si="0"/>
        <v>100747.55675784221</v>
      </c>
      <c r="D74" s="447">
        <f t="shared" ca="1" si="9"/>
        <v>-76827.168608439126</v>
      </c>
      <c r="E74" s="447">
        <f t="shared" ca="1" si="1"/>
        <v>-2868090.3289699452</v>
      </c>
      <c r="F74" s="431"/>
      <c r="G74" s="459">
        <f t="shared" si="10"/>
        <v>6</v>
      </c>
      <c r="H74" s="459">
        <v>67</v>
      </c>
      <c r="I74" s="444">
        <f t="shared" ca="1" si="5"/>
        <v>1825954.0063678222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7472.8461380142626</v>
      </c>
      <c r="L74" s="444">
        <f t="shared" ca="1" si="3"/>
        <v>1800955.9192614374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-2868090.3289699452</v>
      </c>
      <c r="C75" s="447">
        <f t="shared" si="0"/>
        <v>100747.55675784221</v>
      </c>
      <c r="D75" s="447">
        <f t="shared" ca="1" si="9"/>
        <v>-76827.168608439126</v>
      </c>
      <c r="E75" s="447">
        <f t="shared" ca="1" si="1"/>
        <v>-3045665.0543362265</v>
      </c>
      <c r="F75" s="431"/>
      <c r="G75" s="459">
        <f t="shared" si="10"/>
        <v>6</v>
      </c>
      <c r="H75" s="459">
        <v>68</v>
      </c>
      <c r="I75" s="444">
        <f t="shared" ca="1" si="5"/>
        <v>1800955.9192614374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7466.1841247150724</v>
      </c>
      <c r="L75" s="444">
        <f t="shared" ca="1" si="3"/>
        <v>1799350.3740563323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-3045665.0543362265</v>
      </c>
      <c r="C76" s="447">
        <f t="shared" si="0"/>
        <v>100747.55675784221</v>
      </c>
      <c r="D76" s="447">
        <f t="shared" ca="1" si="9"/>
        <v>-76827.168608439126</v>
      </c>
      <c r="E76" s="447">
        <f t="shared" ca="1" si="1"/>
        <v>-3223239.7797025079</v>
      </c>
      <c r="F76" s="431"/>
      <c r="G76" s="459">
        <f t="shared" si="10"/>
        <v>6</v>
      </c>
      <c r="H76" s="459">
        <v>69</v>
      </c>
      <c r="I76" s="444">
        <f t="shared" ca="1" si="5"/>
        <v>1799350.3740563323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7459.4943530271339</v>
      </c>
      <c r="L76" s="444">
        <f t="shared" ca="1" si="3"/>
        <v>1797738.1390795391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-3223239.7797025079</v>
      </c>
      <c r="C77" s="447">
        <f t="shared" si="0"/>
        <v>100747.55675784221</v>
      </c>
      <c r="D77" s="447">
        <f t="shared" ca="1" si="9"/>
        <v>-76827.168608439126</v>
      </c>
      <c r="E77" s="447">
        <f t="shared" ca="1" si="1"/>
        <v>-3400814.5050687892</v>
      </c>
      <c r="F77" s="431"/>
      <c r="G77" s="459">
        <f t="shared" si="10"/>
        <v>6</v>
      </c>
      <c r="H77" s="459">
        <v>70</v>
      </c>
      <c r="I77" s="444">
        <f t="shared" ca="1" si="5"/>
        <v>1797738.1390795391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7452.7767072904944</v>
      </c>
      <c r="L77" s="444">
        <f t="shared" ca="1" si="3"/>
        <v>1796119.1864570093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-3400814.5050687892</v>
      </c>
      <c r="C78" s="447">
        <f t="shared" si="0"/>
        <v>100747.55675784221</v>
      </c>
      <c r="D78" s="447">
        <f t="shared" ca="1" si="9"/>
        <v>-76827.168608439126</v>
      </c>
      <c r="E78" s="447">
        <f t="shared" ca="1" si="1"/>
        <v>-3578389.2304350706</v>
      </c>
      <c r="F78" s="431"/>
      <c r="G78" s="459">
        <f t="shared" si="10"/>
        <v>6</v>
      </c>
      <c r="H78" s="459">
        <v>71</v>
      </c>
      <c r="I78" s="444">
        <f t="shared" ca="1" si="5"/>
        <v>1796119.1864570093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7446.0310713632871</v>
      </c>
      <c r="L78" s="444">
        <f t="shared" ca="1" si="3"/>
        <v>1794493.4881985523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-3578389.2304350706</v>
      </c>
      <c r="C79" s="447">
        <f t="shared" si="0"/>
        <v>100747.55675784221</v>
      </c>
      <c r="D79" s="447">
        <f t="shared" ca="1" si="9"/>
        <v>-76827.168608439126</v>
      </c>
      <c r="E79" s="447">
        <f t="shared" ca="1" si="1"/>
        <v>-3755963.9558013519</v>
      </c>
      <c r="F79" s="431"/>
      <c r="G79" s="459">
        <f t="shared" si="10"/>
        <v>6</v>
      </c>
      <c r="H79" s="459">
        <v>72</v>
      </c>
      <c r="I79" s="444">
        <f t="shared" ca="1" si="5"/>
        <v>1794493.4881985523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7439.2573286197176</v>
      </c>
      <c r="L79" s="444">
        <f t="shared" ca="1" si="3"/>
        <v>1792861.0161973517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-3755963.9558013519</v>
      </c>
      <c r="C80" s="447">
        <f t="shared" si="0"/>
        <v>100747.55675784221</v>
      </c>
      <c r="D80" s="447">
        <f t="shared" ca="1" si="9"/>
        <v>-76827.168608439126</v>
      </c>
      <c r="E80" s="447">
        <f t="shared" ca="1" si="1"/>
        <v>-3933538.6811676333</v>
      </c>
      <c r="F80" s="431"/>
      <c r="G80" s="459">
        <f>G79+1</f>
        <v>7</v>
      </c>
      <c r="H80" s="459">
        <v>73</v>
      </c>
      <c r="I80" s="444">
        <f t="shared" ca="1" si="5"/>
        <v>1792861.0161973517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7432.4553619480475</v>
      </c>
      <c r="L80" s="444">
        <f t="shared" ca="1" si="3"/>
        <v>1791221.7422294796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-3933538.6811676333</v>
      </c>
      <c r="C81" s="447">
        <f t="shared" si="0"/>
        <v>100747.55675784221</v>
      </c>
      <c r="D81" s="447">
        <f t="shared" ca="1" si="9"/>
        <v>-76827.168608439126</v>
      </c>
      <c r="E81" s="447">
        <f t="shared" ca="1" si="1"/>
        <v>-4111113.4065339146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1791221.7422294796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7425.6250537485803</v>
      </c>
      <c r="L81" s="444">
        <f t="shared" ca="1" si="3"/>
        <v>1789575.6379534078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-4111113.4065339146</v>
      </c>
      <c r="C82" s="447">
        <f t="shared" si="0"/>
        <v>100747.55675784221</v>
      </c>
      <c r="D82" s="447">
        <f t="shared" ca="1" si="9"/>
        <v>-76827.168608439126</v>
      </c>
      <c r="E82" s="447">
        <f t="shared" ca="1" si="1"/>
        <v>-4288688.131900196</v>
      </c>
      <c r="F82" s="431"/>
      <c r="G82" s="459">
        <f t="shared" si="11"/>
        <v>7</v>
      </c>
      <c r="H82" s="459">
        <v>75</v>
      </c>
      <c r="I82" s="444">
        <f t="shared" ca="1" si="5"/>
        <v>1789575.6379534078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7418.7662859316151</v>
      </c>
      <c r="L82" s="444">
        <f t="shared" ca="1" si="3"/>
        <v>1787922.6749095193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-4288688.131900196</v>
      </c>
      <c r="C83" s="447">
        <f t="shared" si="0"/>
        <v>100747.55675784221</v>
      </c>
      <c r="D83" s="447">
        <f t="shared" ca="1" si="9"/>
        <v>-76827.168608439126</v>
      </c>
      <c r="E83" s="447">
        <f t="shared" ca="1" si="1"/>
        <v>-4466262.8572664773</v>
      </c>
      <c r="F83" s="431"/>
      <c r="G83" s="459">
        <f t="shared" si="11"/>
        <v>7</v>
      </c>
      <c r="H83" s="459">
        <v>76</v>
      </c>
      <c r="I83" s="444">
        <f t="shared" ca="1" si="5"/>
        <v>1787922.6749095193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7411.878939915412</v>
      </c>
      <c r="L83" s="444">
        <f t="shared" ca="1" si="3"/>
        <v>1786262.8245196145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-4466262.8572664773</v>
      </c>
      <c r="C84" s="447">
        <f t="shared" si="0"/>
        <v>100747.55675784221</v>
      </c>
      <c r="D84" s="447">
        <f t="shared" ca="1" si="9"/>
        <v>-76827.168608439126</v>
      </c>
      <c r="E84" s="447">
        <f t="shared" ca="1" si="1"/>
        <v>-4643837.5826327587</v>
      </c>
      <c r="F84" s="431"/>
      <c r="G84" s="459">
        <f t="shared" si="11"/>
        <v>7</v>
      </c>
      <c r="H84" s="459">
        <v>77</v>
      </c>
      <c r="I84" s="444">
        <f t="shared" ca="1" si="5"/>
        <v>1786262.8245196145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7404.9628966241426</v>
      </c>
      <c r="L84" s="444">
        <f t="shared" ca="1" si="3"/>
        <v>1784596.0580864183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-4643837.5826327587</v>
      </c>
      <c r="C85" s="447">
        <f t="shared" si="0"/>
        <v>100747.55675784221</v>
      </c>
      <c r="D85" s="447">
        <f t="shared" ca="1" si="9"/>
        <v>-76827.168608439126</v>
      </c>
      <c r="E85" s="447">
        <f t="shared" ca="1" si="1"/>
        <v>-4821412.30799904</v>
      </c>
      <c r="F85" s="431"/>
      <c r="G85" s="459">
        <f t="shared" si="11"/>
        <v>7</v>
      </c>
      <c r="H85" s="459">
        <v>78</v>
      </c>
      <c r="I85" s="444">
        <f t="shared" ca="1" si="5"/>
        <v>1784596.0580864183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7398.0180364858252</v>
      </c>
      <c r="L85" s="444">
        <f t="shared" ca="1" si="3"/>
        <v>1782922.3467930839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-4821412.30799904</v>
      </c>
      <c r="C86" s="447">
        <f t="shared" si="0"/>
        <v>100747.55675784221</v>
      </c>
      <c r="D86" s="447">
        <f t="shared" ca="1" si="9"/>
        <v>-76827.168608439126</v>
      </c>
      <c r="E86" s="447">
        <f t="shared" ca="1" si="1"/>
        <v>-4998987.0333653213</v>
      </c>
      <c r="F86" s="431"/>
      <c r="G86" s="459">
        <f t="shared" si="11"/>
        <v>7</v>
      </c>
      <c r="H86" s="459">
        <v>79</v>
      </c>
      <c r="I86" s="444">
        <f t="shared" ca="1" si="5"/>
        <v>1782922.3467930839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7391.0442394302645</v>
      </c>
      <c r="L86" s="444">
        <f t="shared" ca="1" si="3"/>
        <v>1781241.6617026939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-4998987.0333653213</v>
      </c>
      <c r="C87" s="447">
        <f t="shared" si="0"/>
        <v>100747.55675784221</v>
      </c>
      <c r="D87" s="447">
        <f t="shared" ca="1" si="9"/>
        <v>-76827.168608439126</v>
      </c>
      <c r="E87" s="447">
        <f t="shared" ca="1" si="1"/>
        <v>-5176561.7587316027</v>
      </c>
      <c r="F87" s="431"/>
      <c r="G87" s="459">
        <f t="shared" si="11"/>
        <v>7</v>
      </c>
      <c r="H87" s="459">
        <v>80</v>
      </c>
      <c r="I87" s="444">
        <f t="shared" ca="1" si="5"/>
        <v>1781241.6617026939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7384.0413848869721</v>
      </c>
      <c r="L87" s="444">
        <f t="shared" ca="1" si="3"/>
        <v>1779553.9737577606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-5176561.7587316027</v>
      </c>
      <c r="C88" s="447">
        <f t="shared" si="0"/>
        <v>100747.55675784221</v>
      </c>
      <c r="D88" s="447">
        <f t="shared" ca="1" si="9"/>
        <v>-76827.168608439126</v>
      </c>
      <c r="E88" s="447">
        <f t="shared" ca="1" si="1"/>
        <v>-5354136.484097884</v>
      </c>
      <c r="F88" s="431"/>
      <c r="G88" s="459">
        <f t="shared" si="11"/>
        <v>7</v>
      </c>
      <c r="H88" s="459">
        <v>81</v>
      </c>
      <c r="I88" s="444">
        <f t="shared" ca="1" si="5"/>
        <v>1779553.9737577606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7377.0093517830846</v>
      </c>
      <c r="L88" s="444">
        <f t="shared" ca="1" si="3"/>
        <v>1777859.2537797235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-5354136.484097884</v>
      </c>
      <c r="C89" s="447">
        <f t="shared" si="0"/>
        <v>100747.55675784221</v>
      </c>
      <c r="D89" s="447">
        <f t="shared" ca="1" si="9"/>
        <v>-76827.168608439126</v>
      </c>
      <c r="E89" s="447">
        <f t="shared" ca="1" si="1"/>
        <v>-5531711.2094641654</v>
      </c>
      <c r="F89" s="431"/>
      <c r="G89" s="459">
        <f t="shared" si="11"/>
        <v>7</v>
      </c>
      <c r="H89" s="459">
        <v>82</v>
      </c>
      <c r="I89" s="444">
        <f t="shared" ca="1" si="5"/>
        <v>1777859.2537797235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7369.948018541264</v>
      </c>
      <c r="L89" s="444">
        <f t="shared" ca="1" si="3"/>
        <v>1776157.4724684446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-5531711.2094641654</v>
      </c>
      <c r="C90" s="447">
        <f t="shared" si="0"/>
        <v>100747.55675784221</v>
      </c>
      <c r="D90" s="447">
        <f t="shared" ca="1" si="9"/>
        <v>-76827.168608439126</v>
      </c>
      <c r="E90" s="447">
        <f t="shared" ca="1" si="1"/>
        <v>-5709285.9348304467</v>
      </c>
      <c r="F90" s="431"/>
      <c r="G90" s="459">
        <f t="shared" si="11"/>
        <v>7</v>
      </c>
      <c r="H90" s="459">
        <v>83</v>
      </c>
      <c r="I90" s="444">
        <f t="shared" ca="1" si="5"/>
        <v>1776157.4724684446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7362.8572630776016</v>
      </c>
      <c r="L90" s="444">
        <f t="shared" ca="1" si="3"/>
        <v>1774448.6004017019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-5709285.9348304467</v>
      </c>
      <c r="C91" s="447">
        <f t="shared" si="0"/>
        <v>100747.55675784221</v>
      </c>
      <c r="D91" s="447">
        <f t="shared" ca="1" si="9"/>
        <v>-76827.168608439126</v>
      </c>
      <c r="E91" s="447">
        <f t="shared" ca="1" si="1"/>
        <v>-5886860.6601967281</v>
      </c>
      <c r="F91" s="431"/>
      <c r="G91" s="459">
        <f t="shared" si="11"/>
        <v>7</v>
      </c>
      <c r="H91" s="459">
        <v>84</v>
      </c>
      <c r="I91" s="444">
        <f t="shared" ca="1" si="5"/>
        <v>1774448.6004017019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7355.7369627995067</v>
      </c>
      <c r="L91" s="444">
        <f t="shared" ca="1" si="3"/>
        <v>1772732.6080346811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-5886860.6601967281</v>
      </c>
      <c r="C92" s="447">
        <f t="shared" si="0"/>
        <v>100747.55675784221</v>
      </c>
      <c r="D92" s="447">
        <f t="shared" ca="1" si="9"/>
        <v>-76827.168608439126</v>
      </c>
      <c r="E92" s="447">
        <f t="shared" ca="1" si="1"/>
        <v>-6064435.3855630094</v>
      </c>
      <c r="F92" s="431"/>
      <c r="G92" s="459">
        <f>G91+1</f>
        <v>8</v>
      </c>
      <c r="H92" s="459">
        <v>85</v>
      </c>
      <c r="I92" s="444">
        <f t="shared" ca="1" si="5"/>
        <v>1772732.6080346811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7348.5869946035855</v>
      </c>
      <c r="L92" s="444">
        <f t="shared" ca="1" si="3"/>
        <v>1771009.4656994643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-6064435.3855630094</v>
      </c>
      <c r="C93" s="447">
        <f t="shared" si="0"/>
        <v>100747.55675784221</v>
      </c>
      <c r="D93" s="447">
        <f t="shared" ca="1" si="9"/>
        <v>-76827.168608439126</v>
      </c>
      <c r="E93" s="447">
        <f t="shared" ca="1" si="1"/>
        <v>-6242010.1109292908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1771009.4656994643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7341.4072348735181</v>
      </c>
      <c r="L93" s="444">
        <f t="shared" ca="1" si="3"/>
        <v>1769279.1436045177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-6242010.1109292908</v>
      </c>
      <c r="C94" s="447">
        <f t="shared" si="0"/>
        <v>100747.55675784221</v>
      </c>
      <c r="D94" s="447">
        <f t="shared" ca="1" si="9"/>
        <v>-76827.168608439126</v>
      </c>
      <c r="E94" s="447">
        <f t="shared" ca="1" si="1"/>
        <v>-6419584.8362955721</v>
      </c>
      <c r="F94" s="431"/>
      <c r="G94" s="459">
        <f t="shared" si="12"/>
        <v>8</v>
      </c>
      <c r="H94" s="459">
        <v>87</v>
      </c>
      <c r="I94" s="444">
        <f t="shared" ca="1" si="5"/>
        <v>1769279.1436045177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7334.197559477906</v>
      </c>
      <c r="L94" s="444">
        <f t="shared" ca="1" si="3"/>
        <v>1767541.6118341754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-6419584.8362955721</v>
      </c>
      <c r="C95" s="447">
        <f t="shared" si="0"/>
        <v>100747.55675784221</v>
      </c>
      <c r="D95" s="447">
        <f t="shared" ca="1" si="9"/>
        <v>-76827.168608439126</v>
      </c>
      <c r="E95" s="447">
        <f t="shared" ca="1" si="1"/>
        <v>-6597159.5616618535</v>
      </c>
      <c r="F95" s="431"/>
      <c r="G95" s="459">
        <f t="shared" si="12"/>
        <v>8</v>
      </c>
      <c r="H95" s="459">
        <v>88</v>
      </c>
      <c r="I95" s="444">
        <f t="shared" ca="1" si="5"/>
        <v>1767541.6118341754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7326.9578437681466</v>
      </c>
      <c r="L95" s="444">
        <f t="shared" ca="1" si="3"/>
        <v>1765796.8403481233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-6597159.5616618535</v>
      </c>
      <c r="C96" s="447">
        <f t="shared" si="0"/>
        <v>100747.55675784221</v>
      </c>
      <c r="D96" s="447">
        <f t="shared" ca="1" si="9"/>
        <v>-76827.168608439126</v>
      </c>
      <c r="E96" s="447">
        <f t="shared" ca="1" si="1"/>
        <v>-6774734.2870281348</v>
      </c>
      <c r="F96" s="431"/>
      <c r="G96" s="459">
        <f t="shared" si="12"/>
        <v>8</v>
      </c>
      <c r="H96" s="459">
        <v>89</v>
      </c>
      <c r="I96" s="444">
        <f t="shared" ca="1" si="5"/>
        <v>1765796.8403481233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7319.6879625762631</v>
      </c>
      <c r="L96" s="444">
        <f t="shared" ca="1" si="3"/>
        <v>1764044.7989808794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-6774734.2870281348</v>
      </c>
      <c r="C97" s="447">
        <f t="shared" si="0"/>
        <v>100747.55675784221</v>
      </c>
      <c r="D97" s="447">
        <f t="shared" ca="1" si="9"/>
        <v>-76827.168608439126</v>
      </c>
      <c r="E97" s="447">
        <f t="shared" ca="1" si="1"/>
        <v>-6952309.0123944161</v>
      </c>
      <c r="F97" s="431"/>
      <c r="G97" s="459">
        <f t="shared" si="12"/>
        <v>8</v>
      </c>
      <c r="H97" s="459">
        <v>90</v>
      </c>
      <c r="I97" s="444">
        <f t="shared" ca="1" si="5"/>
        <v>1764044.7989808794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7312.3877902127451</v>
      </c>
      <c r="L97" s="444">
        <f t="shared" ca="1" si="3"/>
        <v>1762285.4574412717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-6952309.0123944161</v>
      </c>
      <c r="C98" s="447">
        <f t="shared" si="0"/>
        <v>100747.55675784221</v>
      </c>
      <c r="D98" s="447">
        <f t="shared" ca="1" si="9"/>
        <v>-76827.168608439126</v>
      </c>
      <c r="E98" s="447">
        <f t="shared" ca="1" si="1"/>
        <v>-7129883.7377606975</v>
      </c>
      <c r="F98" s="431"/>
      <c r="G98" s="459">
        <f t="shared" si="12"/>
        <v>8</v>
      </c>
      <c r="H98" s="459">
        <v>91</v>
      </c>
      <c r="I98" s="444">
        <f t="shared" ca="1" si="5"/>
        <v>1762285.4574412717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7305.0572004643809</v>
      </c>
      <c r="L98" s="444">
        <f t="shared" ca="1" si="3"/>
        <v>1760518.7853119159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-7129883.7377606975</v>
      </c>
      <c r="C99" s="447">
        <f t="shared" si="0"/>
        <v>100747.55675784221</v>
      </c>
      <c r="D99" s="447">
        <f t="shared" ca="1" si="9"/>
        <v>-76827.168608439126</v>
      </c>
      <c r="E99" s="447">
        <f t="shared" ca="1" si="1"/>
        <v>-7307458.4631269788</v>
      </c>
      <c r="F99" s="431"/>
      <c r="G99" s="459">
        <f t="shared" si="12"/>
        <v>8</v>
      </c>
      <c r="H99" s="459">
        <v>92</v>
      </c>
      <c r="I99" s="444">
        <f t="shared" ca="1" si="5"/>
        <v>1760518.7853119159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7297.6960665920642</v>
      </c>
      <c r="L99" s="444">
        <f t="shared" ca="1" si="3"/>
        <v>1758744.7520486878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-7307458.4631269788</v>
      </c>
      <c r="C100" s="447">
        <f t="shared" si="0"/>
        <v>100747.55675784221</v>
      </c>
      <c r="D100" s="447">
        <f t="shared" ca="1" si="9"/>
        <v>-76827.168608439126</v>
      </c>
      <c r="E100" s="447">
        <f t="shared" ca="1" si="1"/>
        <v>-7485033.1884932602</v>
      </c>
      <c r="F100" s="431"/>
      <c r="G100" s="459">
        <f t="shared" si="12"/>
        <v>8</v>
      </c>
      <c r="H100" s="459">
        <v>93</v>
      </c>
      <c r="I100" s="444">
        <f t="shared" ca="1" si="5"/>
        <v>1758744.7520486878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7290.3042613286134</v>
      </c>
      <c r="L100" s="444">
        <f t="shared" ca="1" si="3"/>
        <v>1756963.3269801962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-7485033.1884932602</v>
      </c>
      <c r="C101" s="447">
        <f t="shared" si="0"/>
        <v>100747.55675784221</v>
      </c>
      <c r="D101" s="447">
        <f t="shared" ca="1" si="9"/>
        <v>-76827.168608439126</v>
      </c>
      <c r="E101" s="447">
        <f t="shared" ca="1" si="1"/>
        <v>-7662607.9138595415</v>
      </c>
      <c r="F101" s="431"/>
      <c r="G101" s="459">
        <f t="shared" si="12"/>
        <v>8</v>
      </c>
      <c r="H101" s="459">
        <v>94</v>
      </c>
      <c r="I101" s="444">
        <f t="shared" ca="1" si="5"/>
        <v>1756963.3269801962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7282.881656876566</v>
      </c>
      <c r="L101" s="444">
        <f t="shared" ca="1" si="3"/>
        <v>1755174.4793072524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-7662607.9138595415</v>
      </c>
      <c r="C102" s="447">
        <f t="shared" si="0"/>
        <v>100747.55675784221</v>
      </c>
      <c r="D102" s="447">
        <f t="shared" ca="1" si="9"/>
        <v>-76827.168608439126</v>
      </c>
      <c r="E102" s="447">
        <f t="shared" ca="1" si="1"/>
        <v>-7840182.6392258229</v>
      </c>
      <c r="F102" s="431"/>
      <c r="G102" s="459">
        <f t="shared" si="12"/>
        <v>8</v>
      </c>
      <c r="H102" s="459">
        <v>95</v>
      </c>
      <c r="I102" s="444">
        <f t="shared" ca="1" si="5"/>
        <v>1755174.4793072524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7275.4281249059677</v>
      </c>
      <c r="L102" s="444">
        <f t="shared" ca="1" si="3"/>
        <v>1753378.1781023382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-7840182.6392258229</v>
      </c>
      <c r="C103" s="447">
        <f t="shared" si="0"/>
        <v>100747.55675784221</v>
      </c>
      <c r="D103" s="447">
        <f t="shared" ca="1" si="9"/>
        <v>-76827.168608439126</v>
      </c>
      <c r="E103" s="447">
        <f t="shared" ca="1" si="1"/>
        <v>-8017757.3645921042</v>
      </c>
      <c r="F103" s="431"/>
      <c r="G103" s="459">
        <f t="shared" si="12"/>
        <v>8</v>
      </c>
      <c r="H103" s="459">
        <v>96</v>
      </c>
      <c r="I103" s="444">
        <f t="shared" ca="1" si="5"/>
        <v>1753378.1781023382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7267.9435365521576</v>
      </c>
      <c r="L103" s="444">
        <f t="shared" ca="1" si="3"/>
        <v>1751574.3923090701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-8017757.3645921042</v>
      </c>
      <c r="C104" s="447">
        <f t="shared" si="0"/>
        <v>75560.667568381657</v>
      </c>
      <c r="D104" s="447">
        <f t="shared" ca="1" si="9"/>
        <v>-76827.168608439126</v>
      </c>
      <c r="E104" s="447">
        <f t="shared" ca="1" si="1"/>
        <v>-8170145.2007689252</v>
      </c>
      <c r="F104" s="431"/>
      <c r="G104" s="459">
        <f>G103+1</f>
        <v>9</v>
      </c>
      <c r="H104" s="459">
        <v>97</v>
      </c>
      <c r="I104" s="444">
        <f t="shared" ca="1" si="5"/>
        <v>1751574.3923090701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7260.427762413542</v>
      </c>
      <c r="L104" s="444">
        <f t="shared" ca="1" si="3"/>
        <v>1749763.0907416635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-8170145.2007689252</v>
      </c>
      <c r="C105" s="447">
        <f t="shared" si="0"/>
        <v>0</v>
      </c>
      <c r="D105" s="447">
        <f t="shared" ca="1" si="9"/>
        <v>-76827.168608439126</v>
      </c>
      <c r="E105" s="447">
        <f t="shared" ca="1" si="1"/>
        <v>-8246972.3693773644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1749763.0907416635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7255.6977542160139</v>
      </c>
      <c r="L105" s="444">
        <f t="shared" ca="1" si="3"/>
        <v>1748623.1587660592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-8246972.3693773644</v>
      </c>
      <c r="C106" s="447">
        <f t="shared" si="0"/>
        <v>0</v>
      </c>
      <c r="D106" s="447">
        <f t="shared" ca="1" si="9"/>
        <v>-76827.168608439126</v>
      </c>
      <c r="E106" s="447">
        <f t="shared" ca="1" si="1"/>
        <v>-8323799.5379858036</v>
      </c>
      <c r="F106" s="431"/>
      <c r="G106" s="459">
        <f t="shared" si="13"/>
        <v>9</v>
      </c>
      <c r="H106" s="459">
        <v>99</v>
      </c>
      <c r="I106" s="444">
        <f t="shared" ca="1" si="5"/>
        <v>1748623.1587660592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7250.9480376509955</v>
      </c>
      <c r="L106" s="444">
        <f t="shared" ca="1" si="3"/>
        <v>1747478.4770738899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-8323799.5379858036</v>
      </c>
      <c r="C107" s="447">
        <f t="shared" si="0"/>
        <v>0</v>
      </c>
      <c r="D107" s="447">
        <f t="shared" ca="1" si="9"/>
        <v>-76827.168608439126</v>
      </c>
      <c r="E107" s="447">
        <f t="shared" ca="1" si="1"/>
        <v>-8400626.7065942418</v>
      </c>
      <c r="F107" s="431"/>
      <c r="G107" s="459">
        <f t="shared" si="13"/>
        <v>9</v>
      </c>
      <c r="H107" s="459">
        <v>100</v>
      </c>
      <c r="I107" s="444">
        <f t="shared" ca="1" si="5"/>
        <v>1747478.4770738899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7246.1785306002894</v>
      </c>
      <c r="L107" s="444">
        <f t="shared" ca="1" si="3"/>
        <v>1746329.0258746701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-8400626.7065942418</v>
      </c>
      <c r="C108" s="447">
        <f t="shared" si="0"/>
        <v>0</v>
      </c>
      <c r="D108" s="447">
        <f t="shared" ca="1" si="9"/>
        <v>-76827.168608439126</v>
      </c>
      <c r="E108" s="447">
        <f t="shared" ca="1" si="1"/>
        <v>-8477453.87520268</v>
      </c>
      <c r="F108" s="431"/>
      <c r="G108" s="459">
        <f t="shared" si="13"/>
        <v>9</v>
      </c>
      <c r="H108" s="459">
        <v>101</v>
      </c>
      <c r="I108" s="444">
        <f t="shared" ca="1" si="5"/>
        <v>1746329.0258746701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7241.3891506035416</v>
      </c>
      <c r="L108" s="444">
        <f t="shared" ca="1" si="3"/>
        <v>1745174.7852954534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-8477453.87520268</v>
      </c>
      <c r="C109" s="447">
        <f t="shared" si="0"/>
        <v>0</v>
      </c>
      <c r="D109" s="447">
        <f t="shared" ca="1" si="9"/>
        <v>-76827.168608439126</v>
      </c>
      <c r="E109" s="447">
        <f t="shared" ca="1" si="1"/>
        <v>-8554281.0438111182</v>
      </c>
      <c r="F109" s="431"/>
      <c r="G109" s="459">
        <f t="shared" si="13"/>
        <v>9</v>
      </c>
      <c r="H109" s="459">
        <v>102</v>
      </c>
      <c r="I109" s="444">
        <f t="shared" ca="1" si="5"/>
        <v>1745174.7852954534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7236.5798148568056</v>
      </c>
      <c r="L109" s="444">
        <f t="shared" ca="1" si="3"/>
        <v>1744015.7353804901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-8554281.0438111182</v>
      </c>
      <c r="C110" s="447">
        <f t="shared" si="0"/>
        <v>0</v>
      </c>
      <c r="D110" s="447">
        <f t="shared" ca="1" si="9"/>
        <v>-76827.168608439126</v>
      </c>
      <c r="E110" s="447">
        <f t="shared" ca="1" si="1"/>
        <v>-8631108.2124195565</v>
      </c>
      <c r="F110" s="431"/>
      <c r="G110" s="459">
        <f t="shared" si="13"/>
        <v>9</v>
      </c>
      <c r="H110" s="459">
        <v>103</v>
      </c>
      <c r="I110" s="444">
        <f t="shared" ca="1" si="5"/>
        <v>1744015.7353804901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7231.7504402111244</v>
      </c>
      <c r="L110" s="444">
        <f t="shared" ca="1" si="3"/>
        <v>1742851.8560908809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-8631108.2124195565</v>
      </c>
      <c r="C111" s="447">
        <f t="shared" si="0"/>
        <v>0</v>
      </c>
      <c r="D111" s="447">
        <f t="shared" ca="1" si="9"/>
        <v>-76827.168608439126</v>
      </c>
      <c r="E111" s="447">
        <f t="shared" ca="1" si="1"/>
        <v>-8707935.3810279947</v>
      </c>
      <c r="F111" s="431"/>
      <c r="G111" s="459">
        <f t="shared" si="13"/>
        <v>9</v>
      </c>
      <c r="H111" s="459">
        <v>104</v>
      </c>
      <c r="I111" s="444">
        <f t="shared" ca="1" si="5"/>
        <v>1742851.8560908809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7226.9009431710865</v>
      </c>
      <c r="L111" s="444">
        <f t="shared" ca="1" si="3"/>
        <v>1741683.1273042317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-8707935.3810279947</v>
      </c>
      <c r="C112" s="447">
        <f t="shared" si="0"/>
        <v>0</v>
      </c>
      <c r="D112" s="447">
        <f t="shared" ca="1" si="9"/>
        <v>-76827.168608439126</v>
      </c>
      <c r="E112" s="447">
        <f t="shared" ca="1" si="1"/>
        <v>-8784762.5496364329</v>
      </c>
      <c r="F112" s="431"/>
      <c r="G112" s="459">
        <f t="shared" si="13"/>
        <v>9</v>
      </c>
      <c r="H112" s="459">
        <v>105</v>
      </c>
      <c r="I112" s="444">
        <f t="shared" ca="1" si="5"/>
        <v>1741683.1273042317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7222.0312398933811</v>
      </c>
      <c r="L112" s="444">
        <f t="shared" ca="1" si="3"/>
        <v>1740509.5288143049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-8784762.5496364329</v>
      </c>
      <c r="C113" s="447">
        <f t="shared" si="0"/>
        <v>0</v>
      </c>
      <c r="D113" s="447">
        <f t="shared" ca="1" si="9"/>
        <v>-76827.168608439126</v>
      </c>
      <c r="E113" s="447">
        <f t="shared" ca="1" si="1"/>
        <v>-8861589.7182448711</v>
      </c>
      <c r="F113" s="431"/>
      <c r="G113" s="459">
        <f t="shared" si="13"/>
        <v>9</v>
      </c>
      <c r="H113" s="459">
        <v>106</v>
      </c>
      <c r="I113" s="444">
        <f t="shared" ca="1" si="5"/>
        <v>1740509.5288143049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7217.1412461853524</v>
      </c>
      <c r="L113" s="444">
        <f t="shared" ca="1" si="3"/>
        <v>1739331.0403306701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-8861589.7182448711</v>
      </c>
      <c r="C114" s="447">
        <f t="shared" si="0"/>
        <v>0</v>
      </c>
      <c r="D114" s="447">
        <f t="shared" ca="1" si="9"/>
        <v>-76827.168608439126</v>
      </c>
      <c r="E114" s="447">
        <f t="shared" ca="1" si="1"/>
        <v>-8938416.8868533093</v>
      </c>
      <c r="F114" s="431"/>
      <c r="G114" s="459">
        <f t="shared" si="13"/>
        <v>9</v>
      </c>
      <c r="H114" s="459">
        <v>107</v>
      </c>
      <c r="I114" s="444">
        <f t="shared" ca="1" si="5"/>
        <v>1739331.0403306701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7212.2308775035417</v>
      </c>
      <c r="L114" s="444">
        <f t="shared" ca="1" si="3"/>
        <v>1738147.6414783534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-8938416.8868533093</v>
      </c>
      <c r="C115" s="447">
        <f t="shared" si="0"/>
        <v>0</v>
      </c>
      <c r="D115" s="447">
        <f t="shared" ca="1" si="9"/>
        <v>-76827.168608439126</v>
      </c>
      <c r="E115" s="447">
        <f t="shared" ca="1" si="1"/>
        <v>-9015244.0554617476</v>
      </c>
      <c r="F115" s="431"/>
      <c r="G115" s="459">
        <f t="shared" si="13"/>
        <v>9</v>
      </c>
      <c r="H115" s="459">
        <v>108</v>
      </c>
      <c r="I115" s="444">
        <f t="shared" ca="1" si="5"/>
        <v>1738147.6414783534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7207.3000489522219</v>
      </c>
      <c r="L115" s="444">
        <f t="shared" ca="1" si="3"/>
        <v>1736959.3117974855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-9015244.0554617476</v>
      </c>
      <c r="C116" s="447">
        <f t="shared" si="0"/>
        <v>0</v>
      </c>
      <c r="D116" s="447">
        <f t="shared" ca="1" si="9"/>
        <v>-76827.168608439126</v>
      </c>
      <c r="E116" s="447">
        <f t="shared" ca="1" si="1"/>
        <v>-9092071.2240701858</v>
      </c>
      <c r="F116" s="431"/>
      <c r="G116" s="459">
        <f>G115+1</f>
        <v>10</v>
      </c>
      <c r="H116" s="459">
        <v>109</v>
      </c>
      <c r="I116" s="444">
        <f t="shared" ca="1" si="5"/>
        <v>1736959.3117974855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7202.3486752819399</v>
      </c>
      <c r="L116" s="444">
        <f t="shared" ca="1" si="3"/>
        <v>1735766.0307429472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-9092071.2240701858</v>
      </c>
      <c r="C117" s="447">
        <f t="shared" si="0"/>
        <v>0</v>
      </c>
      <c r="D117" s="447">
        <f t="shared" ca="1" si="9"/>
        <v>-76827.168608439126</v>
      </c>
      <c r="E117" s="447">
        <f t="shared" ca="1" si="1"/>
        <v>-9168898.392678624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1735766.0307429472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7197.3766708880303</v>
      </c>
      <c r="L117" s="444">
        <f t="shared" ca="1" si="3"/>
        <v>1734567.777684015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-9168898.392678624</v>
      </c>
      <c r="C118" s="447">
        <f t="shared" si="0"/>
        <v>0</v>
      </c>
      <c r="D118" s="447">
        <f t="shared" ca="1" si="9"/>
        <v>-76827.168608439126</v>
      </c>
      <c r="E118" s="447">
        <f t="shared" ca="1" si="1"/>
        <v>-9245725.5612870622</v>
      </c>
      <c r="F118" s="431"/>
      <c r="G118" s="459">
        <f t="shared" si="14"/>
        <v>10</v>
      </c>
      <c r="H118" s="459">
        <v>111</v>
      </c>
      <c r="I118" s="444">
        <f t="shared" ca="1" si="5"/>
        <v>1734567.777684015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7192.3839498091447</v>
      </c>
      <c r="L118" s="444">
        <f t="shared" ca="1" si="3"/>
        <v>1733364.531904004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-9245725.5612870622</v>
      </c>
      <c r="C119" s="447">
        <f t="shared" si="0"/>
        <v>0</v>
      </c>
      <c r="D119" s="447">
        <f t="shared" ca="1" si="9"/>
        <v>-76827.168608439126</v>
      </c>
      <c r="E119" s="447">
        <f t="shared" ca="1" si="1"/>
        <v>-9322552.7298955005</v>
      </c>
      <c r="F119" s="431"/>
      <c r="G119" s="459">
        <f t="shared" si="14"/>
        <v>10</v>
      </c>
      <c r="H119" s="459">
        <v>112</v>
      </c>
      <c r="I119" s="444">
        <f t="shared" ca="1" si="5"/>
        <v>1733364.531904004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7187.3704257257659</v>
      </c>
      <c r="L119" s="444">
        <f t="shared" ca="1" si="3"/>
        <v>1732156.2725999097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-9322552.7298955005</v>
      </c>
      <c r="C120" s="447">
        <f t="shared" si="0"/>
        <v>0</v>
      </c>
      <c r="D120" s="447">
        <f t="shared" ca="1" si="9"/>
        <v>-76827.168608439126</v>
      </c>
      <c r="E120" s="447">
        <f t="shared" ca="1" si="1"/>
        <v>-9399379.8985039387</v>
      </c>
      <c r="F120" s="431"/>
      <c r="G120" s="459">
        <f t="shared" si="14"/>
        <v>10</v>
      </c>
      <c r="H120" s="459">
        <v>113</v>
      </c>
      <c r="I120" s="444">
        <f t="shared" ca="1" si="5"/>
        <v>1732156.2725999097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7182.336011958706</v>
      </c>
      <c r="L120" s="444">
        <f t="shared" ca="1" si="3"/>
        <v>1730942.9788820483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-9399379.8985039387</v>
      </c>
      <c r="C121" s="447">
        <f t="shared" si="0"/>
        <v>0</v>
      </c>
      <c r="D121" s="447">
        <f t="shared" ca="1" si="9"/>
        <v>-76827.168608439126</v>
      </c>
      <c r="E121" s="447">
        <f t="shared" ca="1" si="1"/>
        <v>-9476207.0671123769</v>
      </c>
      <c r="F121" s="431"/>
      <c r="G121" s="459">
        <f t="shared" si="14"/>
        <v>10</v>
      </c>
      <c r="H121" s="459">
        <v>114</v>
      </c>
      <c r="I121" s="444">
        <f t="shared" ca="1" si="5"/>
        <v>1730942.9788820483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7177.2806214676166</v>
      </c>
      <c r="L121" s="444">
        <f t="shared" ca="1" si="3"/>
        <v>1729724.6297736957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-9476207.0671123769</v>
      </c>
      <c r="C122" s="447">
        <f t="shared" si="0"/>
        <v>0</v>
      </c>
      <c r="D122" s="447">
        <f t="shared" ca="1" si="9"/>
        <v>-76827.168608439126</v>
      </c>
      <c r="E122" s="447">
        <f t="shared" ca="1" si="1"/>
        <v>-9553034.2357208151</v>
      </c>
      <c r="F122" s="431"/>
      <c r="G122" s="459">
        <f t="shared" si="14"/>
        <v>10</v>
      </c>
      <c r="H122" s="459">
        <v>115</v>
      </c>
      <c r="I122" s="444">
        <f t="shared" ca="1" si="5"/>
        <v>1729724.6297736957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7172.2041668494803</v>
      </c>
      <c r="L122" s="444">
        <f t="shared" ca="1" si="3"/>
        <v>1728501.2042107249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-9553034.2357208151</v>
      </c>
      <c r="C123" s="447">
        <f t="shared" si="0"/>
        <v>0</v>
      </c>
      <c r="D123" s="447">
        <f t="shared" ca="1" si="9"/>
        <v>-76827.168608439126</v>
      </c>
      <c r="E123" s="447">
        <f t="shared" ca="1" si="1"/>
        <v>-9629861.4043292534</v>
      </c>
      <c r="F123" s="431"/>
      <c r="G123" s="459">
        <f t="shared" si="14"/>
        <v>10</v>
      </c>
      <c r="H123" s="459">
        <v>116</v>
      </c>
      <c r="I123" s="444">
        <f t="shared" ca="1" si="5"/>
        <v>1728501.2042107249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7167.1065603371026</v>
      </c>
      <c r="L123" s="444">
        <f t="shared" ca="1" si="3"/>
        <v>1727272.6810412419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-9629861.4043292534</v>
      </c>
      <c r="C124" s="447">
        <f t="shared" si="0"/>
        <v>0</v>
      </c>
      <c r="D124" s="447">
        <f t="shared" ca="1" si="9"/>
        <v>-76827.168608439126</v>
      </c>
      <c r="E124" s="447">
        <f t="shared" ca="1" si="1"/>
        <v>-9706688.5729376916</v>
      </c>
      <c r="F124" s="431"/>
      <c r="G124" s="459">
        <f t="shared" si="14"/>
        <v>10</v>
      </c>
      <c r="H124" s="459">
        <v>117</v>
      </c>
      <c r="I124" s="444">
        <f t="shared" ca="1" si="5"/>
        <v>1727272.6810412419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7161.98771379759</v>
      </c>
      <c r="L124" s="444">
        <f t="shared" ca="1" si="3"/>
        <v>1726039.0390252192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-9706688.5729376916</v>
      </c>
      <c r="C125" s="447">
        <f t="shared" si="0"/>
        <v>0</v>
      </c>
      <c r="D125" s="447">
        <f t="shared" ca="1" si="9"/>
        <v>-76827.168608439126</v>
      </c>
      <c r="E125" s="447">
        <f t="shared" ca="1" si="1"/>
        <v>-9783515.7415461298</v>
      </c>
      <c r="F125" s="431"/>
      <c r="G125" s="459">
        <f t="shared" si="14"/>
        <v>10</v>
      </c>
      <c r="H125" s="459">
        <v>118</v>
      </c>
      <c r="I125" s="444">
        <f t="shared" ca="1" si="5"/>
        <v>1726039.0390252192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7156.847538730829</v>
      </c>
      <c r="L125" s="444">
        <f t="shared" ca="1" si="3"/>
        <v>1724800.2568341298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-9783515.7415461298</v>
      </c>
      <c r="C126" s="447">
        <f t="shared" si="0"/>
        <v>0</v>
      </c>
      <c r="D126" s="447">
        <f t="shared" ca="1" si="9"/>
        <v>-76827.168608439126</v>
      </c>
      <c r="E126" s="447">
        <f t="shared" ca="1" si="1"/>
        <v>-9860342.910154568</v>
      </c>
      <c r="F126" s="431"/>
      <c r="G126" s="459">
        <f t="shared" si="14"/>
        <v>10</v>
      </c>
      <c r="H126" s="459">
        <v>119</v>
      </c>
      <c r="I126" s="444">
        <f t="shared" ca="1" si="5"/>
        <v>1724800.2568341298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7151.6859462679577</v>
      </c>
      <c r="L126" s="444">
        <f t="shared" ca="1" si="3"/>
        <v>1723556.3130505776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-9860342.910154568</v>
      </c>
      <c r="C127" s="447">
        <f t="shared" si="0"/>
        <v>0</v>
      </c>
      <c r="D127" s="447">
        <f t="shared" ca="1" si="9"/>
        <v>-76827.168608439126</v>
      </c>
      <c r="E127" s="447">
        <f t="shared" ca="1" si="1"/>
        <v>-9937170.0787630063</v>
      </c>
      <c r="F127" s="431"/>
      <c r="G127" s="459">
        <f t="shared" si="14"/>
        <v>10</v>
      </c>
      <c r="H127" s="459">
        <v>120</v>
      </c>
      <c r="I127" s="444">
        <f t="shared" ca="1" si="5"/>
        <v>1723556.3130505776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7146.5028471698224</v>
      </c>
      <c r="L127" s="444">
        <f t="shared" ca="1" si="3"/>
        <v>1722307.1861679272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-9937170.0787630063</v>
      </c>
      <c r="C128" s="447">
        <f t="shared" si="0"/>
        <v>0</v>
      </c>
      <c r="D128" s="447">
        <f t="shared" ca="1" si="9"/>
        <v>-76827.168608439126</v>
      </c>
      <c r="E128" s="447">
        <f t="shared" ca="1" si="1"/>
        <v>-10013997.247371444</v>
      </c>
      <c r="F128" s="431"/>
      <c r="G128" s="459">
        <f>G127+1</f>
        <v>11</v>
      </c>
      <c r="H128" s="459">
        <v>121</v>
      </c>
      <c r="I128" s="444">
        <f t="shared" ca="1" si="5"/>
        <v>1722307.1861679272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7141.2981518254464</v>
      </c>
      <c r="L128" s="444">
        <f t="shared" ca="1" si="3"/>
        <v>1721052.8545899326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-10013997.247371444</v>
      </c>
      <c r="C129" s="447">
        <f t="shared" si="0"/>
        <v>0</v>
      </c>
      <c r="D129" s="447">
        <f t="shared" ca="1" si="9"/>
        <v>-76827.168608439126</v>
      </c>
      <c r="E129" s="447">
        <f t="shared" ca="1" si="1"/>
        <v>-10090824.415979883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1721052.8545899326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7136.071770250468</v>
      </c>
      <c r="L129" s="444">
        <f t="shared" ca="1" si="3"/>
        <v>1719793.296630363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-10090824.415979883</v>
      </c>
      <c r="C130" s="447">
        <f t="shared" si="0"/>
        <v>0</v>
      </c>
      <c r="D130" s="447">
        <f t="shared" ca="1" si="9"/>
        <v>-76827.168608439126</v>
      </c>
      <c r="E130" s="447">
        <f t="shared" ca="1" si="1"/>
        <v>-10167651.584588321</v>
      </c>
      <c r="F130" s="431"/>
      <c r="G130" s="459">
        <f t="shared" si="15"/>
        <v>11</v>
      </c>
      <c r="H130" s="459">
        <v>123</v>
      </c>
      <c r="I130" s="444">
        <f t="shared" ca="1" si="5"/>
        <v>1719793.296630363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7130.8236120855945</v>
      </c>
      <c r="L130" s="444">
        <f t="shared" ca="1" si="3"/>
        <v>1718528.4905126283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-10167651.584588321</v>
      </c>
      <c r="C131" s="447">
        <f t="shared" si="0"/>
        <v>0</v>
      </c>
      <c r="D131" s="447">
        <f t="shared" ca="1" si="9"/>
        <v>-76827.168608439126</v>
      </c>
      <c r="E131" s="447">
        <f t="shared" ca="1" si="1"/>
        <v>-10244478.753196759</v>
      </c>
      <c r="F131" s="431"/>
      <c r="G131" s="459">
        <f t="shared" si="15"/>
        <v>11</v>
      </c>
      <c r="H131" s="459">
        <v>124</v>
      </c>
      <c r="I131" s="444">
        <f t="shared" ca="1" si="5"/>
        <v>1718528.4905126283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7125.5535865950342</v>
      </c>
      <c r="L131" s="444">
        <f t="shared" ca="1" si="3"/>
        <v>1717258.4143694032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-10244478.753196759</v>
      </c>
      <c r="C132" s="447">
        <f t="shared" si="0"/>
        <v>0</v>
      </c>
      <c r="D132" s="447">
        <f t="shared" ca="1" si="9"/>
        <v>-76827.168608439126</v>
      </c>
      <c r="E132" s="447">
        <f t="shared" ca="1" si="1"/>
        <v>-10321305.921805197</v>
      </c>
      <c r="F132" s="431"/>
      <c r="G132" s="459">
        <f t="shared" si="15"/>
        <v>11</v>
      </c>
      <c r="H132" s="459">
        <v>125</v>
      </c>
      <c r="I132" s="444">
        <f t="shared" ca="1" si="5"/>
        <v>1717258.4143694032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7120.2616026649275</v>
      </c>
      <c r="L132" s="444">
        <f t="shared" ca="1" si="3"/>
        <v>1715983.0462422478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-10321305.921805197</v>
      </c>
      <c r="C133" s="447">
        <f t="shared" si="0"/>
        <v>0</v>
      </c>
      <c r="D133" s="447">
        <f t="shared" ca="1" si="9"/>
        <v>-76827.168608439126</v>
      </c>
      <c r="E133" s="447">
        <f t="shared" ca="1" si="1"/>
        <v>-10398133.090413636</v>
      </c>
      <c r="F133" s="431"/>
      <c r="G133" s="459">
        <f t="shared" si="15"/>
        <v>11</v>
      </c>
      <c r="H133" s="459">
        <v>126</v>
      </c>
      <c r="I133" s="444">
        <f t="shared" ca="1" si="5"/>
        <v>1715983.0462422478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7114.9475688017828</v>
      </c>
      <c r="L133" s="444">
        <f t="shared" ca="1" si="3"/>
        <v>1714702.3640812293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-10398133.090413636</v>
      </c>
      <c r="C134" s="447">
        <f t="shared" si="0"/>
        <v>0</v>
      </c>
      <c r="D134" s="447">
        <f t="shared" ca="1" si="9"/>
        <v>-76827.168608439126</v>
      </c>
      <c r="E134" s="447">
        <f t="shared" ca="1" si="1"/>
        <v>-10474960.259022074</v>
      </c>
      <c r="F134" s="431"/>
      <c r="G134" s="459">
        <f t="shared" si="15"/>
        <v>11</v>
      </c>
      <c r="H134" s="459">
        <v>127</v>
      </c>
      <c r="I134" s="444">
        <f t="shared" ca="1" si="5"/>
        <v>1714702.3640812293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7109.611393130871</v>
      </c>
      <c r="L134" s="444">
        <f t="shared" ca="1" si="3"/>
        <v>1713416.34574454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-10474960.259022074</v>
      </c>
      <c r="C135" s="447">
        <f t="shared" si="0"/>
        <v>0</v>
      </c>
      <c r="D135" s="447">
        <f t="shared" ca="1" si="9"/>
        <v>-76827.168608439126</v>
      </c>
      <c r="E135" s="447">
        <f t="shared" ca="1" si="1"/>
        <v>-10551787.427630512</v>
      </c>
      <c r="F135" s="431"/>
      <c r="G135" s="459">
        <f t="shared" si="15"/>
        <v>11</v>
      </c>
      <c r="H135" s="459">
        <v>128</v>
      </c>
      <c r="I135" s="444">
        <f t="shared" ca="1" si="5"/>
        <v>1713416.34574454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7104.2529833946655</v>
      </c>
      <c r="L135" s="444">
        <f t="shared" ca="1" si="3"/>
        <v>1712124.9689981146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-10551787.427630512</v>
      </c>
      <c r="C136" s="447">
        <f t="shared" si="0"/>
        <v>0</v>
      </c>
      <c r="D136" s="447">
        <f t="shared" ca="1" si="9"/>
        <v>-76827.168608439126</v>
      </c>
      <c r="E136" s="447">
        <f t="shared" ca="1" si="1"/>
        <v>-10628614.59623895</v>
      </c>
      <c r="F136" s="431"/>
      <c r="G136" s="459">
        <f t="shared" si="15"/>
        <v>11</v>
      </c>
      <c r="H136" s="459">
        <v>129</v>
      </c>
      <c r="I136" s="444">
        <f t="shared" ca="1" si="5"/>
        <v>1712124.9689981146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7098.8722469512268</v>
      </c>
      <c r="L136" s="444">
        <f t="shared" ca="1" si="3"/>
        <v>1710828.2115152457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1710828.2115152457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7093.4690907726063</v>
      </c>
      <c r="L137" s="444">
        <f t="shared" ca="1" si="3"/>
        <v>1709526.0508761981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1709526.0508761981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7088.0434214432398</v>
      </c>
      <c r="L138" s="444">
        <f t="shared" ca="1" si="3"/>
        <v>1708218.4645678212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1708218.4645678212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7082.5951451583369</v>
      </c>
      <c r="L139" s="444">
        <f t="shared" ca="1" si="3"/>
        <v>1706905.4299831593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1706905.4299831593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7077.1241677222461</v>
      </c>
      <c r="L140" s="444">
        <f t="shared" ca="1" si="3"/>
        <v>1705586.9244210613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1705586.9244210613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7071.630394546838</v>
      </c>
      <c r="L141" s="444">
        <f t="shared" ca="1" si="3"/>
        <v>1704262.9250857879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1704262.9250857879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7066.1137306498649</v>
      </c>
      <c r="L142" s="444">
        <f t="shared" ca="1" si="3"/>
        <v>1702933.4090866176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1702933.4090866176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7060.5740806533222</v>
      </c>
      <c r="L143" s="444">
        <f t="shared" ca="1" si="3"/>
        <v>1701598.3534374507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1701598.3534374507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7055.0113487817935</v>
      </c>
      <c r="L144" s="444">
        <f t="shared" ca="1" si="3"/>
        <v>1700257.7350564124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1700257.7350564124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7049.4254388608006</v>
      </c>
      <c r="L145" s="444">
        <f t="shared" ca="1" si="3"/>
        <v>1698911.5307654531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1698911.5307654531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7043.8162543151366</v>
      </c>
      <c r="L146" s="444">
        <f t="shared" ca="1" si="3"/>
        <v>1697559.7172899481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1697559.7172899481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7038.1836981672004</v>
      </c>
      <c r="L147" s="444">
        <f t="shared" ca="1" si="3"/>
        <v>1696202.271258295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1696202.271258295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7032.5276730353116</v>
      </c>
      <c r="L148" s="444">
        <f t="shared" ca="1" si="3"/>
        <v>1694839.1692015103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1694839.1692015103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7026.8480811320414</v>
      </c>
      <c r="L149" s="444">
        <f t="shared" ca="1" si="3"/>
        <v>1693470.387552822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1693470.387552822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7021.1448242625074</v>
      </c>
      <c r="L150" s="444">
        <f t="shared" ca="1" si="3"/>
        <v>1692095.9026472643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1692095.9026472643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7015.4178038226837</v>
      </c>
      <c r="L151" s="444">
        <f t="shared" ca="1" si="3"/>
        <v>1690715.6907212669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1690715.6907212669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7009.6669207976947</v>
      </c>
      <c r="L152" s="444">
        <f t="shared" ca="1" si="3"/>
        <v>1689329.7279122444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1689329.7279122444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7003.8920757600999</v>
      </c>
      <c r="L153" s="444">
        <f t="shared" ca="1" si="3"/>
        <v>1687937.9902581843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1687937.9902581843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6998.0931688681821</v>
      </c>
      <c r="L154" s="444">
        <f t="shared" ca="1" si="3"/>
        <v>1686540.4536972323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1686540.4536972323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6992.2700998642176</v>
      </c>
      <c r="L155" s="444">
        <f t="shared" ca="1" si="3"/>
        <v>1685137.0940672762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1685137.0940672762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6986.4227680727336</v>
      </c>
      <c r="L156" s="444">
        <f t="shared" ca="1" si="3"/>
        <v>1683727.8871055287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1683727.8871055287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6980.5510723987854</v>
      </c>
      <c r="L157" s="444">
        <f t="shared" ca="1" si="3"/>
        <v>1682312.8084481074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1682312.8084481074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6974.6549113261972</v>
      </c>
      <c r="L158" s="444">
        <f t="shared" ca="1" si="3"/>
        <v>1680891.8336296135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1680891.8336296135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6968.7341829158058</v>
      </c>
      <c r="L159" s="444">
        <f t="shared" ca="1" si="3"/>
        <v>1679464.9380827092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1679464.9380827092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6962.7887848037044</v>
      </c>
      <c r="L160" s="444">
        <f t="shared" ca="1" si="3"/>
        <v>1678032.0971376926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1678032.0971376926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6956.8186141994684</v>
      </c>
      <c r="L161" s="444">
        <f t="shared" ca="1" si="3"/>
        <v>1676593.286022072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1676593.286022072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6950.8235678843821</v>
      </c>
      <c r="L162" s="444">
        <f t="shared" ca="1" si="3"/>
        <v>1675148.4798601361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1675148.4798601361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6944.8035422096491</v>
      </c>
      <c r="L163" s="444">
        <f t="shared" ca="1" si="3"/>
        <v>1673697.6536725254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1673697.6536725254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6938.7584330946047</v>
      </c>
      <c r="L164" s="444">
        <f t="shared" ca="1" si="3"/>
        <v>1672240.7823758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1672240.7823758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6932.6881360249154</v>
      </c>
      <c r="L165" s="444">
        <f t="shared" ca="1" si="3"/>
        <v>1670777.8407820046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1670777.8407820046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6926.5925460507679</v>
      </c>
      <c r="L166" s="444">
        <f t="shared" ca="1" si="3"/>
        <v>1669308.8035982351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1669308.8035982351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6920.471557785062</v>
      </c>
      <c r="L167" s="444">
        <f t="shared" ca="1" si="3"/>
        <v>1667833.6454262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1667833.6454262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6914.3250654015828</v>
      </c>
      <c r="L168" s="444">
        <f t="shared" ca="1" si="3"/>
        <v>1666352.3407617814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1666352.3407617814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6908.1529626331721</v>
      </c>
      <c r="L169" s="444">
        <f t="shared" ca="1" si="3"/>
        <v>1664864.8639945944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1664864.8639945944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6901.9551427698925</v>
      </c>
      <c r="L170" s="444">
        <f t="shared" ca="1" si="3"/>
        <v>1663371.1894075442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1663371.1894075442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6895.7314986571846</v>
      </c>
      <c r="L171" s="444">
        <f t="shared" ca="1" si="3"/>
        <v>1661871.2911763813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1661871.2911763813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6889.4819226940053</v>
      </c>
      <c r="L172" s="444">
        <f t="shared" ca="1" si="3"/>
        <v>1660365.1433692551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1660365.1433692551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6883.206306830979</v>
      </c>
      <c r="L173" s="444">
        <f t="shared" ca="1" si="3"/>
        <v>1658852.7199462659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1658852.7199462659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6876.9045425685244</v>
      </c>
      <c r="L174" s="444">
        <f t="shared" ca="1" si="3"/>
        <v>1657333.9947590143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1657333.9947590143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6870.5765209549754</v>
      </c>
      <c r="L175" s="444">
        <f t="shared" ca="1" si="3"/>
        <v>1655808.9415501491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1655808.9415501491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6864.222132584704</v>
      </c>
      <c r="L176" s="444">
        <f t="shared" ca="1" si="3"/>
        <v>1654277.5339529137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1654277.5339529137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6857.8412675962218</v>
      </c>
      <c r="L177" s="444">
        <f t="shared" ca="1" si="3"/>
        <v>1652739.7454906898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1652739.7454906898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6851.4338156702906</v>
      </c>
      <c r="L178" s="444">
        <f t="shared" ca="1" si="3"/>
        <v>1651195.5495765398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1651195.5495765398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6844.9996660279985</v>
      </c>
      <c r="L179" s="444">
        <f t="shared" ca="1" si="3"/>
        <v>1649644.9195127476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1649644.9195127476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6838.5387074288637</v>
      </c>
      <c r="L180" s="444">
        <f t="shared" ca="1" si="3"/>
        <v>1648087.8284903562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1648087.8284903562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6832.0508281688999</v>
      </c>
      <c r="L181" s="444">
        <f t="shared" ca="1" si="3"/>
        <v>1646524.2495887049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1646524.2495887049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6825.5359160786866</v>
      </c>
      <c r="L182" s="444">
        <f t="shared" ca="1" si="3"/>
        <v>1644954.1557749633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1644954.1557749633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6818.9938585214295</v>
      </c>
      <c r="L183" s="444">
        <f t="shared" ca="1" si="3"/>
        <v>1643377.5199036645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1643377.5199036645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6812.424542391017</v>
      </c>
      <c r="L184" s="444">
        <f t="shared" ca="1" si="3"/>
        <v>1641794.3147162353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1641794.3147162353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6805.8278541100617</v>
      </c>
      <c r="L185" s="444">
        <f t="shared" ca="1" si="3"/>
        <v>1640204.5128405252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1640204.5128405252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6799.2036796279381</v>
      </c>
      <c r="L186" s="444">
        <f t="shared" ca="1" si="3"/>
        <v>1638608.086790333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1638608.086790333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6792.5519044188031</v>
      </c>
      <c r="L187" s="444">
        <f t="shared" ca="1" si="3"/>
        <v>1637005.0089649316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1637005.0089649316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6785.8724134796312</v>
      </c>
      <c r="L188" s="444">
        <f t="shared" ca="1" si="3"/>
        <v>1635395.2516485911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1635395.2516485911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6779.1650913282119</v>
      </c>
      <c r="L189" s="444">
        <f t="shared" ca="1" si="3"/>
        <v>1633778.7870100993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1633778.7870100993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6772.4298220011624</v>
      </c>
      <c r="L190" s="444">
        <f t="shared" ca="1" si="3"/>
        <v>1632155.5871022802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1632155.5871022802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6765.6664890519169</v>
      </c>
      <c r="L191" s="444">
        <f t="shared" ca="1" si="3"/>
        <v>1630525.6238615119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1630525.6238615119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6758.8749755487152</v>
      </c>
      <c r="L192" s="444">
        <f t="shared" ca="1" si="3"/>
        <v>1628888.8691072406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1628888.8691072406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6752.0551640725853</v>
      </c>
      <c r="L193" s="444">
        <f t="shared" ca="1" si="3"/>
        <v>1627245.2945414931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1627245.2945414931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6745.2069367153035</v>
      </c>
      <c r="L194" s="444">
        <f t="shared" ca="1" si="3"/>
        <v>1625594.8717483883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1625594.8717483883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6738.3301750773671</v>
      </c>
      <c r="L195" s="444">
        <f t="shared" ca="1" si="3"/>
        <v>1623937.5721936454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1623937.5721936454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6731.4247602659379</v>
      </c>
      <c r="L196" s="444">
        <f t="shared" ca="1" si="3"/>
        <v>1622273.3672240912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1622273.3672240912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6724.4905728927961</v>
      </c>
      <c r="L197" s="444">
        <f t="shared" ca="1" si="3"/>
        <v>1620602.2280671638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1620602.2280671638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6717.5274930722653</v>
      </c>
      <c r="L198" s="444">
        <f t="shared" ca="1" si="3"/>
        <v>1618924.1258304159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1618924.1258304159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6710.5354004191486</v>
      </c>
      <c r="L199" s="444">
        <f t="shared" ca="1" si="3"/>
        <v>1617239.0315010149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1617239.0315010149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6703.5141740466452</v>
      </c>
      <c r="L200" s="444">
        <f t="shared" ca="1" si="3"/>
        <v>1615546.9159452415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1615546.9159452415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6696.4636925642553</v>
      </c>
      <c r="L201" s="444">
        <f t="shared" ca="1" si="3"/>
        <v>1613847.7499079856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1613847.7499079856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6689.3838340756893</v>
      </c>
      <c r="L202" s="444">
        <f t="shared" ca="1" si="3"/>
        <v>1612141.504012241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1612141.504012241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6682.2744761767535</v>
      </c>
      <c r="L203" s="444">
        <f t="shared" ca="1" si="3"/>
        <v>1610428.1487585977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1610428.1487585977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6675.1354959532391</v>
      </c>
      <c r="L204" s="444">
        <f t="shared" ca="1" si="3"/>
        <v>1608707.6545247308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1608707.6545247308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6667.9667699787942</v>
      </c>
      <c r="L205" s="444">
        <f t="shared" ca="1" si="3"/>
        <v>1606979.9915648894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1606979.9915648894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6660.7681743127887</v>
      </c>
      <c r="L206" s="444">
        <f t="shared" ca="1" si="3"/>
        <v>1605245.130009382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1605245.130009382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6653.539584498174</v>
      </c>
      <c r="L207" s="444">
        <f t="shared" ca="1" si="3"/>
        <v>1603503.03986406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1603503.03986406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6646.2808755593323</v>
      </c>
      <c r="L208" s="444">
        <f t="shared" ca="1" si="3"/>
        <v>1601753.6910097993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1601753.6910097993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6638.9919219999128</v>
      </c>
      <c r="L209" s="444">
        <f t="shared" ca="1" si="3"/>
        <v>1599997.053201979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1599997.053201979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6631.6725978006616</v>
      </c>
      <c r="L210" s="444">
        <f t="shared" ca="1" si="3"/>
        <v>1598233.0960699595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1598233.0960699595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6624.322776417247</v>
      </c>
      <c r="L211" s="444">
        <f t="shared" ca="1" si="3"/>
        <v>1596461.7891165565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1596461.7891165565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6616.942330778068</v>
      </c>
      <c r="L212" s="444">
        <f t="shared" ca="1" si="3"/>
        <v>1594683.1017175145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1594683.1017175145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6609.5311332820593</v>
      </c>
      <c r="L213" s="444">
        <f t="shared" ca="1" si="3"/>
        <v>1592897.0031209763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1592897.0031209763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6602.089055796484</v>
      </c>
      <c r="L214" s="444">
        <f t="shared" ca="1" si="3"/>
        <v>1591103.4624469525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1591103.4624469525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6594.6159696547174</v>
      </c>
      <c r="L215" s="444">
        <f t="shared" ca="1" si="3"/>
        <v>1589302.4486867869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1589302.4486867869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6587.1117456540278</v>
      </c>
      <c r="L216" s="444">
        <f t="shared" ca="1" si="3"/>
        <v>1587493.9307026209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1587493.9307026209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6579.576254053336</v>
      </c>
      <c r="L217" s="444">
        <f t="shared" ca="1" si="3"/>
        <v>1585677.877226854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1585677.877226854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6572.009364570974</v>
      </c>
      <c r="L218" s="444">
        <f t="shared" ca="1" si="3"/>
        <v>1583854.2568616048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1583854.2568616048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6564.4109463824352</v>
      </c>
      <c r="L219" s="444">
        <f t="shared" ca="1" si="3"/>
        <v>1582023.038078167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1582023.038078167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6556.7808681181114</v>
      </c>
      <c r="L220" s="444">
        <f t="shared" ca="1" si="3"/>
        <v>1580184.189216465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1580184.189216465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6549.11899786102</v>
      </c>
      <c r="L221" s="444">
        <f t="shared" ca="1" si="3"/>
        <v>1578337.6784845057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1578337.6784845057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6541.425203144523</v>
      </c>
      <c r="L222" s="444">
        <f t="shared" ca="1" si="3"/>
        <v>1576483.4739578301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1576483.4739578301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6533.6993509500417</v>
      </c>
      <c r="L223" s="444">
        <f t="shared" ca="1" si="3"/>
        <v>1574621.54357896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1574621.54357896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6525.9413077047493</v>
      </c>
      <c r="L224" s="444">
        <f t="shared" ca="1" si="3"/>
        <v>1572751.8551568445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1572751.8551568445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6518.1509392792677</v>
      </c>
      <c r="L225" s="444">
        <f t="shared" ca="1" si="3"/>
        <v>1570874.3763663035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1570874.3763663035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6510.3281109853469</v>
      </c>
      <c r="L226" s="444">
        <f t="shared" ca="1" si="3"/>
        <v>1568989.0747474688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1568989.0747474688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6502.4726875735359</v>
      </c>
      <c r="L227" s="444">
        <f t="shared" ca="1" si="3"/>
        <v>1567095.9177052223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1567095.9177052223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6494.5845332308418</v>
      </c>
      <c r="L228" s="444">
        <f t="shared" ca="1" si="3"/>
        <v>1565194.872508633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1565194.872508633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6486.6635115783865</v>
      </c>
      <c r="L229" s="444">
        <f t="shared" ca="1" si="3"/>
        <v>1563285.9062903912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1563285.9062903912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6478.7094856690455</v>
      </c>
      <c r="L230" s="444">
        <f t="shared" ca="1" si="3"/>
        <v>1561368.9860462402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1561368.9860462402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6470.7223179850835</v>
      </c>
      <c r="L231" s="444">
        <f t="shared" ca="1" si="3"/>
        <v>1559444.078634405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1559444.078634405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6462.7018704357706</v>
      </c>
      <c r="L232" s="444">
        <f t="shared" ca="1" si="3"/>
        <v>1557511.1507750207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1557511.1507750207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6454.6480043550018</v>
      </c>
      <c r="L233" s="444">
        <f t="shared" ca="1" si="3"/>
        <v>1555570.1690495554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1555570.1690495554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6446.5605804988973</v>
      </c>
      <c r="L234" s="444">
        <f t="shared" ca="1" si="3"/>
        <v>1553621.0999002343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1553621.0999002343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6438.4394590433922</v>
      </c>
      <c r="L235" s="444">
        <f t="shared" ca="1" si="3"/>
        <v>1551663.9096294574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1551663.9096294574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6430.2844995818214</v>
      </c>
      <c r="L236" s="444">
        <f t="shared" ca="1" si="3"/>
        <v>1549698.5643992191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1549698.5643992191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6422.0955611224954</v>
      </c>
      <c r="L237" s="444">
        <f t="shared" ca="1" si="3"/>
        <v>1547725.0302305215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1547725.0302305215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6413.8725020862548</v>
      </c>
      <c r="L238" s="444">
        <f t="shared" ca="1" si="3"/>
        <v>1545743.2730027875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1545743.2730027875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6405.6151803040302</v>
      </c>
      <c r="L239" s="444">
        <f t="shared" ca="1" si="3"/>
        <v>1543753.2584532714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1543753.2584532714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6397.32345301438</v>
      </c>
      <c r="L240" s="444">
        <f t="shared" ca="1" si="3"/>
        <v>1541754.9521764657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1541754.9521764657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6388.997176861023</v>
      </c>
      <c r="L241" s="444">
        <f t="shared" ca="1" si="3"/>
        <v>1539748.3196235064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1539748.3196235064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6380.6362078903594</v>
      </c>
      <c r="L242" s="444">
        <f t="shared" ca="1" si="3"/>
        <v>1537733.3261015767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1537733.3261015767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6372.2404015489856</v>
      </c>
      <c r="L243" s="444">
        <f t="shared" ca="1" si="3"/>
        <v>1535709.9367733055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1535709.9367733055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6363.8096126811888</v>
      </c>
      <c r="L244" s="444">
        <f t="shared" ca="1" si="3"/>
        <v>1533678.1166561665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1533678.1166561665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6355.3436955264433</v>
      </c>
      <c r="L245" s="444">
        <f t="shared" ca="1" si="3"/>
        <v>1531637.8306218728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1531637.8306218728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6346.8425037168854</v>
      </c>
      <c r="L246" s="444">
        <f t="shared" ca="1" si="3"/>
        <v>1529589.0433957695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1529589.0433957695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6338.3058902747889</v>
      </c>
      <c r="L247" s="444">
        <f t="shared" ca="1" si="3"/>
        <v>1527531.7195562241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1527531.7195562241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6329.7337076100157</v>
      </c>
      <c r="L248" s="444">
        <f t="shared" ca="1" si="3"/>
        <v>1525465.8235340139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1525465.8235340139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6321.1258075174737</v>
      </c>
      <c r="L249" s="444">
        <f t="shared" ca="1" si="3"/>
        <v>1523391.3196117112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1523391.3196117112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6312.4820411745459</v>
      </c>
      <c r="L250" s="444">
        <f t="shared" ca="1" si="3"/>
        <v>1521308.1719230656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1521308.1719230656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6303.8022591385225</v>
      </c>
      <c r="L251" s="444">
        <f t="shared" ca="1" si="3"/>
        <v>1519216.3444523839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1519216.3444523839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6295.0863113440155</v>
      </c>
      <c r="L252" s="444">
        <f t="shared" ca="1" si="3"/>
        <v>1517115.8010339078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1517115.8010339078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6286.3340471003648</v>
      </c>
      <c r="L253" s="444">
        <f t="shared" ca="1" si="3"/>
        <v>1515006.5053511879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1515006.5053511879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6277.5453150890316</v>
      </c>
      <c r="L254" s="444">
        <f t="shared" ca="1" si="3"/>
        <v>1512888.4209364566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1512888.4209364566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6268.7199633609853</v>
      </c>
      <c r="L255" s="444">
        <f t="shared" ca="1" si="3"/>
        <v>1510761.5111699975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1510761.5111699975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6259.8578393340722</v>
      </c>
      <c r="L256" s="444">
        <f t="shared" ca="1" si="3"/>
        <v>1508625.7392795114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1508625.7392795114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6250.9587897903803</v>
      </c>
      <c r="L257" s="444">
        <f t="shared" ca="1" si="3"/>
        <v>1506481.0683394815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1506481.0683394815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6242.0226608735884</v>
      </c>
      <c r="L258" s="444">
        <f t="shared" ca="1" si="3"/>
        <v>1504327.4612705349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1504327.4612705349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6233.049298086311</v>
      </c>
      <c r="L259" s="444">
        <f t="shared" ca="1" si="3"/>
        <v>1502164.8808388009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1502164.8808388009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6224.0385462874201</v>
      </c>
      <c r="L260" s="444">
        <f t="shared" ca="1" si="3"/>
        <v>1499993.2896552682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1499993.2896552682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6214.9902496893665</v>
      </c>
      <c r="L261" s="444">
        <f t="shared" ca="1" si="3"/>
        <v>1497812.6501751374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1497812.6501751374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6205.9042518554888</v>
      </c>
      <c r="L262" s="444">
        <f t="shared" ca="1" si="3"/>
        <v>1495622.9246971728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1495622.9246971728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6196.780395697303</v>
      </c>
      <c r="L263" s="444">
        <f t="shared" ref="L263:L517" ca="1" si="28">I263-J263+K263</f>
        <v>1493424.07536305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1493424.07536305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6187.6185234717905</v>
      </c>
      <c r="L264" s="444">
        <f t="shared" ca="1" si="28"/>
        <v>1491216.0641567016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1491216.0641567016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6178.4184767786719</v>
      </c>
      <c r="L265" s="444">
        <f t="shared" ca="1" si="28"/>
        <v>1488998.8529036602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1488998.8529036602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6169.1800965576667</v>
      </c>
      <c r="L266" s="444">
        <f t="shared" ca="1" si="28"/>
        <v>1486772.4032703976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1486772.4032703976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6159.9032230857392</v>
      </c>
      <c r="L267" s="444">
        <f t="shared" ca="1" si="28"/>
        <v>1484536.6767636631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1484536.6767636631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6150.5876959743455</v>
      </c>
      <c r="L268" s="444">
        <f t="shared" ca="1" si="28"/>
        <v>1482291.6347298173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1482291.6347298173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6141.2333541666549</v>
      </c>
      <c r="L269" s="444">
        <f t="shared" ca="1" si="28"/>
        <v>1480037.2383541637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1480037.2383541637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6131.8400359347643</v>
      </c>
      <c r="L270" s="444">
        <f t="shared" ca="1" si="28"/>
        <v>1477773.4486602782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1477773.4486602782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6122.4075788769087</v>
      </c>
      <c r="L271" s="444">
        <f t="shared" ca="1" si="28"/>
        <v>1475500.226509335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1475500.226509335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6112.9358199146445</v>
      </c>
      <c r="L272" s="444">
        <f t="shared" ca="1" si="28"/>
        <v>1473217.5325994294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1473217.5325994294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6103.4245952900383</v>
      </c>
      <c r="L273" s="444">
        <f t="shared" ca="1" si="28"/>
        <v>1470925.3274648993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1470925.3274648993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6093.8737405628299</v>
      </c>
      <c r="L274" s="444">
        <f t="shared" ca="1" si="28"/>
        <v>1468623.571475642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1468623.571475642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6084.2830906075906</v>
      </c>
      <c r="L275" s="444">
        <f t="shared" ca="1" si="28"/>
        <v>1466312.2248364293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1466312.2248364293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6074.6524796108715</v>
      </c>
      <c r="L276" s="444">
        <f t="shared" ca="1" si="28"/>
        <v>1463991.24758622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1463991.24758622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6064.9817410683327</v>
      </c>
      <c r="L277" s="444">
        <f t="shared" ca="1" si="28"/>
        <v>1461660.5995974683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1461660.5995974683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6055.2707077818668</v>
      </c>
      <c r="L278" s="444">
        <f t="shared" ca="1" si="28"/>
        <v>1459320.24057543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1459320.24057543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6045.5192118567074</v>
      </c>
      <c r="L279" s="444">
        <f t="shared" ca="1" si="28"/>
        <v>1456970.1300574664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1456970.1300574664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6035.7270846985257</v>
      </c>
      <c r="L280" s="444">
        <f t="shared" ca="1" si="28"/>
        <v>1454610.2274123449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1454610.2274123449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6025.8941570105198</v>
      </c>
      <c r="L281" s="444">
        <f t="shared" ca="1" si="28"/>
        <v>1452240.4918395353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1452240.4918395353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6016.0202587904796</v>
      </c>
      <c r="L282" s="444">
        <f t="shared" ca="1" si="28"/>
        <v>1449860.8823685057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1449860.8823685057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6006.1052193278565</v>
      </c>
      <c r="L283" s="444">
        <f t="shared" ca="1" si="28"/>
        <v>1447471.3578580134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1447471.3578580134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5996.1488672008045</v>
      </c>
      <c r="L284" s="444">
        <f t="shared" ca="1" si="28"/>
        <v>1445071.876995394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1445071.876995394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5986.151030273224</v>
      </c>
      <c r="L285" s="444">
        <f t="shared" ca="1" si="28"/>
        <v>1442662.398295847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1442662.398295847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5976.111535691778</v>
      </c>
      <c r="L286" s="444">
        <f t="shared" ca="1" si="28"/>
        <v>1440242.8801017187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1440242.8801017187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5966.0302098829106</v>
      </c>
      <c r="L287" s="444">
        <f t="shared" ca="1" si="28"/>
        <v>1437813.2805817814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1437813.2805817814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5955.9068785498384</v>
      </c>
      <c r="L288" s="444">
        <f t="shared" ca="1" si="28"/>
        <v>1435373.5577305111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1435373.5577305111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5945.7413666695456</v>
      </c>
      <c r="L289" s="444">
        <f t="shared" ca="1" si="28"/>
        <v>1432923.6693673604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1432923.6693673604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5935.5334984897509</v>
      </c>
      <c r="L290" s="444">
        <f t="shared" ca="1" si="28"/>
        <v>1430463.57313603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1430463.57313603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5925.2830975258739</v>
      </c>
      <c r="L291" s="444">
        <f t="shared" ca="1" si="28"/>
        <v>1427993.2265037356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1427993.2265037356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5914.989986557981</v>
      </c>
      <c r="L292" s="444">
        <f t="shared" ca="1" si="28"/>
        <v>1425512.5867604734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1425512.5867604734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5904.653987627722</v>
      </c>
      <c r="L293" s="444">
        <f t="shared" ca="1" si="28"/>
        <v>1423021.611018281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1423021.611018281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5894.2749220352534</v>
      </c>
      <c r="L294" s="444">
        <f t="shared" ca="1" si="28"/>
        <v>1420520.256210496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1420520.256210496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5883.8526103361492</v>
      </c>
      <c r="L295" s="444">
        <f t="shared" ca="1" si="28"/>
        <v>1418008.4790910119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1418008.4790910119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5873.3868723382984</v>
      </c>
      <c r="L296" s="444">
        <f t="shared" ca="1" si="28"/>
        <v>1415486.2362335301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1415486.2362335301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5862.8775270987917</v>
      </c>
      <c r="L297" s="444">
        <f t="shared" ca="1" si="28"/>
        <v>1412953.4840308088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1412953.4840308088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5852.3243929207856</v>
      </c>
      <c r="L298" s="444">
        <f t="shared" ca="1" si="28"/>
        <v>1410410.1786939094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1410410.1786939094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5841.7272873503716</v>
      </c>
      <c r="L299" s="444">
        <f t="shared" ca="1" si="28"/>
        <v>1407856.2762514397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1407856.2762514397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5831.0860271734145</v>
      </c>
      <c r="L300" s="444">
        <f t="shared" ca="1" si="28"/>
        <v>1405291.7325487928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1405291.7325487928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5820.4004284123857</v>
      </c>
      <c r="L301" s="444">
        <f t="shared" ca="1" si="28"/>
        <v>1402716.5032473851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1402716.5032473851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5809.6703063231871</v>
      </c>
      <c r="L302" s="444">
        <f t="shared" ca="1" si="28"/>
        <v>1400130.5438238881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1400130.5438238881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5798.8954753919497</v>
      </c>
      <c r="L303" s="444">
        <f t="shared" ca="1" si="28"/>
        <v>1397533.8095694599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1397533.8095694599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5788.0757493318324</v>
      </c>
      <c r="L304" s="444">
        <f t="shared" ca="1" si="28"/>
        <v>1394926.2555889715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1394926.2555889715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5777.2109410797975</v>
      </c>
      <c r="L305" s="444">
        <f t="shared" ca="1" si="28"/>
        <v>1392307.8368002311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1392307.8368002311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5766.3008627933787</v>
      </c>
      <c r="L306" s="444">
        <f t="shared" ca="1" si="28"/>
        <v>1389678.5079332043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1389678.5079332043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5755.3453258474337</v>
      </c>
      <c r="L307" s="444">
        <f t="shared" ca="1" si="28"/>
        <v>1387038.2235292315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1387038.2235292315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5744.3441408308809</v>
      </c>
      <c r="L308" s="444">
        <f t="shared" ca="1" si="28"/>
        <v>1384386.9379402422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1384386.9379402422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5733.297117543425</v>
      </c>
      <c r="L309" s="444">
        <f t="shared" ca="1" si="28"/>
        <v>1381724.6053279655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1381724.6053279655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5722.2040649922719</v>
      </c>
      <c r="L310" s="444">
        <f t="shared" ca="1" si="28"/>
        <v>1379051.1796631375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1379051.1796631375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5711.0647913888224</v>
      </c>
      <c r="L311" s="444">
        <f t="shared" ca="1" si="28"/>
        <v>1376366.6147247062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1376366.6147247062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5699.8791041453578</v>
      </c>
      <c r="L312" s="444">
        <f t="shared" ca="1" si="28"/>
        <v>1373670.8640990313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1373670.8640990313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5688.6468098717132</v>
      </c>
      <c r="L313" s="444">
        <f t="shared" ca="1" si="28"/>
        <v>1370963.8811790829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1370963.8811790829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5677.3677143719278</v>
      </c>
      <c r="L314" s="444">
        <f t="shared" ca="1" si="28"/>
        <v>1368245.6191636347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1368245.6191636347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5666.0416226408943</v>
      </c>
      <c r="L315" s="444">
        <f t="shared" ca="1" si="28"/>
        <v>1365516.0310564553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1365516.0310564553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5654.6683388609799</v>
      </c>
      <c r="L316" s="444">
        <f t="shared" ca="1" si="28"/>
        <v>1362775.0696654962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1362775.0696654962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5643.2476663986499</v>
      </c>
      <c r="L317" s="444">
        <f t="shared" ca="1" si="28"/>
        <v>1360022.6876020748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1360022.6876020748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5631.7794078010611</v>
      </c>
      <c r="L318" s="444">
        <f t="shared" ca="1" si="28"/>
        <v>1357258.8372800557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1357258.8372800557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5620.2633647926477</v>
      </c>
      <c r="L319" s="444">
        <f t="shared" ca="1" si="28"/>
        <v>1354483.4709150281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1354483.4709150281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5608.6993382717001</v>
      </c>
      <c r="L320" s="444">
        <f t="shared" ca="1" si="28"/>
        <v>1351696.5405234797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1351696.5405234797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5597.0871283069146</v>
      </c>
      <c r="L321" s="444">
        <f t="shared" ca="1" si="28"/>
        <v>1348897.9979219665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1348897.9979219665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5585.4265341339433</v>
      </c>
      <c r="L322" s="444">
        <f t="shared" ca="1" si="28"/>
        <v>1346087.7947262803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1346087.7947262803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5573.7173541519169</v>
      </c>
      <c r="L323" s="444">
        <f t="shared" ca="1" si="28"/>
        <v>1343265.882350612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1343265.882350612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5561.9593859199658</v>
      </c>
      <c r="L324" s="444">
        <f t="shared" ca="1" si="28"/>
        <v>1340432.2120067116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1340432.2120067116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5550.1524261537143</v>
      </c>
      <c r="L325" s="444">
        <f t="shared" ca="1" si="28"/>
        <v>1337586.7347030451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1337586.7347030451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5538.2962707217703</v>
      </c>
      <c r="L326" s="444">
        <f t="shared" ca="1" si="28"/>
        <v>1334729.4012439467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1334729.4012439467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5526.3907146421943</v>
      </c>
      <c r="L327" s="444">
        <f t="shared" ca="1" si="28"/>
        <v>1331860.1622287687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1331860.1622287687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5514.4355520789522</v>
      </c>
      <c r="L328" s="444">
        <f t="shared" ca="1" si="28"/>
        <v>1328978.9680510275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1328978.9680510275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5502.4305763383636</v>
      </c>
      <c r="L329" s="444">
        <f t="shared" ca="1" si="28"/>
        <v>1326085.7688975458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1326085.7688975458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5490.3755798655229</v>
      </c>
      <c r="L330" s="444">
        <f t="shared" ca="1" si="28"/>
        <v>1323180.514747591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1323180.514747591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5478.2703542407116</v>
      </c>
      <c r="L331" s="444">
        <f t="shared" ca="1" si="28"/>
        <v>1320263.1553720115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1320263.1553720115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5466.1146901757966</v>
      </c>
      <c r="L332" s="444">
        <f t="shared" ca="1" si="28"/>
        <v>1317333.640332367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1317333.640332367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5453.9083775106119</v>
      </c>
      <c r="L333" s="444">
        <f t="shared" ca="1" si="28"/>
        <v>1314391.9189800574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1314391.9189800574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5441.6512052093212</v>
      </c>
      <c r="L334" s="444">
        <f t="shared" ca="1" si="28"/>
        <v>1311437.9404554465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1311437.9404554465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5429.342961356776</v>
      </c>
      <c r="L335" s="444">
        <f t="shared" ca="1" si="28"/>
        <v>1308471.653686983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1308471.653686983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5416.9834331548454</v>
      </c>
      <c r="L336" s="444">
        <f t="shared" ca="1" si="28"/>
        <v>1305493.0073903177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1305493.0073903177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5404.5724069187399</v>
      </c>
      <c r="L337" s="444">
        <f t="shared" ca="1" si="28"/>
        <v>1302501.9500674163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1302501.9500674163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5392.1096680733172</v>
      </c>
      <c r="L338" s="444">
        <f t="shared" ca="1" si="28"/>
        <v>1299498.4300056694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1299498.4300056694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5379.5950011493715</v>
      </c>
      <c r="L339" s="444">
        <f t="shared" ca="1" si="28"/>
        <v>1296482.3952769986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1296482.3952769986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5367.0281897799105</v>
      </c>
      <c r="L340" s="444">
        <f t="shared" ca="1" si="28"/>
        <v>1293453.7937369584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1293453.7937369584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5354.4090166964088</v>
      </c>
      <c r="L341" s="444">
        <f t="shared" ca="1" si="28"/>
        <v>1290412.5730238347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1290412.5730238347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5341.737263725061</v>
      </c>
      <c r="L342" s="444">
        <f t="shared" ca="1" si="28"/>
        <v>1287358.6805577397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1287358.6805577397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5329.0127117829979</v>
      </c>
      <c r="L343" s="444">
        <f t="shared" ca="1" si="28"/>
        <v>1284292.0635397024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1284292.0635397024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5316.2351408745089</v>
      </c>
      <c r="L344" s="444">
        <f t="shared" ca="1" si="28"/>
        <v>1281212.6689507568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1281212.6689507568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5303.4043300872354</v>
      </c>
      <c r="L345" s="444">
        <f t="shared" ca="1" si="28"/>
        <v>1278120.4435510237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1278120.4435510237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5290.5200575883482</v>
      </c>
      <c r="L346" s="444">
        <f t="shared" ca="1" si="28"/>
        <v>1275015.3338787919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1275015.3338787919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5277.5821006207152</v>
      </c>
      <c r="L347" s="444">
        <f t="shared" ca="1" si="28"/>
        <v>1271897.2862495924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1271897.2862495924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5264.5902354990512</v>
      </c>
      <c r="L348" s="444">
        <f t="shared" ca="1" si="28"/>
        <v>1268766.2467552712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1268766.2467552712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5251.5442376060455</v>
      </c>
      <c r="L349" s="444">
        <f t="shared" ca="1" si="28"/>
        <v>1265622.161263057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1265622.161263057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5238.4438813884872</v>
      </c>
      <c r="L350" s="444">
        <f t="shared" ca="1" si="28"/>
        <v>1262464.9754146254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1262464.9754146254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5225.2889403533545</v>
      </c>
      <c r="L351" s="444">
        <f t="shared" ca="1" si="28"/>
        <v>1259294.6346251585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1259294.6346251585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5212.0791870639096</v>
      </c>
      <c r="L352" s="444">
        <f t="shared" ca="1" si="28"/>
        <v>1256111.0840824023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1256111.0840824023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5198.814393135759</v>
      </c>
      <c r="L353" s="444">
        <f t="shared" ca="1" si="28"/>
        <v>1252914.2687457178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1252914.2687457178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5185.4943292329071</v>
      </c>
      <c r="L354" s="444">
        <f t="shared" ca="1" si="28"/>
        <v>1249704.1333451306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1249704.1333451306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5172.118765063793</v>
      </c>
      <c r="L355" s="444">
        <f t="shared" ca="1" si="28"/>
        <v>1246480.6223803742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1246480.6223803742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5158.6874693773088</v>
      </c>
      <c r="L356" s="444">
        <f t="shared" ca="1" si="28"/>
        <v>1243243.6801199315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1243243.6801199315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5145.2002099587971</v>
      </c>
      <c r="L357" s="444">
        <f t="shared" ca="1" si="28"/>
        <v>1239993.25060007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1239993.25060007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5131.6567536260409</v>
      </c>
      <c r="L358" s="444">
        <f t="shared" ca="1" si="28"/>
        <v>1236729.2776238758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1236729.2776238758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5118.0568662252317</v>
      </c>
      <c r="L359" s="444">
        <f t="shared" ca="1" si="28"/>
        <v>1233451.7047602809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1233451.7047602809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5104.4003126269199</v>
      </c>
      <c r="L360" s="444">
        <f t="shared" ca="1" si="28"/>
        <v>1230160.4753430877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1230160.4753430877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5090.6868567219481</v>
      </c>
      <c r="L361" s="444">
        <f t="shared" ca="1" si="28"/>
        <v>1226855.5324699895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1226855.5324699895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5076.916261417372</v>
      </c>
      <c r="L362" s="444">
        <f t="shared" ca="1" si="28"/>
        <v>1223536.8190015866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1223536.8190015866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5063.0882886323598</v>
      </c>
      <c r="L363" s="444">
        <f t="shared" ca="1" si="28"/>
        <v>1220204.2775603989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1220204.2775603989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5049.2026992940782</v>
      </c>
      <c r="L364" s="444">
        <f t="shared" ca="1" si="28"/>
        <v>1216857.8505298728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1216857.8505298728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5035.2592533335528</v>
      </c>
      <c r="L365" s="444">
        <f t="shared" ca="1" si="28"/>
        <v>1213497.4800533862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1213497.4800533862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5021.2577096815248</v>
      </c>
      <c r="L366" s="444">
        <f t="shared" ca="1" si="28"/>
        <v>1210123.1080332475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1210123.1080332475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5007.1978262642806</v>
      </c>
      <c r="L367" s="444">
        <f t="shared" ca="1" si="28"/>
        <v>1206734.6761296915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1206734.6761296915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4993.079359999464</v>
      </c>
      <c r="L368" s="444">
        <f t="shared" ca="1" si="28"/>
        <v>1203332.1257598707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1203332.1257598707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4978.9020667918776</v>
      </c>
      <c r="L369" s="444">
        <f t="shared" ca="1" si="28"/>
        <v>1199915.3980968425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1199915.3980968425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4964.6657015292594</v>
      </c>
      <c r="L370" s="444">
        <f t="shared" ca="1" si="28"/>
        <v>1196484.4340685515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1196484.4340685515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4950.370018078047</v>
      </c>
      <c r="L371" s="444">
        <f t="shared" ca="1" si="28"/>
        <v>1193039.1743568094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1193039.1743568094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4936.0147692791215</v>
      </c>
      <c r="L372" s="444">
        <f t="shared" ca="1" si="28"/>
        <v>1189579.5593962683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1189579.5593962683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4921.5997069435343</v>
      </c>
      <c r="L373" s="444">
        <f t="shared" ca="1" si="28"/>
        <v>1186105.5293733918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1186105.5293733918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4907.1245818482148</v>
      </c>
      <c r="L374" s="444">
        <f t="shared" ca="1" si="28"/>
        <v>1182617.0242254199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1182617.0242254199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4892.589143731665</v>
      </c>
      <c r="L375" s="444">
        <f t="shared" ca="1" si="28"/>
        <v>1179113.9836393313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1179113.9836393313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4877.9931412896294</v>
      </c>
      <c r="L376" s="444">
        <f t="shared" ca="1" si="28"/>
        <v>1175596.3470508007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1175596.3470508007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4863.3363221707523</v>
      </c>
      <c r="L377" s="444">
        <f t="shared" ca="1" si="28"/>
        <v>1172064.0536431512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1172064.0536431512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4848.6184329722128</v>
      </c>
      <c r="L378" s="444">
        <f t="shared" ca="1" si="28"/>
        <v>1168517.0423463031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1168517.0423463031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4833.8392192353458</v>
      </c>
      <c r="L379" s="444">
        <f t="shared" ca="1" si="28"/>
        <v>1164955.2518357183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1164955.2518357183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4818.998425441242</v>
      </c>
      <c r="L380" s="444">
        <f t="shared" ca="1" si="28"/>
        <v>1161378.6205313394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1161378.6205313394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4804.0957950063303</v>
      </c>
      <c r="L381" s="444">
        <f t="shared" ca="1" si="28"/>
        <v>1157787.0865965255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1157787.0865965255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4789.1310702779392</v>
      </c>
      <c r="L382" s="444">
        <f t="shared" ca="1" si="28"/>
        <v>1154180.5879369832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1154180.5879369832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4774.1039925298455</v>
      </c>
      <c r="L383" s="444">
        <f t="shared" ca="1" si="28"/>
        <v>1150559.0621996929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1150559.0621996929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4759.0143019578027</v>
      </c>
      <c r="L384" s="444">
        <f t="shared" ca="1" si="28"/>
        <v>1146922.4467718306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1146922.4467718306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4743.8617376750435</v>
      </c>
      <c r="L385" s="444">
        <f t="shared" ca="1" si="28"/>
        <v>1143270.6787796854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1143270.6787796854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4728.6460377077719</v>
      </c>
      <c r="L386" s="444">
        <f t="shared" ca="1" si="28"/>
        <v>1139603.695087573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1139603.695087573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4713.3669389906372</v>
      </c>
      <c r="L387" s="444">
        <f t="shared" ca="1" si="28"/>
        <v>1135921.4322967434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1135921.4322967434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4698.0241773621801</v>
      </c>
      <c r="L388" s="444">
        <f t="shared" ca="1" si="28"/>
        <v>1132223.8267442854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1132223.8267442854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4682.6174875602719</v>
      </c>
      <c r="L389" s="444">
        <f t="shared" ca="1" si="28"/>
        <v>1128510.8145020255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1128510.8145020255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4667.1466032175222</v>
      </c>
      <c r="L390" s="444">
        <f t="shared" ca="1" si="28"/>
        <v>1124782.3313754229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1124782.3313754229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4651.6112568566778</v>
      </c>
      <c r="L391" s="444">
        <f t="shared" ca="1" si="28"/>
        <v>1121038.3129024594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1121038.3129024594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4636.0111798859971</v>
      </c>
      <c r="L392" s="444">
        <f t="shared" ca="1" si="28"/>
        <v>1117278.6943525253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1117278.6943525253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4620.3461025946044</v>
      </c>
      <c r="L393" s="444">
        <f t="shared" ca="1" si="28"/>
        <v>1113503.4107252997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1113503.4107252997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4604.6157541478315</v>
      </c>
      <c r="L394" s="444">
        <f t="shared" ca="1" si="28"/>
        <v>1109712.3967496273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1109712.3967496273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4588.8198625825298</v>
      </c>
      <c r="L395" s="444">
        <f t="shared" ca="1" si="28"/>
        <v>1105905.5868823896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1105905.5868823896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4572.9581548023725</v>
      </c>
      <c r="L396" s="444">
        <f t="shared" ca="1" si="28"/>
        <v>1102082.9153073719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1102082.9153073719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4557.0303565731319</v>
      </c>
      <c r="L397" s="444">
        <f t="shared" ca="1" si="28"/>
        <v>1098244.3159341249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1098244.3159341249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4541.0361925179359</v>
      </c>
      <c r="L398" s="444">
        <f t="shared" ca="1" si="28"/>
        <v>1094389.7223968226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1094389.7223968226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4524.97538611251</v>
      </c>
      <c r="L399" s="444">
        <f t="shared" ca="1" si="28"/>
        <v>1090519.0680531149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1090519.0680531149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4508.8476596803948</v>
      </c>
      <c r="L400" s="444">
        <f t="shared" ca="1" si="28"/>
        <v>1086632.285982975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1086632.285982975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4492.6527343881453</v>
      </c>
      <c r="L401" s="444">
        <f t="shared" ca="1" si="28"/>
        <v>1082729.308987543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1082729.308987543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4476.3903302405115</v>
      </c>
      <c r="L402" s="444">
        <f t="shared" ca="1" si="28"/>
        <v>1078810.0695879634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1078810.0695879634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4460.0601660755965</v>
      </c>
      <c r="L403" s="444">
        <f t="shared" ca="1" si="28"/>
        <v>1074874.5000242188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1074874.5000242188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4443.6619595599941</v>
      </c>
      <c r="L404" s="444">
        <f t="shared" ca="1" si="28"/>
        <v>1070922.5322539585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1070922.5322539585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4427.1954271839095</v>
      </c>
      <c r="L405" s="444">
        <f t="shared" ca="1" si="28"/>
        <v>1066954.0979513223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1066954.0979513223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4410.6602842562588</v>
      </c>
      <c r="L406" s="444">
        <f t="shared" ca="1" si="28"/>
        <v>1062969.1285057585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1062969.1285057585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4394.0562448997425</v>
      </c>
      <c r="L407" s="444">
        <f t="shared" ca="1" si="28"/>
        <v>1058967.555020838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1058967.555020838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4377.3830220459076</v>
      </c>
      <c r="L408" s="444">
        <f t="shared" ca="1" si="28"/>
        <v>1054949.3083130638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1054949.3083130638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4360.640327430182</v>
      </c>
      <c r="L409" s="444">
        <f t="shared" ca="1" si="28"/>
        <v>1050914.3189106737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1050914.3189106737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4343.8278715868901</v>
      </c>
      <c r="L410" s="444">
        <f t="shared" ca="1" si="28"/>
        <v>1046862.5170524404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1046862.5170524404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4326.9453638442501</v>
      </c>
      <c r="L411" s="444">
        <f t="shared" ca="1" si="28"/>
        <v>1042793.8326864645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1042793.8326864645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4309.9925123193507</v>
      </c>
      <c r="L412" s="444">
        <f t="shared" ca="1" si="28"/>
        <v>1038708.1954689637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1038708.1954689637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4292.9690239130978</v>
      </c>
      <c r="L413" s="444">
        <f t="shared" ca="1" si="28"/>
        <v>1034605.5347630567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1034605.5347630567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4275.8746043051524</v>
      </c>
      <c r="L414" s="444">
        <f t="shared" ca="1" si="28"/>
        <v>1030485.7796375416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1030485.7796375416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4258.7089579488384</v>
      </c>
      <c r="L415" s="444">
        <f t="shared" ca="1" si="28"/>
        <v>1026348.8588656703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1026348.8588656703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4241.4717880660419</v>
      </c>
      <c r="L416" s="444">
        <f t="shared" ca="1" si="28"/>
        <v>1022194.7009239162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1022194.7009239162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4224.1627966420674</v>
      </c>
      <c r="L417" s="444">
        <f t="shared" ca="1" si="28"/>
        <v>1018023.2339907381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1018023.2339907381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4206.7816844204908</v>
      </c>
      <c r="L418" s="444">
        <f t="shared" ca="1" si="28"/>
        <v>1013834.3859453384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1013834.3859453384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4189.3281508979917</v>
      </c>
      <c r="L419" s="444">
        <f t="shared" ca="1" si="28"/>
        <v>1009628.0843664162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1009628.0843664162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4171.8018943191501</v>
      </c>
      <c r="L420" s="444">
        <f t="shared" ca="1" si="28"/>
        <v>1005404.2565309152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1005404.2565309152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4154.2026116712286</v>
      </c>
      <c r="L421" s="444">
        <f t="shared" ca="1" si="28"/>
        <v>1001162.8294127662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1001162.8294127662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4136.5299986789414</v>
      </c>
      <c r="L422" s="444">
        <f t="shared" ca="1" si="28"/>
        <v>996903.72968162491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996903.72968162491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4118.7837497991859</v>
      </c>
      <c r="L423" s="444">
        <f t="shared" ca="1" si="28"/>
        <v>992626.88370160386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992626.88370160386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4100.9635582157653</v>
      </c>
      <c r="L424" s="444">
        <f t="shared" ca="1" si="28"/>
        <v>988332.21752999944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988332.21752999944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4083.0691158340801</v>
      </c>
      <c r="L425" s="444">
        <f t="shared" ca="1" si="28"/>
        <v>984019.65691601334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984019.65691601334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4065.1001132758042</v>
      </c>
      <c r="L426" s="444">
        <f t="shared" ca="1" si="28"/>
        <v>979689.12729946896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979689.12729946896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4047.0562398735369</v>
      </c>
      <c r="L427" s="444">
        <f t="shared" ca="1" si="28"/>
        <v>975340.5538095223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975340.5538095223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4028.9371836654254</v>
      </c>
      <c r="L428" s="444">
        <f t="shared" ca="1" si="28"/>
        <v>970973.86126336758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970973.86126336758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4010.7426313897804</v>
      </c>
      <c r="L429" s="444">
        <f t="shared" ca="1" si="28"/>
        <v>966588.97416493716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966588.97416493716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3992.4722684796538</v>
      </c>
      <c r="L430" s="444">
        <f t="shared" ca="1" si="28"/>
        <v>962185.81670359662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962185.81670359662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3974.1257790574023</v>
      </c>
      <c r="L431" s="444">
        <f t="shared" ca="1" si="28"/>
        <v>957764.31275283382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957764.31275283382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3955.7028459292233</v>
      </c>
      <c r="L432" s="444">
        <f t="shared" ca="1" si="28"/>
        <v>953324.38586894283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953324.38586894283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3937.2031505796772</v>
      </c>
      <c r="L433" s="444">
        <f t="shared" ca="1" si="28"/>
        <v>948865.95928970235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948865.95928970235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3918.6263731661757</v>
      </c>
      <c r="L434" s="444">
        <f t="shared" ca="1" si="28"/>
        <v>944388.95593304839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944388.95593304839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3899.9721925134509</v>
      </c>
      <c r="L435" s="444">
        <f t="shared" ca="1" si="28"/>
        <v>939893.29839574161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939893.29839574161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3881.2402861080059</v>
      </c>
      <c r="L436" s="444">
        <f t="shared" ca="1" si="28"/>
        <v>935378.90895202942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935378.90895202942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3862.4303300925385</v>
      </c>
      <c r="L437" s="444">
        <f t="shared" ca="1" si="28"/>
        <v>930845.70955230179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930845.70955230179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3843.5419992603397</v>
      </c>
      <c r="L438" s="444">
        <f t="shared" ca="1" si="28"/>
        <v>926293.62182174192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926293.62182174192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3824.5749670496743</v>
      </c>
      <c r="L439" s="444">
        <f t="shared" ca="1" si="28"/>
        <v>921722.56705897138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921722.56705897138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3805.5289055381299</v>
      </c>
      <c r="L440" s="444">
        <f t="shared" ca="1" si="28"/>
        <v>917132.46623468935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917132.46623468935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3786.4034854369547</v>
      </c>
      <c r="L441" s="444">
        <f t="shared" ca="1" si="28"/>
        <v>912523.23999030609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912523.23999030609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3767.1983760853573</v>
      </c>
      <c r="L442" s="444">
        <f t="shared" ca="1" si="28"/>
        <v>907894.80863657128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907894.80863657128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3747.9132454447958</v>
      </c>
      <c r="L443" s="444">
        <f t="shared" ca="1" si="28"/>
        <v>903247.09215219587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903247.09215219587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3728.5477600932318</v>
      </c>
      <c r="L444" s="444">
        <f t="shared" ca="1" si="28"/>
        <v>898580.01018246892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898580.01018246892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3709.1015852193696</v>
      </c>
      <c r="L445" s="444">
        <f t="shared" ca="1" si="28"/>
        <v>893893.48203786812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893893.48203786812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3689.5743846168662</v>
      </c>
      <c r="L446" s="444">
        <f t="shared" ca="1" si="28"/>
        <v>889187.42669266486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889187.42669266486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3669.9658206785193</v>
      </c>
      <c r="L447" s="444">
        <f t="shared" ca="1" si="28"/>
        <v>884461.76278352318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884461.76278352318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3650.2755543904291</v>
      </c>
      <c r="L448" s="444">
        <f t="shared" ca="1" si="28"/>
        <v>879716.40860809339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879716.40860809339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3630.5032453261383</v>
      </c>
      <c r="L449" s="444">
        <f t="shared" ca="1" si="28"/>
        <v>874951.28212359932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874951.28212359932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3610.6485516407461</v>
      </c>
      <c r="L450" s="444">
        <f t="shared" ca="1" si="28"/>
        <v>870166.30094541993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870166.30094541993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3590.711130064999</v>
      </c>
      <c r="L451" s="444">
        <f t="shared" ca="1" si="28"/>
        <v>865361.38234566478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865361.38234566478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3570.6906358993519</v>
      </c>
      <c r="L452" s="444">
        <f t="shared" ca="1" si="28"/>
        <v>860536.44325174391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860536.44325174391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3550.5867230080148</v>
      </c>
      <c r="L453" s="444">
        <f t="shared" ca="1" si="28"/>
        <v>855691.40024493169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855691.40024493169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3530.399043812964</v>
      </c>
      <c r="L454" s="444">
        <f t="shared" ca="1" si="28"/>
        <v>850826.16955892451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850826.16955892451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3510.1272492879348</v>
      </c>
      <c r="L455" s="444">
        <f t="shared" ca="1" si="28"/>
        <v>845940.66707839223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845940.66707839223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3489.7709889523835</v>
      </c>
      <c r="L456" s="444">
        <f t="shared" ca="1" si="28"/>
        <v>841034.80833752442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841034.80833752442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3469.3299108654346</v>
      </c>
      <c r="L457" s="444">
        <f t="shared" ca="1" si="28"/>
        <v>836108.50851856964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836108.50851856964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3448.8036616197892</v>
      </c>
      <c r="L458" s="444">
        <f t="shared" ca="1" si="28"/>
        <v>831161.68245036923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831161.68245036923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3428.1918863356209</v>
      </c>
      <c r="L459" s="444">
        <f t="shared" ca="1" si="28"/>
        <v>826194.24460688466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826194.24460688466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3407.4942286544356</v>
      </c>
      <c r="L460" s="444">
        <f t="shared" ca="1" si="28"/>
        <v>821206.1091057189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821206.1091057189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3386.7103307329112</v>
      </c>
      <c r="L461" s="444">
        <f t="shared" ca="1" si="28"/>
        <v>816197.18970663159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816197.18970663159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3365.8398332367142</v>
      </c>
      <c r="L462" s="444">
        <f t="shared" ca="1" si="28"/>
        <v>811167.39981004817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811167.39981004817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3344.8823753342831</v>
      </c>
      <c r="L463" s="444">
        <f t="shared" ca="1" si="28"/>
        <v>806116.65245556226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806116.65245556226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3323.8375946905921</v>
      </c>
      <c r="L464" s="444">
        <f t="shared" ca="1" si="28"/>
        <v>801044.86032043269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801044.86032043269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3302.7051274608853</v>
      </c>
      <c r="L465" s="444">
        <f t="shared" ca="1" si="28"/>
        <v>795951.93571807339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795951.93571807339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3281.4846082843883</v>
      </c>
      <c r="L466" s="444">
        <f t="shared" ca="1" si="28"/>
        <v>790837.79059653764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790837.79059653764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3260.1756702779894</v>
      </c>
      <c r="L467" s="444">
        <f t="shared" ca="1" si="28"/>
        <v>785702.33653699548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785702.33653699548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3238.7779450298972</v>
      </c>
      <c r="L468" s="444">
        <f t="shared" ca="1" si="28"/>
        <v>780545.4847522052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780545.4847522052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3217.2910625932709</v>
      </c>
      <c r="L469" s="444">
        <f t="shared" ca="1" si="28"/>
        <v>775367.14608497825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775367.14608497825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3195.7146514798251</v>
      </c>
      <c r="L470" s="444">
        <f t="shared" ca="1" si="28"/>
        <v>770167.23100663791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770167.23100663791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3174.048338653407</v>
      </c>
      <c r="L471" s="444">
        <f t="shared" ca="1" si="28"/>
        <v>764945.64961547113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764945.64961547113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3152.2917495235456</v>
      </c>
      <c r="L472" s="444">
        <f t="shared" ca="1" si="28"/>
        <v>759702.31163517456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759702.31163517456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3130.4445079389766</v>
      </c>
      <c r="L473" s="444">
        <f t="shared" ca="1" si="28"/>
        <v>754437.1264132933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754437.1264132933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3108.5062361811379</v>
      </c>
      <c r="L474" s="444">
        <f t="shared" ca="1" si="28"/>
        <v>749150.00291965425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749150.00291965425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3086.4765549576418</v>
      </c>
      <c r="L475" s="444">
        <f t="shared" ca="1" si="28"/>
        <v>743840.84974479175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743840.84974479175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3064.3550833957147</v>
      </c>
      <c r="L476" s="444">
        <f t="shared" ca="1" si="28"/>
        <v>738509.57509836729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738509.57509836729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3042.1414390356131</v>
      </c>
      <c r="L477" s="444">
        <f t="shared" ca="1" si="28"/>
        <v>733156.08680758276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733156.08680758276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3019.8352378240106</v>
      </c>
      <c r="L478" s="444">
        <f t="shared" ca="1" si="28"/>
        <v>727780.29231558659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727780.29231558659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2997.4360941073601</v>
      </c>
      <c r="L479" s="444">
        <f t="shared" ca="1" si="28"/>
        <v>722382.09867987374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722382.09867987374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2974.943620625223</v>
      </c>
      <c r="L480" s="444">
        <f t="shared" ca="1" si="28"/>
        <v>716961.41257067875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716961.41257067875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2952.3574285035775</v>
      </c>
      <c r="L481" s="444">
        <f t="shared" ca="1" si="28"/>
        <v>711518.14026936213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711518.14026936213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2929.6771272480914</v>
      </c>
      <c r="L482" s="444">
        <f t="shared" ca="1" si="28"/>
        <v>706052.18766679009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706052.18766679009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2906.9023247373748</v>
      </c>
      <c r="L483" s="444">
        <f t="shared" ca="1" si="28"/>
        <v>700563.46026170731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700563.46026170731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2884.0326272161965</v>
      </c>
      <c r="L484" s="444">
        <f t="shared" ca="1" si="28"/>
        <v>695051.86315910332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695051.86315910332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2861.0676392886799</v>
      </c>
      <c r="L485" s="444">
        <f t="shared" ca="1" si="28"/>
        <v>689517.30106857186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689517.30106857186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2838.0069639114654</v>
      </c>
      <c r="L486" s="444">
        <f t="shared" ca="1" si="28"/>
        <v>683959.67830266315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683959.67830266315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2814.8502023868455</v>
      </c>
      <c r="L487" s="444">
        <f t="shared" ca="1" si="28"/>
        <v>678378.89877522981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678378.89877522981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2791.5969543558735</v>
      </c>
      <c r="L488" s="444">
        <f t="shared" ca="1" si="28"/>
        <v>672774.86599976546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672774.86599976546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2768.2468177914388</v>
      </c>
      <c r="L489" s="444">
        <f t="shared" ca="1" si="28"/>
        <v>667147.48308773676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667147.48308773676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2744.7993889913191</v>
      </c>
      <c r="L490" s="444">
        <f t="shared" ca="1" si="28"/>
        <v>661496.6527469079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661496.6527469079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2721.254262571199</v>
      </c>
      <c r="L491" s="444">
        <f t="shared" ca="1" si="28"/>
        <v>655822.27727965894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655822.27727965894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2697.6110314576613</v>
      </c>
      <c r="L492" s="444">
        <f t="shared" ca="1" si="28"/>
        <v>650124.25858129642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650124.25858129642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2673.8692868811509</v>
      </c>
      <c r="L493" s="444">
        <f t="shared" ca="1" si="28"/>
        <v>644402.49813835742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644402.49813835742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2650.028618368905</v>
      </c>
      <c r="L494" s="444">
        <f t="shared" ca="1" si="28"/>
        <v>638656.89702690614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638656.89702690614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2626.0886137378579</v>
      </c>
      <c r="L495" s="444">
        <f t="shared" ca="1" si="28"/>
        <v>632887.3559108238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632887.3559108238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2602.0488590875152</v>
      </c>
      <c r="L496" s="444">
        <f t="shared" ca="1" si="28"/>
        <v>627093.77504009113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627093.77504009113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2577.9089387927957</v>
      </c>
      <c r="L497" s="444">
        <f t="shared" ca="1" si="28"/>
        <v>621276.05424906372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621276.05424906372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2553.6684354968479</v>
      </c>
      <c r="L498" s="444">
        <f t="shared" ca="1" si="28"/>
        <v>615434.09295474039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615434.09295474039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2529.326930103834</v>
      </c>
      <c r="L499" s="444">
        <f t="shared" ca="1" si="28"/>
        <v>609567.79015502403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609567.79015502403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2504.8840017716825</v>
      </c>
      <c r="L500" s="444">
        <f t="shared" ca="1" si="28"/>
        <v>603677.04442697554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603677.04442697554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2480.3392279048139</v>
      </c>
      <c r="L501" s="444">
        <f t="shared" ca="1" si="28"/>
        <v>597761.75392506015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597761.75392506015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2455.6921841468334</v>
      </c>
      <c r="L502" s="444">
        <f t="shared" ca="1" si="28"/>
        <v>591821.81637938682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591821.81637938682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2430.9424443731941</v>
      </c>
      <c r="L503" s="444">
        <f t="shared" ca="1" si="28"/>
        <v>585857.12909393979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585857.12909393979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2406.0895806838316</v>
      </c>
      <c r="L504" s="444">
        <f t="shared" ca="1" si="28"/>
        <v>579867.58894480346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579867.58894480346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2381.1331633957634</v>
      </c>
      <c r="L505" s="444">
        <f t="shared" ca="1" si="28"/>
        <v>573853.09237837908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573853.09237837908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2356.0727610356621</v>
      </c>
      <c r="L506" s="444">
        <f t="shared" ca="1" si="28"/>
        <v>567813.53540959454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567813.53540959454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2330.9079403323931</v>
      </c>
      <c r="L507" s="444">
        <f t="shared" ca="1" si="28"/>
        <v>561748.81362010678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561748.81362010678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2305.6382662095275</v>
      </c>
      <c r="L508" s="444">
        <f t="shared" ca="1" si="28"/>
        <v>555658.82215649611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555658.82215649611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2280.2633017778162</v>
      </c>
      <c r="L509" s="444">
        <f t="shared" ca="1" si="28"/>
        <v>549543.4557284537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549543.4557284537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2254.7826083276395</v>
      </c>
      <c r="L510" s="444">
        <f t="shared" ca="1" si="28"/>
        <v>543402.60860696121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543402.60860696121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2229.1957453214209</v>
      </c>
      <c r="L511" s="444">
        <f t="shared" ca="1" si="28"/>
        <v>537236.17462246248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537236.17462246248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2203.5022703860095</v>
      </c>
      <c r="L512" s="444">
        <f t="shared" ca="1" si="28"/>
        <v>531044.04716302827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531044.04716302827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2177.7017393050337</v>
      </c>
      <c r="L513" s="444">
        <f t="shared" ca="1" si="28"/>
        <v>524826.11917251314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524826.11917251314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2151.7937060112208</v>
      </c>
      <c r="L514" s="444">
        <f t="shared" ca="1" si="28"/>
        <v>518582.28314870415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518582.28314870415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2125.7777225786831</v>
      </c>
      <c r="L515" s="444">
        <f t="shared" ca="1" si="28"/>
        <v>512312.43114146264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512312.43114146264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2099.6533392151769</v>
      </c>
      <c r="L516" s="444">
        <f t="shared" ca="1" si="28"/>
        <v>506016.45475085767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506016.45475085767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2073.4201042543227</v>
      </c>
      <c r="L517" s="444">
        <f t="shared" ca="1" si="28"/>
        <v>499694.24512529181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499694.24512529181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2047.0775641477987</v>
      </c>
      <c r="L518" s="444">
        <f t="shared" ref="L518:L772" ca="1" si="54">I518-J518+K518</f>
        <v>493345.69295961945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493345.69295961945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2020.6252634574971</v>
      </c>
      <c r="L519" s="444">
        <f t="shared" ca="1" si="54"/>
        <v>486970.68849325675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486970.68849325675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1994.0627448476523</v>
      </c>
      <c r="L520" s="444">
        <f t="shared" ca="1" si="54"/>
        <v>480569.12150828424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480569.12150828424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1967.3895490769335</v>
      </c>
      <c r="L521" s="444">
        <f t="shared" ca="1" si="54"/>
        <v>474140.88132754096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474140.88132754096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1940.6052149905036</v>
      </c>
      <c r="L522" s="444">
        <f t="shared" ca="1" si="54"/>
        <v>467685.85681271128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467685.85681271128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1913.7092795120461</v>
      </c>
      <c r="L523" s="444">
        <f t="shared" ca="1" si="54"/>
        <v>461203.93636240315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461203.93636240315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1886.7012776357626</v>
      </c>
      <c r="L524" s="444">
        <f t="shared" ca="1" si="54"/>
        <v>454695.00791021873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454695.00791021873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1859.5807424183274</v>
      </c>
      <c r="L525" s="444">
        <f t="shared" ca="1" si="54"/>
        <v>448158.95892281685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448158.95892281685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1832.3472049708193</v>
      </c>
      <c r="L526" s="444">
        <f t="shared" ca="1" si="54"/>
        <v>441595.6763979675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441595.6763979675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1805.0001944506139</v>
      </c>
      <c r="L527" s="444">
        <f t="shared" ca="1" si="54"/>
        <v>435005.04686259793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435005.04686259793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1777.5392380532405</v>
      </c>
      <c r="L528" s="444">
        <f t="shared" ca="1" si="54"/>
        <v>428386.956370831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428386.956370831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1749.963861004212</v>
      </c>
      <c r="L529" s="444">
        <f t="shared" ca="1" si="54"/>
        <v>421741.29050201504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421741.29050201504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1722.2735865508116</v>
      </c>
      <c r="L530" s="444">
        <f t="shared" ca="1" si="54"/>
        <v>415067.93435874564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415067.93435874564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1694.4679359538561</v>
      </c>
      <c r="L531" s="444">
        <f t="shared" ca="1" si="54"/>
        <v>408366.77256487933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408366.77256487933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1666.5464284794132</v>
      </c>
      <c r="L532" s="444">
        <f t="shared" ca="1" si="54"/>
        <v>401637.68926353857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401637.68926353857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1638.5085813904932</v>
      </c>
      <c r="L533" s="444">
        <f t="shared" ca="1" si="54"/>
        <v>394880.56811510888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394880.56811510888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1610.3539099387028</v>
      </c>
      <c r="L534" s="444">
        <f t="shared" ca="1" si="54"/>
        <v>388095.29229522741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388095.29229522741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1582.0819273558634</v>
      </c>
      <c r="L535" s="444">
        <f t="shared" ca="1" si="54"/>
        <v>381281.74449276307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381281.74449276307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1553.6921448455953</v>
      </c>
      <c r="L536" s="444">
        <f t="shared" ca="1" si="54"/>
        <v>374439.8069077885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374439.8069077885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1525.1840715748681</v>
      </c>
      <c r="L537" s="444">
        <f t="shared" ca="1" si="54"/>
        <v>367569.3612495432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367569.3612495432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1496.5572146655127</v>
      </c>
      <c r="L538" s="444">
        <f t="shared" ca="1" si="54"/>
        <v>360670.28873438854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360670.28873438854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1467.8110791857014</v>
      </c>
      <c r="L539" s="444">
        <f t="shared" ca="1" si="54"/>
        <v>353742.47008375404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353742.47008375404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1438.9451681413912</v>
      </c>
      <c r="L540" s="444">
        <f t="shared" ca="1" si="54"/>
        <v>346785.78552207525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346785.78552207525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1409.9589824677294</v>
      </c>
      <c r="L541" s="444">
        <f t="shared" ca="1" si="54"/>
        <v>339800.11477472278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339800.11477472278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1380.8520210204274</v>
      </c>
      <c r="L542" s="444">
        <f t="shared" ca="1" si="54"/>
        <v>332785.33706592303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332785.33706592303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1351.6237805670951</v>
      </c>
      <c r="L543" s="444">
        <f t="shared" ca="1" si="54"/>
        <v>325741.33111666993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325741.33111666993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1322.2737557785406</v>
      </c>
      <c r="L544" s="444">
        <f t="shared" ca="1" si="54"/>
        <v>318667.9751426283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318667.9751426283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1292.8014392200339</v>
      </c>
      <c r="L545" s="444">
        <f t="shared" ca="1" si="54"/>
        <v>311565.14685202815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311565.14685202815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1263.2063213425331</v>
      </c>
      <c r="L546" s="444">
        <f t="shared" ca="1" si="54"/>
        <v>304432.72344355052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304432.72344355052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1233.4878904738764</v>
      </c>
      <c r="L547" s="444">
        <f t="shared" ca="1" si="54"/>
        <v>297270.5816042042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297270.5816042042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1203.6456328099334</v>
      </c>
      <c r="L548" s="444">
        <f t="shared" ca="1" si="54"/>
        <v>290078.59750719398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290078.59750719398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1173.6790324057242</v>
      </c>
      <c r="L549" s="444">
        <f t="shared" ca="1" si="54"/>
        <v>282856.64680977952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282856.64680977952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1143.5875711664971</v>
      </c>
      <c r="L550" s="444">
        <f t="shared" ca="1" si="54"/>
        <v>275604.60465112585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275604.60465112585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1113.3707288387736</v>
      </c>
      <c r="L551" s="444">
        <f t="shared" ca="1" si="54"/>
        <v>268322.34565014445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268322.34565014445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1083.027983001351</v>
      </c>
      <c r="L552" s="444">
        <f t="shared" ca="1" si="54"/>
        <v>261009.74390332561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261009.74390332561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1052.5588090562728</v>
      </c>
      <c r="L553" s="444">
        <f t="shared" ca="1" si="54"/>
        <v>253666.67298256169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253666.67298256169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1021.9626802197563</v>
      </c>
      <c r="L554" s="444">
        <f t="shared" ca="1" si="54"/>
        <v>246293.00593296127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246293.00593296127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991.23906751308789</v>
      </c>
      <c r="L555" s="444">
        <f t="shared" ca="1" si="54"/>
        <v>238888.61527065418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238888.61527065418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960.38743975347484</v>
      </c>
      <c r="L556" s="444">
        <f t="shared" ca="1" si="54"/>
        <v>231453.37298058748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231453.37298058748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929.40726354486367</v>
      </c>
      <c r="L557" s="444">
        <f t="shared" ca="1" si="54"/>
        <v>223987.15051431215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223987.15051431215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898.29800326871646</v>
      </c>
      <c r="L558" s="444">
        <f t="shared" ca="1" si="54"/>
        <v>216489.81878776068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216489.81878776068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867.05912107475206</v>
      </c>
      <c r="L559" s="444">
        <f t="shared" ca="1" si="54"/>
        <v>208961.24817901527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208961.24817901527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835.69007687164617</v>
      </c>
      <c r="L560" s="444">
        <f t="shared" ca="1" si="54"/>
        <v>201401.30852606674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201401.30852606674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804.19032831769402</v>
      </c>
      <c r="L561" s="444">
        <f t="shared" ca="1" si="54"/>
        <v>193809.86912456425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193809.86912456425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772.5593308114336</v>
      </c>
      <c r="L562" s="444">
        <f t="shared" ca="1" si="54"/>
        <v>186186.79872555551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186186.79872555551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740.79653748223052</v>
      </c>
      <c r="L563" s="444">
        <f t="shared" ca="1" si="54"/>
        <v>178531.96553321756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178531.96553321756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708.90139918082241</v>
      </c>
      <c r="L564" s="444">
        <f t="shared" ca="1" si="54"/>
        <v>170845.2372025782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170845.2372025782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676.87336446982499</v>
      </c>
      <c r="L565" s="444">
        <f t="shared" ca="1" si="54"/>
        <v>163126.48083722783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163126.48083722783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644.71187961419855</v>
      </c>
      <c r="L566" s="444">
        <f t="shared" ca="1" si="54"/>
        <v>155375.56298702184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155375.56298702184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612.41638857167356</v>
      </c>
      <c r="L567" s="444">
        <f t="shared" ca="1" si="54"/>
        <v>147592.34964577333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147592.34964577333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579.98633298313814</v>
      </c>
      <c r="L568" s="444">
        <f t="shared" ca="1" si="54"/>
        <v>139776.70624893627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139776.70624893627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547.42115216298373</v>
      </c>
      <c r="L569" s="444">
        <f t="shared" ca="1" si="54"/>
        <v>131928.49767127907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131928.49767127907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514.72028308941196</v>
      </c>
      <c r="L570" s="444">
        <f t="shared" ca="1" si="54"/>
        <v>124047.58822454829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124047.58822454829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481.88316039470044</v>
      </c>
      <c r="L571" s="444">
        <f t="shared" ca="1" si="54"/>
        <v>116133.84165512281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116133.84165512281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448.90921635542765</v>
      </c>
      <c r="L572" s="444">
        <f t="shared" ca="1" si="54"/>
        <v>108187.12114165806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108187.12114165806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415.79788088265781</v>
      </c>
      <c r="L573" s="444">
        <f t="shared" ca="1" si="54"/>
        <v>100207.28929272054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100207.28929272054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382.54858151208481</v>
      </c>
      <c r="L574" s="444">
        <f t="shared" ca="1" si="54"/>
        <v>92194.208144412449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92194.208144412449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349.16074339413444</v>
      </c>
      <c r="L575" s="444">
        <f t="shared" ca="1" si="54"/>
        <v>84147.739157986405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84147.739157986405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315.63378928402591</v>
      </c>
      <c r="L576" s="444">
        <f t="shared" ca="1" si="54"/>
        <v>76067.743217450246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76067.743217450246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281.96713953179193</v>
      </c>
      <c r="L577" s="444">
        <f t="shared" ca="1" si="54"/>
        <v>67954.080627161849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67954.080627161849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248.16021207225694</v>
      </c>
      <c r="L578" s="444">
        <f t="shared" ca="1" si="54"/>
        <v>59806.611109413927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59806.611109413927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214.21242241497393</v>
      </c>
      <c r="L579" s="444">
        <f t="shared" ca="1" si="54"/>
        <v>51625.193802008718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51625.193802008718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180.1231836341189</v>
      </c>
      <c r="L580" s="444">
        <f t="shared" ca="1" si="54"/>
        <v>43409.687255822653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43409.687255822653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145.89190635834362</v>
      </c>
      <c r="L581" s="444">
        <f t="shared" ca="1" si="54"/>
        <v>35159.949432360816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35159.949432360816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111.51799876058597</v>
      </c>
      <c r="L582" s="444">
        <f t="shared" ca="1" si="54"/>
        <v>26875.837701301218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26875.837701301218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77.000866547837632</v>
      </c>
      <c r="L583" s="444">
        <f t="shared" ca="1" si="54"/>
        <v>18557.20883802887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18557.20883802887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42.339912950869518</v>
      </c>
      <c r="L584" s="444">
        <f t="shared" ca="1" si="54"/>
        <v>10203.919021159554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10203.919021159554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7.5345387139140412</v>
      </c>
      <c r="L585" s="444">
        <f t="shared" ca="1" si="54"/>
        <v>1815.8238300532839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1815.8238300532839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-27.415857915695423</v>
      </c>
      <c r="L586" s="444">
        <f t="shared" ca="1" si="54"/>
        <v>-6607.221757682596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-6607.221757682596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-62.511881197928247</v>
      </c>
      <c r="L587" s="444">
        <f t="shared" ca="1" si="54"/>
        <v>-15065.363368700708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-15065.363368700708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-97.754137910503715</v>
      </c>
      <c r="L588" s="444">
        <f t="shared" ca="1" si="54"/>
        <v>-23558.747236431394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-23558.747236431394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-133.14323735938157</v>
      </c>
      <c r="L589" s="444">
        <f t="shared" ca="1" si="54"/>
        <v>-32087.520203610959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-32087.520203610959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-168.67979138929644</v>
      </c>
      <c r="L590" s="444">
        <f t="shared" ca="1" si="54"/>
        <v>-40651.82972482044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-40651.82972482044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-204.36441439433594</v>
      </c>
      <c r="L591" s="444">
        <f t="shared" ca="1" si="54"/>
        <v>-49251.823869034961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-49251.823869034961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-240.19772332856306</v>
      </c>
      <c r="L592" s="444">
        <f t="shared" ca="1" si="54"/>
        <v>-57887.651322183709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-57887.651322183709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-276.18033771668286</v>
      </c>
      <c r="L593" s="444">
        <f t="shared" ca="1" si="54"/>
        <v>-66559.461389720571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-66559.461389720571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-312.31287966475315</v>
      </c>
      <c r="L594" s="444">
        <f t="shared" ca="1" si="54"/>
        <v>-75267.403999205504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-75267.403999205504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-348.59597387094038</v>
      </c>
      <c r="L595" s="444">
        <f t="shared" ca="1" si="54"/>
        <v>-84011.629702896622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-84011.629702896622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-385.03024763632004</v>
      </c>
      <c r="L596" s="444">
        <f t="shared" ca="1" si="54"/>
        <v>-92792.289680353118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-92792.289680353118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-421.6163308757221</v>
      </c>
      <c r="L597" s="444">
        <f t="shared" ca="1" si="54"/>
        <v>-101609.53574104903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-101609.53574104903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-458.35485612862175</v>
      </c>
      <c r="L598" s="444">
        <f t="shared" ca="1" si="54"/>
        <v>-110463.52032699782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-110463.52032699782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-495.24645857007499</v>
      </c>
      <c r="L599" s="444">
        <f t="shared" ca="1" si="54"/>
        <v>-119354.39651538809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-119354.39651538809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-532.29177602170114</v>
      </c>
      <c r="L600" s="444">
        <f t="shared" ca="1" si="54"/>
        <v>-128282.31802122996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-128282.31802122996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-569.49144896270889</v>
      </c>
      <c r="L601" s="444">
        <f t="shared" ca="1" si="54"/>
        <v>-137247.43920001286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-137247.43920001286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-606.84612054097101</v>
      </c>
      <c r="L602" s="444">
        <f t="shared" ca="1" si="54"/>
        <v>-146249.91505037402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-146249.91505037402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-644.35643658414256</v>
      </c>
      <c r="L603" s="444">
        <f t="shared" ca="1" si="54"/>
        <v>-155289.90121677835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-155289.90121677835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-682.02304561082724</v>
      </c>
      <c r="L604" s="444">
        <f t="shared" ca="1" si="54"/>
        <v>-164367.55399220937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-164367.55399220937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-719.84659884178984</v>
      </c>
      <c r="L605" s="444">
        <f t="shared" ca="1" si="54"/>
        <v>-173483.03032087136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-173483.03032087136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-757.82775021121472</v>
      </c>
      <c r="L606" s="444">
        <f t="shared" ca="1" si="54"/>
        <v>-182636.48780090275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-182636.48780090275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-795.96715637801219</v>
      </c>
      <c r="L607" s="444">
        <f t="shared" ca="1" si="54"/>
        <v>-191828.08468710093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-191828.08468710093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-834.2654767371713</v>
      </c>
      <c r="L608" s="444">
        <f t="shared" ca="1" si="54"/>
        <v>-201057.97989365828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-201057.97989365828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-872.72337343116021</v>
      </c>
      <c r="L609" s="444">
        <f t="shared" ca="1" si="54"/>
        <v>-210326.33299690962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-210326.33299690962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-911.34151136137416</v>
      </c>
      <c r="L610" s="444">
        <f t="shared" ca="1" si="54"/>
        <v>-219633.30423809119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-219633.30423809119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-950.12055819963075</v>
      </c>
      <c r="L611" s="444">
        <f t="shared" ca="1" si="54"/>
        <v>-228979.05452611099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-228979.05452611099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-989.06118439971317</v>
      </c>
      <c r="L612" s="444">
        <f t="shared" ca="1" si="54"/>
        <v>-238363.74544033088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-238363.74544033088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-1028.1640632089627</v>
      </c>
      <c r="L613" s="444">
        <f t="shared" ca="1" si="54"/>
        <v>-247787.53923336003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-247787.53923336003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-1067.4298706799177</v>
      </c>
      <c r="L614" s="444">
        <f t="shared" ca="1" si="54"/>
        <v>-257250.59883386013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-257250.59883386013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-1106.8592856820012</v>
      </c>
      <c r="L615" s="444">
        <f t="shared" ca="1" si="54"/>
        <v>-266753.08784936229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-266753.08784936229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-1146.4529899132604</v>
      </c>
      <c r="L616" s="444">
        <f t="shared" ca="1" si="54"/>
        <v>-276295.1705690957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-276295.1705690957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-1186.2116679121496</v>
      </c>
      <c r="L617" s="444">
        <f t="shared" ca="1" si="54"/>
        <v>-285877.01196682802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-285877.01196682802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-1226.1360070693675</v>
      </c>
      <c r="L618" s="444">
        <f t="shared" ca="1" si="54"/>
        <v>-295498.77770371758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-295498.77770371758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-1266.2266976397407</v>
      </c>
      <c r="L619" s="444">
        <f t="shared" ca="1" si="54"/>
        <v>-305160.6341311775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-305160.6341311775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-1306.4844327541571</v>
      </c>
      <c r="L620" s="444">
        <f t="shared" ca="1" si="54"/>
        <v>-314862.74829375185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-314862.74829375185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-1346.9099084315501</v>
      </c>
      <c r="L621" s="444">
        <f t="shared" ca="1" si="54"/>
        <v>-324605.28793200356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-324605.28793200356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-1387.5038235909321</v>
      </c>
      <c r="L622" s="444">
        <f t="shared" ca="1" si="54"/>
        <v>-334388.42148541467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-334388.42148541467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-1428.2668800634785</v>
      </c>
      <c r="L623" s="444">
        <f t="shared" ca="1" si="54"/>
        <v>-344212.31809529831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-344212.31809529831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-1469.1997826046604</v>
      </c>
      <c r="L624" s="444">
        <f t="shared" ca="1" si="54"/>
        <v>-354077.14760772313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-354077.14760772313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-1510.3032389064306</v>
      </c>
      <c r="L625" s="444">
        <f t="shared" ca="1" si="54"/>
        <v>-363983.08057644975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-363983.08057644975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-1551.577959609458</v>
      </c>
      <c r="L626" s="444">
        <f t="shared" ca="1" si="54"/>
        <v>-373930.28826587938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-373930.28826587938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-1593.0246583154149</v>
      </c>
      <c r="L627" s="444">
        <f t="shared" ca="1" si="54"/>
        <v>-383918.94265401497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-383918.94265401497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-1634.6440515993131</v>
      </c>
      <c r="L628" s="444">
        <f t="shared" ca="1" si="54"/>
        <v>-393949.21643543447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-393949.21643543447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-1676.4368590218944</v>
      </c>
      <c r="L629" s="444">
        <f t="shared" ca="1" si="54"/>
        <v>-404021.28302427655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-404021.28302427655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-1718.4038031420694</v>
      </c>
      <c r="L630" s="444">
        <f t="shared" ca="1" si="54"/>
        <v>-414135.31655723881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-414135.31655723881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-1760.5456095294123</v>
      </c>
      <c r="L631" s="444">
        <f t="shared" ca="1" si="54"/>
        <v>-424291.49189658841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-424291.49189658841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-1802.8630067767026</v>
      </c>
      <c r="L632" s="444">
        <f t="shared" ca="1" si="54"/>
        <v>-434489.98463318532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-434489.98463318532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-1845.356726512523</v>
      </c>
      <c r="L633" s="444">
        <f t="shared" ca="1" si="54"/>
        <v>-444730.97108951805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-444730.97108951805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-1888.0275034139092</v>
      </c>
      <c r="L634" s="444">
        <f t="shared" ca="1" si="54"/>
        <v>-455014.62832275213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-455014.62832275213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-1930.8760752190512</v>
      </c>
      <c r="L635" s="444">
        <f t="shared" ca="1" si="54"/>
        <v>-465341.13412779139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-465341.13412779139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-1973.9031827400481</v>
      </c>
      <c r="L636" s="444">
        <f t="shared" ca="1" si="54"/>
        <v>-475710.6670403516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-475710.6670403516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-2017.109569875716</v>
      </c>
      <c r="L637" s="444">
        <f t="shared" ca="1" si="54"/>
        <v>-486123.40634004748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-486123.40634004748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-2060.4959836244484</v>
      </c>
      <c r="L638" s="444">
        <f t="shared" ca="1" si="54"/>
        <v>-496579.53205349209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-496579.53205349209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-2104.0631740971344</v>
      </c>
      <c r="L639" s="444">
        <f t="shared" ca="1" si="54"/>
        <v>-507079.22495740943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-507079.22495740943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-2147.8118945301235</v>
      </c>
      <c r="L640" s="444">
        <f t="shared" ca="1" si="54"/>
        <v>-517622.66658175975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-517622.66658175975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-2191.7429012982498</v>
      </c>
      <c r="L641" s="444">
        <f t="shared" ca="1" si="54"/>
        <v>-528210.03921287821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-528210.03921287821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-2235.8569539279101</v>
      </c>
      <c r="L642" s="444">
        <f t="shared" ca="1" si="54"/>
        <v>-538841.52589662629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-538841.52589662629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-2280.1548151101938</v>
      </c>
      <c r="L643" s="444">
        <f t="shared" ca="1" si="54"/>
        <v>-549517.31044155662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-549517.31044155662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-2324.63725071407</v>
      </c>
      <c r="L644" s="444">
        <f t="shared" ca="1" si="54"/>
        <v>-560237.57742209092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-560237.57742209092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-2369.3050297996297</v>
      </c>
      <c r="L645" s="444">
        <f t="shared" ca="1" si="54"/>
        <v>-571002.51218171068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-571002.51218171068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-2414.1589246313788</v>
      </c>
      <c r="L646" s="444">
        <f t="shared" ca="1" si="54"/>
        <v>-581812.30083616229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-581812.30083616229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-2459.1997106915937</v>
      </c>
      <c r="L647" s="444">
        <f t="shared" ca="1" si="54"/>
        <v>-592667.13027667406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-592667.13027667406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-2504.4281666937259</v>
      </c>
      <c r="L648" s="444">
        <f t="shared" ca="1" si="54"/>
        <v>-603567.18817318801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-603567.18817318801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-2549.8450745958676</v>
      </c>
      <c r="L649" s="444">
        <f t="shared" ca="1" si="54"/>
        <v>-614512.66297760408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-614512.66297760408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-2595.4512196142678</v>
      </c>
      <c r="L650" s="444">
        <f t="shared" ca="1" si="54"/>
        <v>-625503.74392703851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-625503.74392703851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-2641.2473902369111</v>
      </c>
      <c r="L651" s="444">
        <f t="shared" ca="1" si="54"/>
        <v>-636540.62104709563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-636540.62104709563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-2687.234378237149</v>
      </c>
      <c r="L652" s="444">
        <f t="shared" ca="1" si="54"/>
        <v>-647623.48515515297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-647623.48515515297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-2733.4129786873882</v>
      </c>
      <c r="L653" s="444">
        <f t="shared" ca="1" si="54"/>
        <v>-658752.52786366059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-658752.52786366059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-2779.7839899728365</v>
      </c>
      <c r="L654" s="444">
        <f t="shared" ca="1" si="54"/>
        <v>-669927.94158345356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-669927.94158345356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-2826.3482138053073</v>
      </c>
      <c r="L655" s="444">
        <f t="shared" ca="1" si="54"/>
        <v>-681149.9195270791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-681149.9195270791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-2873.1064552370804</v>
      </c>
      <c r="L656" s="444">
        <f t="shared" ca="1" si="54"/>
        <v>-692418.6557121363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-692418.6557121363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-2920.0595226748187</v>
      </c>
      <c r="L657" s="444">
        <f t="shared" ca="1" si="54"/>
        <v>-703734.34496463125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-703734.34496463125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-2967.2082278935477</v>
      </c>
      <c r="L658" s="444">
        <f t="shared" ca="1" si="54"/>
        <v>-715097.182922345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-715097.182922345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-3014.5533860506885</v>
      </c>
      <c r="L659" s="444">
        <f t="shared" ca="1" si="54"/>
        <v>-726507.36603821593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-726507.36603821593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-3062.0958157001505</v>
      </c>
      <c r="L660" s="444">
        <f t="shared" ca="1" si="54"/>
        <v>-737965.09158373624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-737965.09158373624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-3109.8363388064849</v>
      </c>
      <c r="L661" s="444">
        <f t="shared" ca="1" si="54"/>
        <v>-749470.55765236286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-749470.55765236286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-3157.7757807590961</v>
      </c>
      <c r="L662" s="444">
        <f t="shared" ca="1" si="54"/>
        <v>-761023.96316294209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-761023.96316294209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-3205.9149703865096</v>
      </c>
      <c r="L663" s="444">
        <f t="shared" ca="1" si="54"/>
        <v>-772625.50786314881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-772625.50786314881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-3254.2547399707041</v>
      </c>
      <c r="L664" s="444">
        <f t="shared" ca="1" si="54"/>
        <v>-784275.39233293966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-784275.39233293966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-3302.7959252614992</v>
      </c>
      <c r="L665" s="444">
        <f t="shared" ca="1" si="54"/>
        <v>-795973.8179880213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-795973.8179880213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-3351.5393654910063</v>
      </c>
      <c r="L666" s="444">
        <f t="shared" ca="1" si="54"/>
        <v>-807720.9870833325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-807720.9870833325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-3400.4859033881362</v>
      </c>
      <c r="L667" s="444">
        <f t="shared" ca="1" si="54"/>
        <v>-819517.1027165408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-819517.1027165408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-3449.6363851931706</v>
      </c>
      <c r="L668" s="444">
        <f t="shared" ca="1" si="54"/>
        <v>-831362.36883155419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-831362.36883155419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-3498.9916606723932</v>
      </c>
      <c r="L669" s="444">
        <f t="shared" ca="1" si="54"/>
        <v>-843256.99022204673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-843256.99022204673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-3548.5525831327791</v>
      </c>
      <c r="L670" s="444">
        <f t="shared" ca="1" si="54"/>
        <v>-855201.17253499967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-855201.17253499967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-3598.3200094367489</v>
      </c>
      <c r="L671" s="444">
        <f t="shared" ca="1" si="54"/>
        <v>-867195.12227425654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-867195.12227425654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-3648.2948000169863</v>
      </c>
      <c r="L672" s="444">
        <f t="shared" ca="1" si="54"/>
        <v>-879239.04680409376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-879239.04680409376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-3698.4778188913078</v>
      </c>
      <c r="L673" s="444">
        <f t="shared" ca="1" si="54"/>
        <v>-891333.15435280523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-891333.15435280523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-3748.8699336776058</v>
      </c>
      <c r="L674" s="444">
        <f t="shared" ca="1" si="54"/>
        <v>-903477.65401630301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-903477.65401630301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-3799.4720156088465</v>
      </c>
      <c r="L675" s="444">
        <f t="shared" ca="1" si="54"/>
        <v>-915672.755761732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-915672.755761732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-3850.2849395481339</v>
      </c>
      <c r="L676" s="444">
        <f t="shared" ca="1" si="54"/>
        <v>-927918.6704311003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-927918.6704311003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-3901.3095840038354</v>
      </c>
      <c r="L677" s="444">
        <f t="shared" ca="1" si="54"/>
        <v>-940215.60974492435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-940215.60974492435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-3952.5468311447689</v>
      </c>
      <c r="L678" s="444">
        <f t="shared" ca="1" si="54"/>
        <v>-952563.78630588925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-952563.78630588925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-4003.9975668154561</v>
      </c>
      <c r="L679" s="444">
        <f t="shared" ca="1" si="54"/>
        <v>-964963.4136025249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-964963.4136025249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-4055.6626805514379</v>
      </c>
      <c r="L680" s="444">
        <f t="shared" ca="1" si="54"/>
        <v>-977414.70601289649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-977414.70601289649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-4107.5430655946529</v>
      </c>
      <c r="L681" s="444">
        <f t="shared" ca="1" si="54"/>
        <v>-989917.8788083113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-989917.8788083113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-4159.6396189088809</v>
      </c>
      <c r="L682" s="444">
        <f t="shared" ca="1" si="54"/>
        <v>-1002473.1481570404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-1002473.1481570404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-4211.9532411952523</v>
      </c>
      <c r="L683" s="444">
        <f t="shared" ca="1" si="54"/>
        <v>-1015080.7311280558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-1015080.7311280558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-4264.4848369078163</v>
      </c>
      <c r="L684" s="444">
        <f t="shared" ca="1" si="54"/>
        <v>-1027740.8456947838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-1027740.8456947838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-4317.2353142691836</v>
      </c>
      <c r="L685" s="444">
        <f t="shared" ca="1" si="54"/>
        <v>-1040453.7107388732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-1040453.7107388732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-4370.2055852862231</v>
      </c>
      <c r="L686" s="444">
        <f t="shared" ca="1" si="54"/>
        <v>-1053219.5460539798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-1053219.5460539798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-4423.3965657658327</v>
      </c>
      <c r="L687" s="444">
        <f t="shared" ca="1" si="54"/>
        <v>-1066038.5723495658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-1066038.5723495658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-4476.8091753307745</v>
      </c>
      <c r="L688" s="444">
        <f t="shared" ca="1" si="54"/>
        <v>-1078911.0112547167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-1078911.0112547167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-4530.4443374355706</v>
      </c>
      <c r="L689" s="444">
        <f t="shared" ca="1" si="54"/>
        <v>-1091837.0853219724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-1091837.0853219724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-4584.3029793824689</v>
      </c>
      <c r="L690" s="444">
        <f t="shared" ca="1" si="54"/>
        <v>-1104817.018031175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-1104817.018031175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-4638.3860323374802</v>
      </c>
      <c r="L691" s="444">
        <f t="shared" ca="1" si="54"/>
        <v>-1117851.0337933328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-1117851.0337933328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-4692.6944313464701</v>
      </c>
      <c r="L692" s="444">
        <f t="shared" ca="1" si="54"/>
        <v>-1130939.3579544993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-1130939.3579544993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-4747.2291153513315</v>
      </c>
      <c r="L693" s="444">
        <f t="shared" ca="1" si="54"/>
        <v>-1144082.2167996708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-1144082.2167996708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-4801.9910272062125</v>
      </c>
      <c r="L694" s="444">
        <f t="shared" ca="1" si="54"/>
        <v>-1157279.8375566972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-1157279.8375566972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-4856.9811136938224</v>
      </c>
      <c r="L695" s="444">
        <f t="shared" ca="1" si="54"/>
        <v>-1170532.4484002113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-1170532.4484002113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-4912.2003255417976</v>
      </c>
      <c r="L696" s="444">
        <f t="shared" ca="1" si="54"/>
        <v>-1183840.2784555734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-1183840.2784555734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-4967.6496174391395</v>
      </c>
      <c r="L697" s="444">
        <f t="shared" ca="1" si="54"/>
        <v>-1197203.5578028327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-1197203.5578028327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-5023.3299480527203</v>
      </c>
      <c r="L698" s="444">
        <f t="shared" ca="1" si="54"/>
        <v>-1210622.5174807056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-1210622.5174807056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-5079.2422800438571</v>
      </c>
      <c r="L699" s="444">
        <f t="shared" ca="1" si="54"/>
        <v>-1224097.3894905697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-1224097.3894905697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-5135.3875800849582</v>
      </c>
      <c r="L700" s="444">
        <f t="shared" ca="1" si="54"/>
        <v>-1237628.4068004747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-1237628.4068004747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-5191.7668188762291</v>
      </c>
      <c r="L701" s="444">
        <f t="shared" ca="1" si="54"/>
        <v>-1251215.8033491711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-1251215.8033491711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-5248.3809711624635</v>
      </c>
      <c r="L702" s="444">
        <f t="shared" ca="1" si="54"/>
        <v>-1264859.8140501538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-1264859.8140501538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-5305.2310157498914</v>
      </c>
      <c r="L703" s="444">
        <f t="shared" ca="1" si="54"/>
        <v>-1278560.674795724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-1278560.674795724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-5362.3179355231005</v>
      </c>
      <c r="L704" s="444">
        <f t="shared" ca="1" si="54"/>
        <v>-1292318.6224610673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-1292318.6224610673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-5419.6427174620312</v>
      </c>
      <c r="L705" s="444">
        <f t="shared" ca="1" si="54"/>
        <v>-1306133.8949083495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-1306133.8949083495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-5477.20635265904</v>
      </c>
      <c r="L706" s="444">
        <f t="shared" ca="1" si="54"/>
        <v>-1320006.7309908287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-1320006.7309908287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-5535.0098363360366</v>
      </c>
      <c r="L707" s="444">
        <f t="shared" ca="1" si="54"/>
        <v>-1333937.370556985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-1333937.370556985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-5593.0541678616883</v>
      </c>
      <c r="L708" s="444">
        <f t="shared" ca="1" si="54"/>
        <v>-1347926.0544546668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-1347926.0544546668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-5651.3403507686953</v>
      </c>
      <c r="L709" s="444">
        <f t="shared" ca="1" si="54"/>
        <v>-1361973.0245352557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-1361973.0245352557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-5709.8693927711493</v>
      </c>
      <c r="L710" s="444">
        <f t="shared" ca="1" si="54"/>
        <v>-1376078.523657847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-1376078.523657847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-5768.6423057819466</v>
      </c>
      <c r="L711" s="444">
        <f t="shared" ca="1" si="54"/>
        <v>-1390242.795693449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-1390242.795693449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-5827.6601059302884</v>
      </c>
      <c r="L712" s="444">
        <f t="shared" ca="1" si="54"/>
        <v>-1404466.0855291993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-1404466.0855291993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-5886.9238135792475</v>
      </c>
      <c r="L713" s="444">
        <f t="shared" ca="1" si="54"/>
        <v>-1418748.6390725987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-1418748.6390725987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-5946.4344533434114</v>
      </c>
      <c r="L714" s="444">
        <f t="shared" ca="1" si="54"/>
        <v>-1433090.7032557623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-1433090.7032557623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-6006.193054106594</v>
      </c>
      <c r="L715" s="444">
        <f t="shared" ca="1" si="54"/>
        <v>-1447492.5260396891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-1447492.5260396891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-6066.2006490396216</v>
      </c>
      <c r="L716" s="444">
        <f t="shared" ca="1" si="54"/>
        <v>-1461954.3564185489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-1461954.3564185489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-6126.4582756182044</v>
      </c>
      <c r="L717" s="444">
        <f t="shared" ca="1" si="54"/>
        <v>-1476476.4444239873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-1476476.4444239873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-6186.9669756408648</v>
      </c>
      <c r="L718" s="444">
        <f t="shared" ca="1" si="54"/>
        <v>-1491059.0411294485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-1491059.0411294485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-6247.7277952469522</v>
      </c>
      <c r="L719" s="444">
        <f t="shared" ca="1" si="54"/>
        <v>-1505702.3986545156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-1505702.3986545156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-6308.7417849347321</v>
      </c>
      <c r="L720" s="444">
        <f t="shared" ca="1" si="54"/>
        <v>-1520406.7701692705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-1520406.7701692705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-6370.0099995795445</v>
      </c>
      <c r="L721" s="444">
        <f t="shared" ca="1" si="54"/>
        <v>-1535172.4098986702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-1535172.4098986702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-6431.5334984520432</v>
      </c>
      <c r="L722" s="444">
        <f t="shared" ca="1" si="54"/>
        <v>-1549999.5731269424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-1549999.5731269424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-6493.3133452365109</v>
      </c>
      <c r="L723" s="444">
        <f t="shared" ca="1" si="54"/>
        <v>-1564888.516201999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-1564888.516201999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-6555.3506080492471</v>
      </c>
      <c r="L724" s="444">
        <f t="shared" ca="1" si="54"/>
        <v>-1579839.4965398684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-1579839.4965398684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-6617.6463594570359</v>
      </c>
      <c r="L725" s="444">
        <f t="shared" ca="1" si="54"/>
        <v>-1594852.7726291455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-1594852.7726291455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-6680.2016764956907</v>
      </c>
      <c r="L726" s="444">
        <f t="shared" ca="1" si="54"/>
        <v>-1609928.6040354613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-1609928.6040354613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-6743.0176406886731</v>
      </c>
      <c r="L727" s="444">
        <f t="shared" ca="1" si="54"/>
        <v>-1625067.2514059702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-1625067.2514059702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-6806.0953380657929</v>
      </c>
      <c r="L728" s="444">
        <f t="shared" ca="1" si="54"/>
        <v>-1640268.9764738563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-1640268.9764738563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-6869.4358591819864</v>
      </c>
      <c r="L729" s="444">
        <f t="shared" ca="1" si="54"/>
        <v>-1655534.0420628584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-1655534.0420628584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-6933.0402991361607</v>
      </c>
      <c r="L730" s="444">
        <f t="shared" ca="1" si="54"/>
        <v>-1670862.7120918147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-1670862.7120918147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-6996.9097575901442</v>
      </c>
      <c r="L731" s="444">
        <f t="shared" ca="1" si="54"/>
        <v>-1686255.2515792251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-1686255.2515792251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-7061.0453387876887</v>
      </c>
      <c r="L732" s="444">
        <f t="shared" ca="1" si="54"/>
        <v>-1701711.9266478328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-1701711.9266478328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-7125.4481515735542</v>
      </c>
      <c r="L733" s="444">
        <f t="shared" ca="1" si="54"/>
        <v>-1717233.0045292266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-1717233.0045292266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-7190.1193094126947</v>
      </c>
      <c r="L734" s="444">
        <f t="shared" ca="1" si="54"/>
        <v>-1732818.7535684595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-1732818.7535684595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-7255.0599304094976</v>
      </c>
      <c r="L735" s="444">
        <f t="shared" ca="1" si="54"/>
        <v>-1748469.4432286893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-1748469.4432286893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-7320.2711373271222</v>
      </c>
      <c r="L736" s="444">
        <f t="shared" ca="1" si="54"/>
        <v>-1764185.3440958366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-1764185.3440958366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-7385.7540576069032</v>
      </c>
      <c r="L737" s="444">
        <f t="shared" ca="1" si="54"/>
        <v>-1779966.7278832637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-1779966.7278832637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-7451.5098233878507</v>
      </c>
      <c r="L738" s="444">
        <f t="shared" ca="1" si="54"/>
        <v>-1795813.8674364719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-1795813.8674364719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-7517.5395715262166</v>
      </c>
      <c r="L739" s="444">
        <f t="shared" ca="1" si="54"/>
        <v>-1811727.0367378183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-1811727.0367378183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-7583.8444436151594</v>
      </c>
      <c r="L740" s="444">
        <f t="shared" ca="1" si="54"/>
        <v>-1827706.5109112535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-1827706.5109112535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-7650.4255860044732</v>
      </c>
      <c r="L741" s="444">
        <f t="shared" ca="1" si="54"/>
        <v>-1843752.5662270782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-1843752.5662270782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-7717.2841498204098</v>
      </c>
      <c r="L742" s="444">
        <f t="shared" ca="1" si="54"/>
        <v>-1859865.4801067188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-1859865.4801067188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-7784.4212909855787</v>
      </c>
      <c r="L743" s="444">
        <f t="shared" ca="1" si="54"/>
        <v>-1876045.5311275246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-1876045.5311275246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-7851.8381702389361</v>
      </c>
      <c r="L744" s="444">
        <f t="shared" ca="1" si="54"/>
        <v>-1892292.9990275837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-1892292.9990275837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-7919.5359531558506</v>
      </c>
      <c r="L745" s="444">
        <f t="shared" ca="1" si="54"/>
        <v>-1908608.1647105599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-1908608.1647105599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-7987.51581016825</v>
      </c>
      <c r="L746" s="444">
        <f t="shared" ca="1" si="54"/>
        <v>-1924991.3102505484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-1924991.3102505484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-8055.7789165848699</v>
      </c>
      <c r="L747" s="444">
        <f t="shared" ca="1" si="54"/>
        <v>-1941442.7188969534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-1941442.7188969534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-8124.3264526115563</v>
      </c>
      <c r="L748" s="444">
        <f t="shared" ca="1" si="54"/>
        <v>-1957962.6750793851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-1957962.6750793851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-8193.1596033716887</v>
      </c>
      <c r="L749" s="444">
        <f t="shared" ca="1" si="54"/>
        <v>-1974551.464412577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-1974551.464412577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-8262.2795589266534</v>
      </c>
      <c r="L750" s="444">
        <f t="shared" ca="1" si="54"/>
        <v>-1991209.3737013238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-1991209.3737013238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-8331.6875142964327</v>
      </c>
      <c r="L751" s="444">
        <f t="shared" ca="1" si="54"/>
        <v>-2007936.6909454404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-2007936.6909454404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-8401.3846694802523</v>
      </c>
      <c r="L752" s="444">
        <f t="shared" ca="1" si="54"/>
        <v>-2024733.7053447408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-2024733.7053447408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-8471.3722294773379</v>
      </c>
      <c r="L753" s="444">
        <f t="shared" ca="1" si="54"/>
        <v>-2041600.7073040383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-2041600.7073040383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-8541.6514043077423</v>
      </c>
      <c r="L754" s="444">
        <f t="shared" ca="1" si="54"/>
        <v>-2058537.9884381662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-2058537.9884381662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-8612.2234090332768</v>
      </c>
      <c r="L755" s="444">
        <f t="shared" ca="1" si="54"/>
        <v>-2075545.8415770198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-2075545.8415770198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-8683.0894637784986</v>
      </c>
      <c r="L756" s="444">
        <f t="shared" ca="1" si="54"/>
        <v>-2092624.5607706185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-2092624.5607706185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-8754.2507937518276</v>
      </c>
      <c r="L757" s="444">
        <f t="shared" ca="1" si="54"/>
        <v>-2109774.4412941905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-2109774.4412941905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-8825.7086292667118</v>
      </c>
      <c r="L758" s="444">
        <f t="shared" ca="1" si="54"/>
        <v>-2126995.7796532777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-2126995.7796532777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-8897.464205762908</v>
      </c>
      <c r="L759" s="444">
        <f t="shared" ca="1" si="54"/>
        <v>-2144288.873588861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-2144288.873588861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-8969.5187638278385</v>
      </c>
      <c r="L760" s="444">
        <f t="shared" ca="1" si="54"/>
        <v>-2161654.022082509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-2161654.022082509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-9041.8735492180385</v>
      </c>
      <c r="L761" s="444">
        <f t="shared" ca="1" si="54"/>
        <v>-2179091.5253615472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-2179091.5253615472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-9114.529812880699</v>
      </c>
      <c r="L762" s="444">
        <f t="shared" ca="1" si="54"/>
        <v>-2196601.6849042485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-2196601.6849042485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-9187.4888109752865</v>
      </c>
      <c r="L763" s="444">
        <f t="shared" ca="1" si="54"/>
        <v>-2214184.803445044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-2214184.803445044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-9260.7518048952679</v>
      </c>
      <c r="L764" s="444">
        <f t="shared" ca="1" si="54"/>
        <v>-2231841.1849797596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-2231841.1849797596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-9334.3200612899163</v>
      </c>
      <c r="L765" s="444">
        <f t="shared" ca="1" si="54"/>
        <v>-2249571.1347708697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-2249571.1347708697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-9408.1948520862097</v>
      </c>
      <c r="L766" s="444">
        <f t="shared" ca="1" si="54"/>
        <v>-2267374.9593527764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-2267374.9593527764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-9482.3774545108208</v>
      </c>
      <c r="L767" s="444">
        <f t="shared" ca="1" si="54"/>
        <v>-2285252.9665371077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-2285252.9665371077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-9556.8691511121997</v>
      </c>
      <c r="L768" s="444">
        <f t="shared" ca="1" si="54"/>
        <v>-2303205.4654180403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-2303205.4654180403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-9631.6712297827526</v>
      </c>
      <c r="L769" s="444">
        <f t="shared" ca="1" si="54"/>
        <v>-2321232.7663776437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-2321232.7663776437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-9706.7849837811009</v>
      </c>
      <c r="L770" s="444">
        <f t="shared" ca="1" si="54"/>
        <v>-2339335.1810912453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-2339335.1810912453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-9782.2117117544403</v>
      </c>
      <c r="L771" s="444">
        <f t="shared" ca="1" si="54"/>
        <v>-2357513.0225328202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-2357513.0225328202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-9857.9527177610034</v>
      </c>
      <c r="L772" s="444">
        <f t="shared" ca="1" si="54"/>
        <v>-2375766.6049804017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-2375766.6049804017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-9934.0093112925915</v>
      </c>
      <c r="L773" s="444">
        <f t="shared" ref="L773:L1027" ca="1" si="80">I773-J773+K773</f>
        <v>-2394096.2440215149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-2394096.2440215149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-10010.38280729723</v>
      </c>
      <c r="L774" s="444">
        <f t="shared" ca="1" si="80"/>
        <v>-2412502.2565586325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-2412502.2565586325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-10087.074526201886</v>
      </c>
      <c r="L775" s="444">
        <f t="shared" ca="1" si="80"/>
        <v>-2430984.9608146548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-2430984.9608146548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-10164.085793935314</v>
      </c>
      <c r="L776" s="444">
        <f t="shared" ca="1" si="80"/>
        <v>-2449544.6763384105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-2449544.6763384105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-10241.417941950962</v>
      </c>
      <c r="L777" s="444">
        <f t="shared" ca="1" si="80"/>
        <v>-2468181.7240101821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-2468181.7240101821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-10319.07230725001</v>
      </c>
      <c r="L778" s="444">
        <f t="shared" ca="1" si="80"/>
        <v>-2486896.4260472525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-2486896.4260472525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-10397.05023240447</v>
      </c>
      <c r="L779" s="444">
        <f t="shared" ca="1" si="80"/>
        <v>-2505689.1060094773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-2505689.1060094773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-10475.353065580406</v>
      </c>
      <c r="L780" s="444">
        <f t="shared" ca="1" si="80"/>
        <v>-2524560.0888048783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-2524560.0888048783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-10553.982160561245</v>
      </c>
      <c r="L781" s="444">
        <f t="shared" ca="1" si="80"/>
        <v>-2543509.70069526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-2543509.70069526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-10632.938876771168</v>
      </c>
      <c r="L782" s="444">
        <f t="shared" ca="1" si="80"/>
        <v>-2562538.2693018517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-2562538.2693018517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-10712.224579298634</v>
      </c>
      <c r="L783" s="444">
        <f t="shared" ca="1" si="80"/>
        <v>-2581646.1236109706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-2581646.1236109706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-10791.840638919963</v>
      </c>
      <c r="L784" s="444">
        <f t="shared" ca="1" si="80"/>
        <v>-2600833.5939797107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-2600833.5939797107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-10871.788432123047</v>
      </c>
      <c r="L785" s="444">
        <f t="shared" ca="1" si="80"/>
        <v>-2620101.0121416543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-2620101.0121416543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-10952.069341131144</v>
      </c>
      <c r="L786" s="444">
        <f t="shared" ca="1" si="80"/>
        <v>-2639448.7112126057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-2639448.7112126057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-11032.684753926775</v>
      </c>
      <c r="L787" s="444">
        <f t="shared" ca="1" si="80"/>
        <v>-2658877.0256963531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-2658877.0256963531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-11113.636064275723</v>
      </c>
      <c r="L788" s="444">
        <f t="shared" ca="1" si="80"/>
        <v>-2678386.2914904491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-2678386.2914904491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-11194.924671751123</v>
      </c>
      <c r="L789" s="444">
        <f t="shared" ca="1" si="80"/>
        <v>-2697976.8458920205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-2697976.8458920205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-11276.55198175767</v>
      </c>
      <c r="L790" s="444">
        <f t="shared" ca="1" si="80"/>
        <v>-2717649.0276035988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-2717649.0276035988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-11358.519405555913</v>
      </c>
      <c r="L791" s="444">
        <f t="shared" ca="1" si="80"/>
        <v>-2737403.1767389751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-2737403.1767389751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-11440.828360286649</v>
      </c>
      <c r="L792" s="444">
        <f t="shared" ca="1" si="80"/>
        <v>-2757239.6348290821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-2757239.6348290821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-11523.480268995427</v>
      </c>
      <c r="L793" s="444">
        <f t="shared" ca="1" si="80"/>
        <v>-2777158.7448278978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-2777158.7448278978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-11606.476560657158</v>
      </c>
      <c r="L794" s="444">
        <f t="shared" ca="1" si="80"/>
        <v>-2797160.8511183755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-2797160.8511183755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-11689.818670200817</v>
      </c>
      <c r="L795" s="444">
        <f t="shared" ca="1" si="80"/>
        <v>-2817246.2995183966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-2817246.2995183966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-11773.508038534237</v>
      </c>
      <c r="L796" s="444">
        <f t="shared" ca="1" si="80"/>
        <v>-2837415.4372867513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-2837415.4372867513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-11857.546112569049</v>
      </c>
      <c r="L797" s="444">
        <f t="shared" ca="1" si="80"/>
        <v>-2857668.6131291408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-2857668.6131291408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-11941.934345245672</v>
      </c>
      <c r="L798" s="444">
        <f t="shared" ca="1" si="80"/>
        <v>-2878006.1772042071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-2878006.1772042071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-12026.674195558448</v>
      </c>
      <c r="L799" s="444">
        <f t="shared" ca="1" si="80"/>
        <v>-2898428.4811295858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-2898428.4811295858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-12111.767128580859</v>
      </c>
      <c r="L800" s="444">
        <f t="shared" ca="1" si="80"/>
        <v>-2918935.8779879869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-2918935.8779879869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-12197.214615490864</v>
      </c>
      <c r="L801" s="444">
        <f t="shared" ca="1" si="80"/>
        <v>-2939528.7223332981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-2939528.7223332981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-12283.018133596326</v>
      </c>
      <c r="L802" s="444">
        <f t="shared" ca="1" si="80"/>
        <v>-2960207.370196715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-2960207.370196715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-12369.179166360564</v>
      </c>
      <c r="L803" s="444">
        <f t="shared" ca="1" si="80"/>
        <v>-2980972.1790928962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-2980972.1790928962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-12455.699203427987</v>
      </c>
      <c r="L804" s="444">
        <f t="shared" ca="1" si="80"/>
        <v>-3001823.5080261445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-3001823.5080261445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-12542.579740649853</v>
      </c>
      <c r="L805" s="444">
        <f t="shared" ca="1" si="80"/>
        <v>-3022761.7174966149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-3022761.7174966149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-12629.822280110147</v>
      </c>
      <c r="L806" s="444">
        <f t="shared" ca="1" si="80"/>
        <v>-3043787.1695065456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-3043787.1695065456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-12717.428330151524</v>
      </c>
      <c r="L807" s="444">
        <f t="shared" ca="1" si="80"/>
        <v>-3064900.2275665174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-3064900.2275665174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-12805.399405401407</v>
      </c>
      <c r="L808" s="444">
        <f t="shared" ca="1" si="80"/>
        <v>-3086101.256701739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-3086101.256701739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-12893.737026798164</v>
      </c>
      <c r="L809" s="444">
        <f t="shared" ca="1" si="80"/>
        <v>-3107390.6234583575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-3107390.6234583575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-12982.442721617408</v>
      </c>
      <c r="L810" s="444">
        <f t="shared" ca="1" si="80"/>
        <v>-3128768.6959097954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-3128768.6959097954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-13071.518023498398</v>
      </c>
      <c r="L811" s="444">
        <f t="shared" ca="1" si="80"/>
        <v>-3150235.8436631141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-3150235.8436631141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-13160.964472470559</v>
      </c>
      <c r="L812" s="444">
        <f t="shared" ca="1" si="80"/>
        <v>-3171792.4378654049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-3171792.4378654049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-13250.783614980106</v>
      </c>
      <c r="L813" s="444">
        <f t="shared" ca="1" si="80"/>
        <v>-3193438.8512102054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-3193438.8512102054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-13340.977003916774</v>
      </c>
      <c r="L814" s="444">
        <f t="shared" ca="1" si="80"/>
        <v>-3215175.4579439424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-3215175.4579439424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-13431.546198640679</v>
      </c>
      <c r="L815" s="444">
        <f t="shared" ca="1" si="80"/>
        <v>-3237002.6338724033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-3237002.6338724033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-13522.492765009265</v>
      </c>
      <c r="L816" s="444">
        <f t="shared" ca="1" si="80"/>
        <v>-3258920.7563672331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-3258920.7563672331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-13613.81827540439</v>
      </c>
      <c r="L817" s="444">
        <f t="shared" ca="1" si="80"/>
        <v>-3280930.2043724577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-3280930.2043724577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-13705.524308759492</v>
      </c>
      <c r="L818" s="444">
        <f t="shared" ca="1" si="80"/>
        <v>-3303031.3584110378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-3303031.3584110378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-13797.61245058691</v>
      </c>
      <c r="L819" s="444">
        <f t="shared" ca="1" si="80"/>
        <v>-3325224.6005914453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-3325224.6005914453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-13890.084293005273</v>
      </c>
      <c r="L820" s="444">
        <f t="shared" ca="1" si="80"/>
        <v>-3347510.3146142708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-3347510.3146142708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-13982.941434767044</v>
      </c>
      <c r="L821" s="444">
        <f t="shared" ca="1" si="80"/>
        <v>-3369888.8857788583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-3369888.8857788583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-14076.185481286162</v>
      </c>
      <c r="L822" s="444">
        <f t="shared" ca="1" si="80"/>
        <v>-3392360.7009899649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-3392360.7009899649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-14169.818044665772</v>
      </c>
      <c r="L823" s="444">
        <f t="shared" ca="1" si="80"/>
        <v>-3414926.148764451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-3414926.148764451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-14263.84074372613</v>
      </c>
      <c r="L824" s="444">
        <f t="shared" ca="1" si="80"/>
        <v>-3437585.6192379976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-3437585.6192379976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-14358.255204032575</v>
      </c>
      <c r="L825" s="444">
        <f t="shared" ca="1" si="80"/>
        <v>-3460339.5041718506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-3460339.5041718506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-14453.063057923631</v>
      </c>
      <c r="L826" s="444">
        <f t="shared" ca="1" si="80"/>
        <v>-3483188.1969595947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-3483188.1969595947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-14548.265944539227</v>
      </c>
      <c r="L827" s="444">
        <f t="shared" ca="1" si="80"/>
        <v>-3506132.0926339542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-3506132.0926339542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-14643.865509849062</v>
      </c>
      <c r="L828" s="444">
        <f t="shared" ca="1" si="80"/>
        <v>-3529171.5878736237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-3529171.5878736237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-14739.863406681019</v>
      </c>
      <c r="L829" s="444">
        <f t="shared" ca="1" si="80"/>
        <v>-3552307.0810101251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-3552307.0810101251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-14836.261294749771</v>
      </c>
      <c r="L830" s="444">
        <f t="shared" ca="1" si="80"/>
        <v>-3575538.9720346951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-3575538.9720346951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-14933.060840685479</v>
      </c>
      <c r="L831" s="444">
        <f t="shared" ca="1" si="80"/>
        <v>-3598867.6626052009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-3598867.6626052009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-15030.263718062588</v>
      </c>
      <c r="L832" s="444">
        <f t="shared" ca="1" si="80"/>
        <v>-3622293.5560530839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-3622293.5560530839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-15127.871607428769</v>
      </c>
      <c r="L833" s="444">
        <f t="shared" ca="1" si="80"/>
        <v>-3645817.0573903332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-3645817.0573903332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-15225.886196333973</v>
      </c>
      <c r="L834" s="444">
        <f t="shared" ca="1" si="80"/>
        <v>-3669438.5733164875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-3669438.5733164875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-15324.309179359614</v>
      </c>
      <c r="L835" s="444">
        <f t="shared" ca="1" si="80"/>
        <v>-3693158.5122256675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-3693158.5122256675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-15423.142258147864</v>
      </c>
      <c r="L836" s="444">
        <f t="shared" ca="1" si="80"/>
        <v>-3716977.2842136356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-3716977.2842136356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-15522.387141431067</v>
      </c>
      <c r="L837" s="444">
        <f t="shared" ca="1" si="80"/>
        <v>-3740895.3010848872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-3740895.3010848872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-15622.045545061284</v>
      </c>
      <c r="L838" s="444">
        <f t="shared" ca="1" si="80"/>
        <v>-3764912.9763597688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-3764912.9763597688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-15722.119192039954</v>
      </c>
      <c r="L839" s="444">
        <f t="shared" ca="1" si="80"/>
        <v>-3789030.7252816292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-3789030.7252816292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-15822.609812547709</v>
      </c>
      <c r="L840" s="444">
        <f t="shared" ca="1" si="80"/>
        <v>-3813248.9648239976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-3813248.9648239976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-15923.519143974241</v>
      </c>
      <c r="L841" s="444">
        <f t="shared" ca="1" si="80"/>
        <v>-3837568.1136977924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-3837568.1136977924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-16024.848930948387</v>
      </c>
      <c r="L842" s="444">
        <f t="shared" ca="1" si="80"/>
        <v>-3861988.5923585612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-3861988.5923585612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-16126.600925368257</v>
      </c>
      <c r="L843" s="444">
        <f t="shared" ca="1" si="80"/>
        <v>-3886510.8230137499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-3886510.8230137499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-16228.776886431542</v>
      </c>
      <c r="L844" s="444">
        <f t="shared" ca="1" si="80"/>
        <v>-3911135.2296300018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-3911135.2296300018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-16331.378580665923</v>
      </c>
      <c r="L845" s="444">
        <f t="shared" ca="1" si="80"/>
        <v>-3935862.2379404884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-3935862.2379404884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-16434.40778195962</v>
      </c>
      <c r="L846" s="444">
        <f t="shared" ca="1" si="80"/>
        <v>-3960692.2754522683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-3960692.2754522683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-16537.866271592036</v>
      </c>
      <c r="L847" s="444">
        <f t="shared" ca="1" si="80"/>
        <v>-3985625.7714536809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-3985625.7714536809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-16641.755838264588</v>
      </c>
      <c r="L848" s="444">
        <f t="shared" ca="1" si="80"/>
        <v>-4010663.1570217661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-4010663.1570217661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-16746.078278131608</v>
      </c>
      <c r="L849" s="444">
        <f t="shared" ca="1" si="80"/>
        <v>-4035804.8650297183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-4035804.8650297183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-16850.835394831411</v>
      </c>
      <c r="L850" s="444">
        <f t="shared" ca="1" si="80"/>
        <v>-4061051.3301543701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-4061051.3301543701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-16956.028999517457</v>
      </c>
      <c r="L851" s="444">
        <f t="shared" ca="1" si="80"/>
        <v>-4086402.9888837081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-4086402.9888837081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-17061.660910889703</v>
      </c>
      <c r="L852" s="444">
        <f t="shared" ca="1" si="80"/>
        <v>-4111860.2795244181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-4111860.2795244181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-17167.732955225994</v>
      </c>
      <c r="L853" s="444">
        <f t="shared" ca="1" si="80"/>
        <v>-4137423.6422094647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-4137423.6422094647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-17274.246966413688</v>
      </c>
      <c r="L854" s="444">
        <f t="shared" ca="1" si="80"/>
        <v>-4163093.5189056988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-4163093.5189056988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-17381.204785981332</v>
      </c>
      <c r="L855" s="444">
        <f t="shared" ca="1" si="80"/>
        <v>-4188870.3534215004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-4188870.3534215004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-17488.6082631305</v>
      </c>
      <c r="L856" s="444">
        <f t="shared" ca="1" si="80"/>
        <v>-4214754.5914144507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-4214754.5914144507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-17596.459254767797</v>
      </c>
      <c r="L857" s="444">
        <f t="shared" ca="1" si="80"/>
        <v>-4240746.6803990388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-4240746.6803990388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-17704.759625536914</v>
      </c>
      <c r="L858" s="444">
        <f t="shared" ca="1" si="80"/>
        <v>-4266847.0697543966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-4266847.0697543966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-17813.511247850904</v>
      </c>
      <c r="L859" s="444">
        <f t="shared" ca="1" si="80"/>
        <v>-4293056.2107320679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-4293056.2107320679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-17922.716001924535</v>
      </c>
      <c r="L860" s="444">
        <f t="shared" ca="1" si="80"/>
        <v>-4319374.5564638125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-4319374.5564638125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-18032.375775806802</v>
      </c>
      <c r="L861" s="444">
        <f t="shared" ca="1" si="80"/>
        <v>-4345802.5619694395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-4345802.5619694395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-18142.492465413583</v>
      </c>
      <c r="L862" s="444">
        <f t="shared" ca="1" si="80"/>
        <v>-4372340.6841646731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-4372340.6841646731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-18253.067974560388</v>
      </c>
      <c r="L863" s="444">
        <f t="shared" ca="1" si="80"/>
        <v>-4398989.3818690535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-4398989.3818690535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-18364.104214995306</v>
      </c>
      <c r="L864" s="444">
        <f t="shared" ca="1" si="80"/>
        <v>-4425749.1158138691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-4425749.1158138691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-18475.603106432038</v>
      </c>
      <c r="L865" s="444">
        <f t="shared" ca="1" si="80"/>
        <v>-4452620.3486501211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-4452620.3486501211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-18587.566576583089</v>
      </c>
      <c r="L866" s="444">
        <f t="shared" ca="1" si="80"/>
        <v>-4479603.5449565249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-4479603.5449565249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-18699.996561193104</v>
      </c>
      <c r="L867" s="444">
        <f t="shared" ca="1" si="80"/>
        <v>-4506699.1712475382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-4506699.1712475382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-18812.895004072328</v>
      </c>
      <c r="L868" s="444">
        <f t="shared" ca="1" si="80"/>
        <v>-4533907.6959814308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-4533907.6959814308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-18926.263857130212</v>
      </c>
      <c r="L869" s="444">
        <f t="shared" ca="1" si="80"/>
        <v>-4561229.5895683812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-4561229.5895683812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-19040.105080409172</v>
      </c>
      <c r="L870" s="444">
        <f t="shared" ca="1" si="80"/>
        <v>-4588665.3243786106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-4588665.3243786106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-19154.420642118461</v>
      </c>
      <c r="L871" s="444">
        <f t="shared" ca="1" si="80"/>
        <v>-4616215.3747505499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-4616215.3747505499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-19269.21251866821</v>
      </c>
      <c r="L872" s="444">
        <f t="shared" ca="1" si="80"/>
        <v>-4643880.2169990381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-4643880.2169990381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-19384.482694703576</v>
      </c>
      <c r="L873" s="444">
        <f t="shared" ca="1" si="80"/>
        <v>-4671660.3294235617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-4671660.3294235617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-19500.233163139092</v>
      </c>
      <c r="L874" s="444">
        <f t="shared" ca="1" si="80"/>
        <v>-4699556.192316521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-4699556.192316521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-19616.46592519309</v>
      </c>
      <c r="L875" s="444">
        <f t="shared" ca="1" si="80"/>
        <v>-4727568.2879715348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-4727568.2879715348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-19733.182990422312</v>
      </c>
      <c r="L876" s="444">
        <f t="shared" ca="1" si="80"/>
        <v>-4755697.1006917777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-4755697.1006917777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-19850.386376756658</v>
      </c>
      <c r="L877" s="444">
        <f t="shared" ca="1" si="80"/>
        <v>-4783943.1167983543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-4783943.1167983543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-19968.078110534061</v>
      </c>
      <c r="L878" s="444">
        <f t="shared" ca="1" si="80"/>
        <v>-4812306.8246387085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-4812306.8246387085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-20086.260226535538</v>
      </c>
      <c r="L879" s="444">
        <f t="shared" ca="1" si="80"/>
        <v>-4840788.7145950645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-4840788.7145950645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-20204.934768020354</v>
      </c>
      <c r="L880" s="444">
        <f t="shared" ca="1" si="80"/>
        <v>-4869389.2790929051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-4869389.2790929051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-20324.103786761356</v>
      </c>
      <c r="L881" s="444">
        <f t="shared" ca="1" si="80"/>
        <v>-4898109.0126094865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-4898109.0126094865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-20443.769343080447</v>
      </c>
      <c r="L882" s="444">
        <f t="shared" ca="1" si="80"/>
        <v>-4926948.4116823869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-4926948.4116823869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-20563.933505884197</v>
      </c>
      <c r="L883" s="444">
        <f t="shared" ca="1" si="80"/>
        <v>-4955907.9749180917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-4955907.9749180917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-20684.598352699635</v>
      </c>
      <c r="L884" s="444">
        <f t="shared" ca="1" si="80"/>
        <v>-4984988.2030006116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-4984988.2030006116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-20805.765969710134</v>
      </c>
      <c r="L885" s="444">
        <f t="shared" ca="1" si="80"/>
        <v>-5014189.5987001425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-5014189.5987001425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-20927.438451791513</v>
      </c>
      <c r="L886" s="444">
        <f t="shared" ca="1" si="80"/>
        <v>-5043512.6668817541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-5043512.6668817541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-21049.617902548227</v>
      </c>
      <c r="L887" s="444">
        <f t="shared" ca="1" si="80"/>
        <v>-5072957.9145141225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-5072957.9145141225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-21172.306434349761</v>
      </c>
      <c r="L888" s="444">
        <f t="shared" ca="1" si="80"/>
        <v>-5102525.850678293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-5102525.850678293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-21295.506168367137</v>
      </c>
      <c r="L889" s="444">
        <f t="shared" ca="1" si="80"/>
        <v>-5132216.9865764808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-5132216.9865764808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-21419.219234609587</v>
      </c>
      <c r="L890" s="444">
        <f t="shared" ca="1" si="80"/>
        <v>-5162031.8355409112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-5162031.8355409112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-21543.447771961382</v>
      </c>
      <c r="L891" s="444">
        <f t="shared" ca="1" si="80"/>
        <v>-5191970.9130426934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-5191970.9130426934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-21668.193928218807</v>
      </c>
      <c r="L892" s="444">
        <f t="shared" ca="1" si="80"/>
        <v>-5222034.7367007323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-5222034.7367007323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-21793.459860127303</v>
      </c>
      <c r="L893" s="444">
        <f t="shared" ca="1" si="80"/>
        <v>-5252223.8262906801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-5252223.8262906801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-21919.247733418753</v>
      </c>
      <c r="L894" s="444">
        <f t="shared" ca="1" si="80"/>
        <v>-5282538.7037539193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-5282538.7037539193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-22045.559722848917</v>
      </c>
      <c r="L895" s="444">
        <f t="shared" ca="1" si="80"/>
        <v>-5312979.8932065889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-5312979.8932065889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-22172.39801223504</v>
      </c>
      <c r="L896" s="444">
        <f t="shared" ca="1" si="80"/>
        <v>-5343547.9209486442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-5343547.9209486442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-22299.764794493603</v>
      </c>
      <c r="L897" s="444">
        <f t="shared" ca="1" si="80"/>
        <v>-5374243.3154729586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-5374243.3154729586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-22427.662271678244</v>
      </c>
      <c r="L898" s="444">
        <f t="shared" ca="1" si="80"/>
        <v>-5405066.6074744575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-5405066.6074744575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-22556.092655017823</v>
      </c>
      <c r="L899" s="444">
        <f t="shared" ca="1" si="80"/>
        <v>-5436018.3298592959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-5436018.3298592959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-22685.058164954651</v>
      </c>
      <c r="L900" s="444">
        <f t="shared" ca="1" si="80"/>
        <v>-5467099.0177540705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-5467099.0177540705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-22814.561031182879</v>
      </c>
      <c r="L901" s="444">
        <f t="shared" ca="1" si="80"/>
        <v>-5498309.2085150741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-5498309.2085150741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-22944.60349268706</v>
      </c>
      <c r="L902" s="444">
        <f t="shared" ca="1" si="80"/>
        <v>-5529649.441737582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-5529649.441737582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-23075.187797780844</v>
      </c>
      <c r="L903" s="444">
        <f t="shared" ca="1" si="80"/>
        <v>-5561120.2592651835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-5561120.2592651835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-23206.316204145849</v>
      </c>
      <c r="L904" s="444">
        <f t="shared" ca="1" si="80"/>
        <v>-5592722.2051991494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-5592722.2051991494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-23337.990978870708</v>
      </c>
      <c r="L905" s="444">
        <f t="shared" ca="1" si="80"/>
        <v>-5624455.8259078404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-5624455.8259078404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-23470.214398490254</v>
      </c>
      <c r="L906" s="444">
        <f t="shared" ca="1" si="80"/>
        <v>-5656321.6700361511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-5656321.6700361511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-23602.98874902488</v>
      </c>
      <c r="L907" s="444">
        <f t="shared" ca="1" si="80"/>
        <v>-5688320.2885149959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-5688320.2885149959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-23736.316326020067</v>
      </c>
      <c r="L908" s="444">
        <f t="shared" ca="1" si="80"/>
        <v>-5720452.2345708366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-5720452.2345708366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-23870.199434586069</v>
      </c>
      <c r="L909" s="444">
        <f t="shared" ca="1" si="80"/>
        <v>-5752718.0637352429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-5752718.0637352429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-24004.640389437765</v>
      </c>
      <c r="L910" s="444">
        <f t="shared" ca="1" si="80"/>
        <v>-5785118.3338545011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-5785118.3338545011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-24139.641514934672</v>
      </c>
      <c r="L911" s="444">
        <f t="shared" ca="1" si="80"/>
        <v>-5817653.6050992562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-5817653.6050992562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-24275.205145121152</v>
      </c>
      <c r="L912" s="444">
        <f t="shared" ca="1" si="80"/>
        <v>-5850324.4399741981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-5850324.4399741981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-24411.333623766743</v>
      </c>
      <c r="L913" s="444">
        <f t="shared" ca="1" si="80"/>
        <v>-5883131.4033277854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-5883131.4033277854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-24548.029304406689</v>
      </c>
      <c r="L914" s="444">
        <f t="shared" ca="1" si="80"/>
        <v>-5916075.0623620125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-5916075.0623620125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-24685.294550382638</v>
      </c>
      <c r="L915" s="444">
        <f t="shared" ca="1" si="80"/>
        <v>-5949155.9866422154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-5949155.9866422154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-24823.131734883482</v>
      </c>
      <c r="L916" s="444">
        <f t="shared" ca="1" si="80"/>
        <v>-5982374.7481069192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-5982374.7481069192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-24961.543240986415</v>
      </c>
      <c r="L917" s="444">
        <f t="shared" ca="1" si="80"/>
        <v>-6015731.9210777264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-6015731.9210777264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-25100.531461698112</v>
      </c>
      <c r="L918" s="444">
        <f t="shared" ca="1" si="80"/>
        <v>-6049228.0822692448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-6049228.0822692448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-25240.098799996103</v>
      </c>
      <c r="L919" s="444">
        <f t="shared" ca="1" si="80"/>
        <v>-6082863.8107990613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-6082863.8107990613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-25380.247668870339</v>
      </c>
      <c r="L920" s="444">
        <f t="shared" ca="1" si="80"/>
        <v>-6116639.6881977525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-6116639.6881977525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-25520.980491364888</v>
      </c>
      <c r="L921" s="444">
        <f t="shared" ca="1" si="80"/>
        <v>-6150556.2984189382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-6150556.2984189382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-25662.299700619827</v>
      </c>
      <c r="L922" s="444">
        <f t="shared" ca="1" si="80"/>
        <v>-6184614.2278493783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-6184614.2278493783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-25804.207739913327</v>
      </c>
      <c r="L923" s="444">
        <f t="shared" ca="1" si="80"/>
        <v>-6218814.0653191116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-6218814.0653191116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-25946.707062703885</v>
      </c>
      <c r="L924" s="444">
        <f t="shared" ca="1" si="80"/>
        <v>-6253156.4021116355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-6253156.4021116355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-26089.800132672732</v>
      </c>
      <c r="L925" s="444">
        <f t="shared" ca="1" si="80"/>
        <v>-6287641.8319741283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-6287641.8319741283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-26233.489423766452</v>
      </c>
      <c r="L926" s="444">
        <f t="shared" ca="1" si="80"/>
        <v>-6322270.9511277154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-6322270.9511277154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-26377.77742023973</v>
      </c>
      <c r="L927" s="444">
        <f t="shared" ca="1" si="80"/>
        <v>-6357044.3582777753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-6357044.3582777753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-26522.666616698316</v>
      </c>
      <c r="L928" s="444">
        <f t="shared" ca="1" si="80"/>
        <v>-6391962.6546242945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-6391962.6546242945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-26668.159518142143</v>
      </c>
      <c r="L929" s="444">
        <f t="shared" ca="1" si="80"/>
        <v>-6427026.4438722571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-6427026.4438722571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-26814.258640008655</v>
      </c>
      <c r="L930" s="444">
        <f t="shared" ca="1" si="80"/>
        <v>-6462236.3322420865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-6462236.3322420865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-26960.966508216279</v>
      </c>
      <c r="L931" s="444">
        <f t="shared" ca="1" si="80"/>
        <v>-6497592.9284801232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-6497592.9284801232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-27108.285659208097</v>
      </c>
      <c r="L932" s="444">
        <f t="shared" ca="1" si="80"/>
        <v>-6533096.8438691515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-6533096.8438691515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-27256.218639995714</v>
      </c>
      <c r="L933" s="444">
        <f t="shared" ca="1" si="80"/>
        <v>-6568748.6922389679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-6568748.6922389679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-27404.768008203278</v>
      </c>
      <c r="L934" s="444">
        <f t="shared" ca="1" si="80"/>
        <v>-6604549.0899769915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-6604549.0899769915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-27553.936332111713</v>
      </c>
      <c r="L935" s="444">
        <f t="shared" ca="1" si="80"/>
        <v>-6640498.6560389232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-6640498.6560389232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-27703.726190703099</v>
      </c>
      <c r="L936" s="444">
        <f t="shared" ca="1" si="80"/>
        <v>-6676598.0119594466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-6676598.0119594466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-27854.140173705277</v>
      </c>
      <c r="L937" s="444">
        <f t="shared" ca="1" si="80"/>
        <v>-6712847.7818629723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-6712847.7818629723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-28005.180881636636</v>
      </c>
      <c r="L938" s="444">
        <f t="shared" ca="1" si="80"/>
        <v>-6749248.5924744289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-6749248.5924744289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-28156.850925851038</v>
      </c>
      <c r="L939" s="444">
        <f t="shared" ca="1" si="80"/>
        <v>-6785801.0731301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-6785801.0731301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-28309.152928583004</v>
      </c>
      <c r="L940" s="444">
        <f t="shared" ca="1" si="80"/>
        <v>-6822505.8557885038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-6822505.8557885038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-28462.089522993021</v>
      </c>
      <c r="L941" s="444">
        <f t="shared" ca="1" si="80"/>
        <v>-6859363.5750413174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-6859363.5750413174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-28615.663353213073</v>
      </c>
      <c r="L942" s="444">
        <f t="shared" ca="1" si="80"/>
        <v>-6896374.8681243509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-6896374.8681243509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-28769.877074392381</v>
      </c>
      <c r="L943" s="444">
        <f t="shared" ca="1" si="80"/>
        <v>-6933540.3749285638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-6933540.3749285638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-28924.733352743264</v>
      </c>
      <c r="L944" s="444">
        <f t="shared" ca="1" si="80"/>
        <v>-6970860.7380111273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-6970860.7380111273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-29080.234865587285</v>
      </c>
      <c r="L945" s="444">
        <f t="shared" ca="1" si="80"/>
        <v>-7008336.602606535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-7008336.602606535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-29236.384301401482</v>
      </c>
      <c r="L946" s="444">
        <f t="shared" ca="1" si="80"/>
        <v>-7045968.616637757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-7045968.616637757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-29393.184359864907</v>
      </c>
      <c r="L947" s="444">
        <f t="shared" ca="1" si="80"/>
        <v>-7083757.4307274427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-7083757.4307274427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-29550.637751905262</v>
      </c>
      <c r="L948" s="444">
        <f t="shared" ca="1" si="80"/>
        <v>-7121703.6982091684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-7121703.6982091684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-29708.747199745787</v>
      </c>
      <c r="L949" s="444">
        <f t="shared" ca="1" si="80"/>
        <v>-7159808.0751387347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-7159808.0751387347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-29867.515436952312</v>
      </c>
      <c r="L950" s="444">
        <f t="shared" ca="1" si="80"/>
        <v>-7198071.2203055071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-7198071.2203055071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-30026.945208480531</v>
      </c>
      <c r="L951" s="444">
        <f t="shared" ca="1" si="80"/>
        <v>-7236493.7952438081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-7236493.7952438081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-30187.039270723453</v>
      </c>
      <c r="L952" s="444">
        <f t="shared" ca="1" si="80"/>
        <v>-7275076.4642443517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-7275076.4642443517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-30347.800391559049</v>
      </c>
      <c r="L953" s="444">
        <f t="shared" ca="1" si="80"/>
        <v>-7313819.8943657316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-7313819.8943657316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-30509.231350398131</v>
      </c>
      <c r="L954" s="444">
        <f t="shared" ca="1" si="80"/>
        <v>-7352724.7554459497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-7352724.7554459497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-30671.334938232372</v>
      </c>
      <c r="L955" s="444">
        <f t="shared" ca="1" si="80"/>
        <v>-7391791.7201140029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-7391791.7201140029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-30834.113957682592</v>
      </c>
      <c r="L956" s="444">
        <f t="shared" ca="1" si="80"/>
        <v>-7431021.463801506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-7431021.463801506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-30997.571223047187</v>
      </c>
      <c r="L957" s="444">
        <f t="shared" ca="1" si="80"/>
        <v>-7470414.664754374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-7470414.664754374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-31161.70956035081</v>
      </c>
      <c r="L958" s="444">
        <f t="shared" ca="1" si="80"/>
        <v>-7509972.0040445449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-7509972.0040445449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-31326.531807393185</v>
      </c>
      <c r="L959" s="444">
        <f t="shared" ca="1" si="80"/>
        <v>-7549694.1655817581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-7549694.1655817581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-31492.040813798245</v>
      </c>
      <c r="L960" s="444">
        <f t="shared" ca="1" si="80"/>
        <v>-7589581.8361253766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-7589581.8361253766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-31658.239441063317</v>
      </c>
      <c r="L961" s="444">
        <f t="shared" ca="1" si="80"/>
        <v>-7629635.7052962603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-7629635.7052962603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-31825.130562608665</v>
      </c>
      <c r="L962" s="444">
        <f t="shared" ca="1" si="80"/>
        <v>-7669856.4655886898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-7669856.4655886898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-31992.71706382712</v>
      </c>
      <c r="L963" s="444">
        <f t="shared" ca="1" si="80"/>
        <v>-7710244.8123823376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-7710244.8123823376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-32161.001842133996</v>
      </c>
      <c r="L964" s="444">
        <f t="shared" ca="1" si="80"/>
        <v>-7750801.4439542918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-7750801.4439542918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-32329.987807017136</v>
      </c>
      <c r="L965" s="444">
        <f t="shared" ca="1" si="80"/>
        <v>-7791527.061491129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-7791527.061491129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-32499.677880087289</v>
      </c>
      <c r="L966" s="444">
        <f t="shared" ca="1" si="80"/>
        <v>-7832422.3691010363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-7832422.3691010363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-32670.074995128569</v>
      </c>
      <c r="L967" s="444">
        <f t="shared" ca="1" si="80"/>
        <v>-7873488.0738259852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-7873488.0738259852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-32841.182098149184</v>
      </c>
      <c r="L968" s="444">
        <f t="shared" ca="1" si="80"/>
        <v>-7914724.8856539549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-7914724.8856539549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-33013.002147432395</v>
      </c>
      <c r="L969" s="444">
        <f t="shared" ca="1" si="80"/>
        <v>-7956133.5175312078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-7956133.5175312078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-33185.538113587616</v>
      </c>
      <c r="L970" s="444">
        <f t="shared" ca="1" si="80"/>
        <v>-7997714.6853746157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-7997714.6853746157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-33358.792979601814</v>
      </c>
      <c r="L971" s="444">
        <f t="shared" ca="1" si="80"/>
        <v>-8039469.1080840379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-8039469.1080840379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-33532.769740891075</v>
      </c>
      <c r="L972" s="444">
        <f t="shared" ca="1" si="80"/>
        <v>-8081397.507554749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-8081397.507554749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-33707.471405352378</v>
      </c>
      <c r="L973" s="444">
        <f t="shared" ca="1" si="80"/>
        <v>-8123500.6086899219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-8123500.6086899219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-33882.900993415591</v>
      </c>
      <c r="L974" s="444">
        <f t="shared" ca="1" si="80"/>
        <v>-8165779.1394131575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-8165779.1394131575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-34059.061538095739</v>
      </c>
      <c r="L975" s="444">
        <f t="shared" ca="1" si="80"/>
        <v>-8208233.8306810735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-8208233.8306810735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-34235.956085045385</v>
      </c>
      <c r="L976" s="444">
        <f t="shared" ca="1" si="80"/>
        <v>-8250865.4164959397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-8250865.4164959397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-34413.587692607332</v>
      </c>
      <c r="L977" s="444">
        <f t="shared" ca="1" si="80"/>
        <v>-8293674.6339183673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-8293674.6339183673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-34591.95943186745</v>
      </c>
      <c r="L978" s="444">
        <f t="shared" ca="1" si="80"/>
        <v>-8336662.2230800549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-8336662.2230800549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-34771.07438670782</v>
      </c>
      <c r="L979" s="444">
        <f t="shared" ca="1" si="80"/>
        <v>-8379828.9271965828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-8379828.9271965828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-34950.935653860011</v>
      </c>
      <c r="L980" s="444">
        <f t="shared" ca="1" si="80"/>
        <v>-8423175.4925802629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-8423175.4925802629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-35131.546342958682</v>
      </c>
      <c r="L981" s="444">
        <f t="shared" ca="1" si="80"/>
        <v>-8466702.6686530411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-8466702.6686530411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-35312.909576595259</v>
      </c>
      <c r="L982" s="444">
        <f t="shared" ca="1" si="80"/>
        <v>-8510411.2079594564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-8510411.2079594564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-35495.028490371988</v>
      </c>
      <c r="L983" s="444">
        <f t="shared" ca="1" si="80"/>
        <v>-8554301.8661796488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-8554301.8661796488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-35677.90623295612</v>
      </c>
      <c r="L984" s="444">
        <f t="shared" ca="1" si="80"/>
        <v>-8598375.402142426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-8598375.402142426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-35861.545966134363</v>
      </c>
      <c r="L985" s="444">
        <f t="shared" ca="1" si="80"/>
        <v>-8642632.5778383799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-8642632.5778383799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-36045.950864867504</v>
      </c>
      <c r="L986" s="444">
        <f t="shared" ca="1" si="80"/>
        <v>-8687074.1584330685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-8687074.1584330685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-36231.124117345367</v>
      </c>
      <c r="L987" s="444">
        <f t="shared" ca="1" si="80"/>
        <v>-8731700.9122802336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-8731700.9122802336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-36417.068925041895</v>
      </c>
      <c r="L988" s="444">
        <f t="shared" ca="1" si="80"/>
        <v>-8776513.6109350957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-8776513.6109350957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-36603.788502770483</v>
      </c>
      <c r="L989" s="444">
        <f t="shared" ca="1" si="80"/>
        <v>-8821513.0291676875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-8821513.0291676875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-36791.286078739613</v>
      </c>
      <c r="L990" s="444">
        <f t="shared" ca="1" si="80"/>
        <v>-8866699.9449762478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-8866699.9449762478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-36979.564894608615</v>
      </c>
      <c r="L991" s="444">
        <f t="shared" ca="1" si="80"/>
        <v>-8912075.1396006774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-8912075.1396006774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-37168.62820554374</v>
      </c>
      <c r="L992" s="444">
        <f t="shared" ca="1" si="80"/>
        <v>-8957639.3975360412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-8957639.3975360412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-37358.47928027442</v>
      </c>
      <c r="L993" s="444">
        <f t="shared" ca="1" si="80"/>
        <v>-9003393.506546136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-9003393.506546136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-37549.121401149816</v>
      </c>
      <c r="L994" s="444">
        <f t="shared" ca="1" si="80"/>
        <v>-9049338.2576771062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-9049338.2576771062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-37740.557864195529</v>
      </c>
      <c r="L995" s="444">
        <f t="shared" ca="1" si="80"/>
        <v>-9095474.4452711213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-9095474.4452711213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-37932.791979170594</v>
      </c>
      <c r="L996" s="444">
        <f t="shared" ca="1" si="80"/>
        <v>-9141802.8669801131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-9141802.8669801131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-38125.82706962472</v>
      </c>
      <c r="L997" s="444">
        <f t="shared" ca="1" si="80"/>
        <v>-9188324.3237795588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-9188324.3237795588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-38319.666472955745</v>
      </c>
      <c r="L998" s="444">
        <f t="shared" ca="1" si="80"/>
        <v>-9235039.6199823357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-9235039.6199823357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-38514.313540467316</v>
      </c>
      <c r="L999" s="444">
        <f t="shared" ca="1" si="80"/>
        <v>-9281949.5632526241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-9281949.5632526241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-38709.771637426849</v>
      </c>
      <c r="L1000" s="444">
        <f t="shared" ca="1" si="80"/>
        <v>-9329054.9646198712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-9329054.9646198712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-38906.044143123712</v>
      </c>
      <c r="L1001" s="444">
        <f t="shared" ca="1" si="80"/>
        <v>-9376356.6384928152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-9376356.6384928152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-39103.134450927646</v>
      </c>
      <c r="L1002" s="444">
        <f t="shared" ca="1" si="80"/>
        <v>-9423855.402673563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-9423855.402673563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-39301.045968347433</v>
      </c>
      <c r="L1003" s="444">
        <f t="shared" ca="1" si="80"/>
        <v>-9471552.0783717316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-9471552.0783717316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-39499.782117089802</v>
      </c>
      <c r="L1004" s="444">
        <f t="shared" ca="1" si="80"/>
        <v>-9519447.4902186412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-9519447.4902186412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-39699.346333118592</v>
      </c>
      <c r="L1005" s="444">
        <f t="shared" ca="1" si="80"/>
        <v>-9567542.4662815798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-9567542.4662815798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-39899.742066714171</v>
      </c>
      <c r="L1006" s="444">
        <f t="shared" ca="1" si="80"/>
        <v>-9615837.8380781151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-9615837.8380781151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-40100.972782533063</v>
      </c>
      <c r="L1007" s="444">
        <f t="shared" ca="1" si="80"/>
        <v>-9664334.4405904692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-9664334.4405904692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-40303.041959667869</v>
      </c>
      <c r="L1008" s="444">
        <f t="shared" ca="1" si="80"/>
        <v>-9713033.1122799572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-9713033.1122799572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-40505.953091707408</v>
      </c>
      <c r="L1009" s="444">
        <f t="shared" ca="1" si="80"/>
        <v>-9761934.6951014847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-9761934.6951014847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-40709.709686797105</v>
      </c>
      <c r="L1010" s="444">
        <f t="shared" ca="1" si="80"/>
        <v>-9811040.0345181022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-9811040.0345181022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-40914.315267699676</v>
      </c>
      <c r="L1011" s="444">
        <f t="shared" ca="1" si="80"/>
        <v>-9860349.9795156214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-9860349.9795156214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-41119.773371856005</v>
      </c>
      <c r="L1012" s="444">
        <f t="shared" ca="1" si="80"/>
        <v>-9909865.3826172985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-9909865.3826172985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-41326.087551446326</v>
      </c>
      <c r="L1013" s="444">
        <f t="shared" ca="1" si="80"/>
        <v>-9959587.0998985656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-9959587.0998985656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-41533.261373451605</v>
      </c>
      <c r="L1014" s="444">
        <f t="shared" ca="1" si="80"/>
        <v>-10009515.991001837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-10009515.991001837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-41741.29841971524</v>
      </c>
      <c r="L1015" s="444">
        <f t="shared" ca="1" si="80"/>
        <v>-10059652.919151373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-10059652.919151373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-41950.20228700497</v>
      </c>
      <c r="L1016" s="444">
        <f t="shared" ca="1" si="80"/>
        <v>-10109998.751168199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-10109998.751168199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-42159.976587075078</v>
      </c>
      <c r="L1017" s="444">
        <f t="shared" ca="1" si="80"/>
        <v>-10160554.357485095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-10160554.357485095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-42370.624946728814</v>
      </c>
      <c r="L1018" s="444">
        <f t="shared" ca="1" si="80"/>
        <v>-10211320.612161644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-10211320.612161644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-42582.151007881097</v>
      </c>
      <c r="L1019" s="444">
        <f t="shared" ca="1" si="80"/>
        <v>-10262298.392899346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-10262298.392899346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-42794.558427621523</v>
      </c>
      <c r="L1020" s="444">
        <f t="shared" ca="1" si="80"/>
        <v>-10313488.581056787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-10313488.581056787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-43007.850878277532</v>
      </c>
      <c r="L1021" s="444">
        <f t="shared" ca="1" si="80"/>
        <v>-10364892.061664885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-10364892.061664885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-43222.032047477936</v>
      </c>
      <c r="L1022" s="444">
        <f t="shared" ca="1" si="80"/>
        <v>-10416509.723442184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-10416509.723442184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-43437.105638216686</v>
      </c>
      <c r="L1023" s="444">
        <f t="shared" ca="1" si="80"/>
        <v>-10468342.458810221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-10468342.458810221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-43653.075368916841</v>
      </c>
      <c r="L1024" s="444">
        <f t="shared" ca="1" si="80"/>
        <v>-10520391.163908958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-10520391.163908958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-43869.944973494908</v>
      </c>
      <c r="L1025" s="444">
        <f t="shared" ca="1" si="80"/>
        <v>-10572656.738612274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-10572656.738612274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-44087.718201425392</v>
      </c>
      <c r="L1026" s="444">
        <f t="shared" ca="1" si="80"/>
        <v>-10625140.086543519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-10625140.086543519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-44306.398817805581</v>
      </c>
      <c r="L1027" s="444">
        <f t="shared" ca="1" si="80"/>
        <v>-10677842.115091145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-10677842.115091145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-44525.990603420687</v>
      </c>
      <c r="L1028" s="444">
        <f t="shared" ref="L1028:L1282" ca="1" si="106">I1028-J1028+K1028</f>
        <v>-10730763.735424386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-10730763.735424386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-44746.497354809195</v>
      </c>
      <c r="L1029" s="444">
        <f t="shared" ca="1" si="106"/>
        <v>-10783905.862509016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-10783905.862509016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-44967.922884328487</v>
      </c>
      <c r="L1030" s="444">
        <f t="shared" ca="1" si="106"/>
        <v>-10837269.415123165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-10837269.415123165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-45190.271020220767</v>
      </c>
      <c r="L1031" s="444">
        <f t="shared" ca="1" si="106"/>
        <v>-10890855.315873206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-10890855.315873206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-45413.545606679276</v>
      </c>
      <c r="L1032" s="444">
        <f t="shared" ca="1" si="106"/>
        <v>-10944664.491209704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-10944664.491209704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-45637.750503914685</v>
      </c>
      <c r="L1033" s="444">
        <f t="shared" ca="1" si="106"/>
        <v>-10998697.871443439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-10998697.871443439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-45862.889588221915</v>
      </c>
      <c r="L1034" s="444">
        <f t="shared" ca="1" si="106"/>
        <v>-11052956.390761482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-11052956.390761482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-46088.96675204709</v>
      </c>
      <c r="L1035" s="444">
        <f t="shared" ca="1" si="106"/>
        <v>-11107440.987243349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-11107440.987243349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-46315.985904054869</v>
      </c>
      <c r="L1036" s="444">
        <f t="shared" ca="1" si="106"/>
        <v>-11162152.602877224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-11162152.602877224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-46543.950969196019</v>
      </c>
      <c r="L1037" s="444">
        <f t="shared" ca="1" si="106"/>
        <v>-11217092.183576241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-11217092.183576241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-46772.865888775254</v>
      </c>
      <c r="L1038" s="444">
        <f t="shared" ca="1" si="106"/>
        <v>-11272260.679194836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-11272260.679194836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-47002.734620519404</v>
      </c>
      <c r="L1039" s="444">
        <f t="shared" ca="1" si="106"/>
        <v>-11327659.043545175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-11327659.043545175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-47233.561138645819</v>
      </c>
      <c r="L1040" s="444">
        <f t="shared" ca="1" si="106"/>
        <v>-11383288.234413642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-11383288.234413642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-47465.349433931093</v>
      </c>
      <c r="L1041" s="444">
        <f t="shared" ca="1" si="106"/>
        <v>-11439149.213577393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-11439149.213577393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-47698.103513780057</v>
      </c>
      <c r="L1042" s="444">
        <f t="shared" ca="1" si="106"/>
        <v>-11495242.946820995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-11495242.946820995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-47931.827402295065</v>
      </c>
      <c r="L1043" s="444">
        <f t="shared" ca="1" si="106"/>
        <v>-11551570.403953111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-11551570.403953111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-48166.525140345548</v>
      </c>
      <c r="L1044" s="444">
        <f t="shared" ca="1" si="106"/>
        <v>-11608132.558823276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-11608132.558823276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-48402.200785637906</v>
      </c>
      <c r="L1045" s="444">
        <f t="shared" ca="1" si="106"/>
        <v>-11664930.389338735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-11664930.389338735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-48638.858412785652</v>
      </c>
      <c r="L1046" s="444">
        <f t="shared" ca="1" si="106"/>
        <v>-11721964.877481341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-11721964.877481341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-48876.502113379844</v>
      </c>
      <c r="L1047" s="444">
        <f t="shared" ca="1" si="106"/>
        <v>-11779237.009324541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-11779237.009324541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-49115.135996059842</v>
      </c>
      <c r="L1048" s="444">
        <f t="shared" ca="1" si="106"/>
        <v>-11836747.775050422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-11836747.775050422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-49354.764186584347</v>
      </c>
      <c r="L1049" s="444">
        <f t="shared" ca="1" si="106"/>
        <v>-11894498.168966826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-11894498.168966826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-49595.390827902695</v>
      </c>
      <c r="L1050" s="444">
        <f t="shared" ca="1" si="106"/>
        <v>-11952489.18952455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-11952489.18952455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-49837.020080226546</v>
      </c>
      <c r="L1051" s="444">
        <f t="shared" ca="1" si="106"/>
        <v>-12010721.839334598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-12010721.839334598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-50079.65612110174</v>
      </c>
      <c r="L1052" s="444">
        <f t="shared" ca="1" si="106"/>
        <v>-12069197.125185519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-12069197.125185519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-50323.303145480582</v>
      </c>
      <c r="L1053" s="444">
        <f t="shared" ca="1" si="106"/>
        <v>-12127916.058060821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-12127916.058060821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-50567.965365794342</v>
      </c>
      <c r="L1054" s="444">
        <f t="shared" ca="1" si="106"/>
        <v>-12186879.653156435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-12186879.653156435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-50813.647012026064</v>
      </c>
      <c r="L1055" s="444">
        <f t="shared" ca="1" si="106"/>
        <v>-12246088.929898283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-12246088.929898283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-51060.352331783761</v>
      </c>
      <c r="L1056" s="444">
        <f t="shared" ca="1" si="106"/>
        <v>-12305544.911959887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-12305544.911959887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-51308.085590373776</v>
      </c>
      <c r="L1057" s="444">
        <f t="shared" ca="1" si="106"/>
        <v>-12365248.627280081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-12365248.627280081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-51556.851070874589</v>
      </c>
      <c r="L1058" s="444">
        <f t="shared" ca="1" si="106"/>
        <v>-12425201.108080776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-12425201.108080776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-51806.653074210823</v>
      </c>
      <c r="L1059" s="444">
        <f t="shared" ca="1" si="106"/>
        <v>-12485403.390884807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-12485403.390884807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-52057.495919227615</v>
      </c>
      <c r="L1060" s="444">
        <f t="shared" ca="1" si="106"/>
        <v>-12545856.516533855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-12545856.516533855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-52309.383942765315</v>
      </c>
      <c r="L1061" s="444">
        <f t="shared" ca="1" si="106"/>
        <v>-12606561.530206442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-12606561.530206442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-52562.321499734426</v>
      </c>
      <c r="L1062" s="444">
        <f t="shared" ca="1" si="106"/>
        <v>-12667519.481435997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-12667519.481435997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-52816.312963190903</v>
      </c>
      <c r="L1063" s="444">
        <f t="shared" ca="1" si="106"/>
        <v>-12728731.424129009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-12728731.424129009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-53071.362724411789</v>
      </c>
      <c r="L1064" s="444">
        <f t="shared" ca="1" si="106"/>
        <v>-12790198.416583242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-12790198.416583242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-53327.475192971091</v>
      </c>
      <c r="L1065" s="444">
        <f t="shared" ca="1" si="106"/>
        <v>-12851921.521506034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-12851921.521506034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-53584.654796816059</v>
      </c>
      <c r="L1066" s="444">
        <f t="shared" ca="1" si="106"/>
        <v>-12913901.806032671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-12913901.806032671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-53842.905982343713</v>
      </c>
      <c r="L1067" s="444">
        <f t="shared" ca="1" si="106"/>
        <v>-12976140.341744835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-12976140.341744835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-54102.233214477725</v>
      </c>
      <c r="L1068" s="444">
        <f t="shared" ca="1" si="106"/>
        <v>-13038638.204689132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-13038638.204689132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-54362.640976745635</v>
      </c>
      <c r="L1069" s="444">
        <f t="shared" ca="1" si="106"/>
        <v>-13101396.475395698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-13101396.475395698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-54624.133771356319</v>
      </c>
      <c r="L1070" s="444">
        <f t="shared" ca="1" si="106"/>
        <v>-13164416.238896875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-13164416.238896875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-54886.716119277895</v>
      </c>
      <c r="L1071" s="444">
        <f t="shared" ca="1" si="106"/>
        <v>-13227698.584745973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-13227698.584745973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-55150.392560315799</v>
      </c>
      <c r="L1072" s="444">
        <f t="shared" ca="1" si="106"/>
        <v>-13291244.60703611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-13291244.60703611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-55415.167653191376</v>
      </c>
      <c r="L1073" s="444">
        <f t="shared" ca="1" si="106"/>
        <v>-13355055.404419122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-13355055.404419122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-55681.045975620596</v>
      </c>
      <c r="L1074" s="444">
        <f t="shared" ca="1" si="106"/>
        <v>-13419132.080124563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-13419132.080124563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-55948.032124393263</v>
      </c>
      <c r="L1075" s="444">
        <f t="shared" ca="1" si="106"/>
        <v>-13483475.741978776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-13483475.741978776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-56216.130715452484</v>
      </c>
      <c r="L1076" s="444">
        <f t="shared" ca="1" si="106"/>
        <v>-13548087.502424048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-13548087.502424048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-56485.346383974451</v>
      </c>
      <c r="L1077" s="444">
        <f t="shared" ca="1" si="106"/>
        <v>-13612968.478537843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-13612968.478537843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-56755.683784448593</v>
      </c>
      <c r="L1078" s="444">
        <f t="shared" ca="1" si="106"/>
        <v>-13678119.792052113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-13678119.792052113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-57027.147590758053</v>
      </c>
      <c r="L1079" s="444">
        <f t="shared" ca="1" si="106"/>
        <v>-13743542.569372691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-13743542.569372691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-57299.742496260471</v>
      </c>
      <c r="L1080" s="444">
        <f t="shared" ca="1" si="106"/>
        <v>-13809237.941598773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-13809237.941598773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-57573.473213869147</v>
      </c>
      <c r="L1081" s="444">
        <f t="shared" ca="1" si="106"/>
        <v>-13875207.044542462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-13875207.044542462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-57848.344476134509</v>
      </c>
      <c r="L1082" s="444">
        <f t="shared" ca="1" si="106"/>
        <v>-13941451.018748416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-13941451.018748416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-58124.361035325994</v>
      </c>
      <c r="L1083" s="444">
        <f t="shared" ca="1" si="106"/>
        <v>-14007971.009513563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-14007971.009513563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-58401.527663514098</v>
      </c>
      <c r="L1084" s="444">
        <f t="shared" ca="1" si="106"/>
        <v>-14074768.166906897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-14074768.166906897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-58679.849152652998</v>
      </c>
      <c r="L1085" s="444">
        <f t="shared" ca="1" si="106"/>
        <v>-14141843.64578937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-14141843.64578937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-58959.33031466329</v>
      </c>
      <c r="L1086" s="444">
        <f t="shared" ca="1" si="106"/>
        <v>-14209198.605833855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-14209198.605833855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-59239.975981515308</v>
      </c>
      <c r="L1087" s="444">
        <f t="shared" ca="1" si="106"/>
        <v>-14276834.21154519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-14276834.21154519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-59521.791005312545</v>
      </c>
      <c r="L1088" s="444">
        <f t="shared" ca="1" si="106"/>
        <v>-14344751.632280324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-14344751.632280324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-59804.780258375606</v>
      </c>
      <c r="L1089" s="444">
        <f t="shared" ca="1" si="106"/>
        <v>-14412952.04226852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-14412952.04226852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-60088.948633326414</v>
      </c>
      <c r="L1090" s="444">
        <f t="shared" ca="1" si="106"/>
        <v>-14481436.620631667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-14481436.620631667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-60374.301043172862</v>
      </c>
      <c r="L1091" s="444">
        <f t="shared" ca="1" si="106"/>
        <v>-14550206.551404661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-14550206.551404661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-60660.842421393667</v>
      </c>
      <c r="L1092" s="444">
        <f t="shared" ca="1" si="106"/>
        <v>-14619263.023555875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-14619263.023555875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-60948.577722023736</v>
      </c>
      <c r="L1093" s="444">
        <f t="shared" ca="1" si="106"/>
        <v>-14688607.231007719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-14688607.231007719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-61237.511919739743</v>
      </c>
      <c r="L1094" s="444">
        <f t="shared" ca="1" si="106"/>
        <v>-14758240.37265728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-14758240.37265728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-61527.65000994625</v>
      </c>
      <c r="L1095" s="444">
        <f t="shared" ca="1" si="106"/>
        <v>-14828163.652397048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-14828163.652397048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-61818.997008861952</v>
      </c>
      <c r="L1096" s="444">
        <f t="shared" ca="1" si="106"/>
        <v>-14898378.27913573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-14898378.27913573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-62111.557953606462</v>
      </c>
      <c r="L1097" s="444">
        <f t="shared" ca="1" si="106"/>
        <v>-14968885.466819158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-14968885.466819158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-62405.337902287407</v>
      </c>
      <c r="L1098" s="444">
        <f t="shared" ca="1" si="106"/>
        <v>-15039686.434451265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-15039686.434451265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-62700.341934087854</v>
      </c>
      <c r="L1099" s="444">
        <f t="shared" ca="1" si="106"/>
        <v>-15110782.406115174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-15110782.406115174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-62996.575149354147</v>
      </c>
      <c r="L1100" s="444">
        <f t="shared" ca="1" si="106"/>
        <v>-15182174.610994348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-15182174.610994348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-63294.042669684037</v>
      </c>
      <c r="L1101" s="444">
        <f t="shared" ca="1" si="106"/>
        <v>-15253864.283393852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-15253864.283393852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-63592.749638015302</v>
      </c>
      <c r="L1102" s="444">
        <f t="shared" ca="1" si="106"/>
        <v>-15325852.662761688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-15325852.662761688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-63892.70121871461</v>
      </c>
      <c r="L1103" s="444">
        <f t="shared" ca="1" si="106"/>
        <v>-15398140.993710224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-15398140.993710224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-64193.902597666856</v>
      </c>
      <c r="L1104" s="444">
        <f t="shared" ca="1" si="106"/>
        <v>-15470730.526037712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-15470730.526037712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-64496.358982364713</v>
      </c>
      <c r="L1105" s="444">
        <f t="shared" ca="1" si="106"/>
        <v>-15543622.514749898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-15543622.514749898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-64800.075601998826</v>
      </c>
      <c r="L1106" s="444">
        <f t="shared" ca="1" si="106"/>
        <v>-15616818.220081717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-15616818.220081717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-65105.057707548061</v>
      </c>
      <c r="L1107" s="444">
        <f t="shared" ca="1" si="106"/>
        <v>-15690318.907519085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-15690318.907519085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-65411.310571870446</v>
      </c>
      <c r="L1108" s="444">
        <f t="shared" ca="1" si="106"/>
        <v>-15764125.847820776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-15764125.847820776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-65718.839489794162</v>
      </c>
      <c r="L1109" s="444">
        <f t="shared" ca="1" si="106"/>
        <v>-15838240.317040389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-15838240.317040389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-66027.649778209205</v>
      </c>
      <c r="L1110" s="444">
        <f t="shared" ca="1" si="106"/>
        <v>-15912663.596548419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-15912663.596548419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-66337.746776159343</v>
      </c>
      <c r="L1111" s="444">
        <f t="shared" ca="1" si="106"/>
        <v>-15987396.9730544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-15987396.9730544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-66649.135844934252</v>
      </c>
      <c r="L1112" s="444">
        <f t="shared" ca="1" si="106"/>
        <v>-16062441.738629155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-16062441.738629155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-66961.822368162393</v>
      </c>
      <c r="L1113" s="444">
        <f t="shared" ca="1" si="106"/>
        <v>-16137799.190727137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-16137799.190727137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-67275.811751903995</v>
      </c>
      <c r="L1114" s="444">
        <f t="shared" ca="1" si="106"/>
        <v>-16213470.632208861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-16213470.632208861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-67591.1094247445</v>
      </c>
      <c r="L1115" s="444">
        <f t="shared" ca="1" si="106"/>
        <v>-16289457.371363426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-16289457.371363426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-67907.720837888526</v>
      </c>
      <c r="L1116" s="444">
        <f t="shared" ca="1" si="106"/>
        <v>-16365760.721931135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-16365760.721931135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-68225.651465253977</v>
      </c>
      <c r="L1117" s="444">
        <f t="shared" ca="1" si="106"/>
        <v>-16442382.00312621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-16442382.00312621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-68544.906803566788</v>
      </c>
      <c r="L1118" s="444">
        <f t="shared" ca="1" si="106"/>
        <v>-16519322.539659597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-16519322.539659597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-68865.492372455905</v>
      </c>
      <c r="L1119" s="444">
        <f t="shared" ca="1" si="106"/>
        <v>-16596583.661761872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-16596583.661761872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-69187.413714548718</v>
      </c>
      <c r="L1120" s="444">
        <f t="shared" ca="1" si="106"/>
        <v>-16674166.705206241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-16674166.705206241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-69510.67639556693</v>
      </c>
      <c r="L1121" s="444">
        <f t="shared" ca="1" si="106"/>
        <v>-16752073.011331629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-16752073.011331629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-69835.286004422698</v>
      </c>
      <c r="L1122" s="444">
        <f t="shared" ca="1" si="106"/>
        <v>-16830303.927065872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-16830303.927065872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-70161.248153315377</v>
      </c>
      <c r="L1123" s="444">
        <f t="shared" ca="1" si="106"/>
        <v>-16908860.804949004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-16908860.804949004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-70488.568477828434</v>
      </c>
      <c r="L1124" s="444">
        <f t="shared" ca="1" si="106"/>
        <v>-16987745.003156651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-16987745.003156651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-70817.252637026948</v>
      </c>
      <c r="L1125" s="444">
        <f t="shared" ca="1" si="106"/>
        <v>-17066957.885523498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-17066957.885523498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-71147.306313555484</v>
      </c>
      <c r="L1126" s="444">
        <f t="shared" ca="1" si="106"/>
        <v>-17146500.821566872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-17146500.821566872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-71478.735213736218</v>
      </c>
      <c r="L1127" s="444">
        <f t="shared" ca="1" si="106"/>
        <v>-17226375.186510429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-17226375.186510429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-71811.545067667699</v>
      </c>
      <c r="L1128" s="444">
        <f t="shared" ca="1" si="106"/>
        <v>-17306582.361307915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-17306582.361307915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-72145.741629323893</v>
      </c>
      <c r="L1129" s="444">
        <f t="shared" ca="1" si="106"/>
        <v>-17387123.732667059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-17387123.732667059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-72481.330676653655</v>
      </c>
      <c r="L1130" s="444">
        <f t="shared" ca="1" si="106"/>
        <v>-17468000.69307353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-17468000.69307353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-72818.318011680618</v>
      </c>
      <c r="L1131" s="444">
        <f t="shared" ca="1" si="106"/>
        <v>-17549214.640815027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-17549214.640815027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-73156.709460603524</v>
      </c>
      <c r="L1132" s="444">
        <f t="shared" ca="1" si="106"/>
        <v>-17630766.980005451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-17630766.980005451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-73496.510873896957</v>
      </c>
      <c r="L1133" s="444">
        <f t="shared" ca="1" si="106"/>
        <v>-17712659.120609164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-17712659.120609164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-73837.728126412432</v>
      </c>
      <c r="L1134" s="444">
        <f t="shared" ca="1" si="106"/>
        <v>-17794892.478465397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-17794892.478465397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-74180.367117480069</v>
      </c>
      <c r="L1135" s="444">
        <f t="shared" ca="1" si="106"/>
        <v>-17877468.475312695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-17877468.475312695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-74524.433771010474</v>
      </c>
      <c r="L1136" s="444">
        <f t="shared" ca="1" si="106"/>
        <v>-17960388.538813524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-17960388.538813524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-74869.934035597253</v>
      </c>
      <c r="L1137" s="444">
        <f t="shared" ca="1" si="106"/>
        <v>-18043654.102578938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-18043654.102578938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-75216.873884619825</v>
      </c>
      <c r="L1138" s="444">
        <f t="shared" ca="1" si="106"/>
        <v>-18127266.606193375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-18127266.606193375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-75565.259316346637</v>
      </c>
      <c r="L1139" s="444">
        <f t="shared" ca="1" si="106"/>
        <v>-18211227.495239541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-18211227.495239541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-75915.096354038993</v>
      </c>
      <c r="L1140" s="444">
        <f t="shared" ca="1" si="106"/>
        <v>-18295538.221323397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-18295538.221323397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-76266.391046055069</v>
      </c>
      <c r="L1141" s="444">
        <f t="shared" ca="1" si="106"/>
        <v>-18380200.24209927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-18380200.24209927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-76619.149465954542</v>
      </c>
      <c r="L1142" s="444">
        <f t="shared" ca="1" si="106"/>
        <v>-18465215.021295045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-18465215.021295045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-76973.3777126036</v>
      </c>
      <c r="L1143" s="444">
        <f t="shared" ca="1" si="106"/>
        <v>-18550584.028737467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-18550584.028737467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-77329.081910280351</v>
      </c>
      <c r="L1144" s="444">
        <f t="shared" ca="1" si="106"/>
        <v>-18636308.740377564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-18636308.740377564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-77686.268208780763</v>
      </c>
      <c r="L1145" s="444">
        <f t="shared" ca="1" si="106"/>
        <v>-18722390.638316162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-18722390.638316162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-78044.942783524923</v>
      </c>
      <c r="L1146" s="444">
        <f t="shared" ca="1" si="106"/>
        <v>-18808831.210829504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-18808831.210829504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-78405.111835663847</v>
      </c>
      <c r="L1147" s="444">
        <f t="shared" ca="1" si="106"/>
        <v>-18895631.952394985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-18895631.952394985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-78766.781592186686</v>
      </c>
      <c r="L1148" s="444">
        <f t="shared" ca="1" si="106"/>
        <v>-18982794.36371699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-18982794.36371699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-79129.958306028362</v>
      </c>
      <c r="L1149" s="444">
        <f t="shared" ca="1" si="106"/>
        <v>-19070319.951752838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-19070319.951752838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-79494.648256177737</v>
      </c>
      <c r="L1150" s="444">
        <f t="shared" ca="1" si="106"/>
        <v>-19158210.229738835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-19158210.229738835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-79860.857747786053</v>
      </c>
      <c r="L1151" s="444">
        <f t="shared" ca="1" si="106"/>
        <v>-19246466.71721644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-19246466.71721644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-80228.593112276081</v>
      </c>
      <c r="L1152" s="444">
        <f t="shared" ca="1" si="106"/>
        <v>-19335090.940058533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-19335090.940058533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-80597.860707451458</v>
      </c>
      <c r="L1153" s="444">
        <f t="shared" ca="1" si="106"/>
        <v>-19424084.430495802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-19424084.430495802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-80968.666917606752</v>
      </c>
      <c r="L1154" s="444">
        <f t="shared" ca="1" si="106"/>
        <v>-19513448.727143228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-19513448.727143228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-81341.018153637691</v>
      </c>
      <c r="L1155" s="444">
        <f t="shared" ca="1" si="106"/>
        <v>-19603185.375026684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-19603185.375026684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-81714.9208531521</v>
      </c>
      <c r="L1156" s="444">
        <f t="shared" ca="1" si="106"/>
        <v>-19693295.925609656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-19693295.925609656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-82090.381480581142</v>
      </c>
      <c r="L1157" s="444">
        <f t="shared" ca="1" si="106"/>
        <v>-19783781.936820056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-19783781.936820056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-82467.406527291139</v>
      </c>
      <c r="L1158" s="444">
        <f t="shared" ca="1" si="106"/>
        <v>-19874644.973077167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-19874644.973077167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-82846.002511695769</v>
      </c>
      <c r="L1159" s="444">
        <f t="shared" ca="1" si="106"/>
        <v>-19965886.60531868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-19965886.60531868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-83226.175979368738</v>
      </c>
      <c r="L1160" s="444">
        <f t="shared" ca="1" si="106"/>
        <v>-20057508.411027867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-20057508.411027867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-83607.933503157023</v>
      </c>
      <c r="L1161" s="444">
        <f t="shared" ca="1" si="106"/>
        <v>-20149511.974260844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-20149511.974260844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-83991.281683294423</v>
      </c>
      <c r="L1162" s="444">
        <f t="shared" ca="1" si="106"/>
        <v>-20241898.885673959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-20241898.885673959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-84376.227147515732</v>
      </c>
      <c r="L1163" s="444">
        <f t="shared" ca="1" si="106"/>
        <v>-20334670.742551293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-20334670.742551293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-84762.776551171293</v>
      </c>
      <c r="L1164" s="444">
        <f t="shared" ca="1" si="106"/>
        <v>-20427829.148832284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-20427829.148832284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-85150.936577342087</v>
      </c>
      <c r="L1165" s="444">
        <f t="shared" ca="1" si="106"/>
        <v>-20521375.715139445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-20521375.715139445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-85540.713936955261</v>
      </c>
      <c r="L1166" s="444">
        <f t="shared" ca="1" si="106"/>
        <v>-20615312.058806218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-20615312.058806218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-85932.115368900151</v>
      </c>
      <c r="L1167" s="444">
        <f t="shared" ca="1" si="106"/>
        <v>-20709639.803904936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-20709639.803904936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-86325.147640144802</v>
      </c>
      <c r="L1168" s="444">
        <f t="shared" ca="1" si="106"/>
        <v>-20804360.581274901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-20804360.581274901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-86684.835755312088</v>
      </c>
      <c r="L1169" s="444">
        <f t="shared" ca="1" si="106"/>
        <v>-20891045.417030212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-20891045.417030212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-87046.02257095922</v>
      </c>
      <c r="L1170" s="444">
        <f t="shared" ca="1" si="106"/>
        <v>-20978091.439601172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-20978091.439601172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-87408.714331671552</v>
      </c>
      <c r="L1171" s="444">
        <f t="shared" ca="1" si="106"/>
        <v>-21065500.153932843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-21065500.153932843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-87772.917308053511</v>
      </c>
      <c r="L1172" s="444">
        <f t="shared" ca="1" si="106"/>
        <v>-21153273.071240898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-21153273.071240898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-88138.63779683708</v>
      </c>
      <c r="L1173" s="444">
        <f t="shared" ca="1" si="106"/>
        <v>-21241411.709037736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-21241411.709037736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-88505.882120990573</v>
      </c>
      <c r="L1174" s="444">
        <f t="shared" ca="1" si="106"/>
        <v>-21329917.591158725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-21329917.591158725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-88874.656629828023</v>
      </c>
      <c r="L1175" s="444">
        <f t="shared" ca="1" si="106"/>
        <v>-21418792.247788552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-21418792.247788552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-89244.967699118963</v>
      </c>
      <c r="L1176" s="444">
        <f t="shared" ca="1" si="106"/>
        <v>-21508037.21548767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-21508037.21548767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-89616.821731198623</v>
      </c>
      <c r="L1177" s="444">
        <f t="shared" ca="1" si="106"/>
        <v>-21597654.037218869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-21597654.037218869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-89990.225155078617</v>
      </c>
      <c r="L1178" s="444">
        <f t="shared" ca="1" si="106"/>
        <v>-21687644.262373947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-21687644.262373947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-90365.184426558117</v>
      </c>
      <c r="L1179" s="444">
        <f t="shared" ca="1" si="106"/>
        <v>-21778009.446800504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-21778009.446800504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-90741.706028335437</v>
      </c>
      <c r="L1180" s="444">
        <f t="shared" ca="1" si="106"/>
        <v>-21868751.152828839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-21868751.152828839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-91119.796470120156</v>
      </c>
      <c r="L1181" s="444">
        <f t="shared" ca="1" si="106"/>
        <v>-21959870.949298959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-21959870.949298959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-91499.462288745664</v>
      </c>
      <c r="L1182" s="444">
        <f t="shared" ca="1" si="106"/>
        <v>-22051370.411587704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-22051370.411587704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-91880.710048282097</v>
      </c>
      <c r="L1183" s="444">
        <f t="shared" ca="1" si="106"/>
        <v>-22143251.121635985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-22143251.121635985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-92263.546340149929</v>
      </c>
      <c r="L1184" s="444">
        <f t="shared" ca="1" si="106"/>
        <v>-22235514.667976134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-22235514.667976134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-92647.977783233888</v>
      </c>
      <c r="L1185" s="444">
        <f t="shared" ca="1" si="106"/>
        <v>-22328162.645759366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-22328162.645759366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-93034.011023997358</v>
      </c>
      <c r="L1186" s="444">
        <f t="shared" ca="1" si="106"/>
        <v>-22421196.656783365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-22421196.656783365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-93421.652736597345</v>
      </c>
      <c r="L1187" s="444">
        <f t="shared" ca="1" si="106"/>
        <v>-22514618.309519961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-22514618.309519961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-93810.909622999839</v>
      </c>
      <c r="L1188" s="444">
        <f t="shared" ca="1" si="106"/>
        <v>-22608429.219142962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-22608429.219142962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-94201.788413095681</v>
      </c>
      <c r="L1189" s="444">
        <f t="shared" ca="1" si="106"/>
        <v>-22702631.007556058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-22702631.007556058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-94594.295864816915</v>
      </c>
      <c r="L1190" s="444">
        <f t="shared" ca="1" si="106"/>
        <v>-22797225.303420875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-22797225.303420875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-94988.438764253646</v>
      </c>
      <c r="L1191" s="444">
        <f t="shared" ca="1" si="106"/>
        <v>-22892213.742185131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-22892213.742185131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-95384.223925771381</v>
      </c>
      <c r="L1192" s="444">
        <f t="shared" ca="1" si="106"/>
        <v>-22987597.966110904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-22987597.966110904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-95781.658192128758</v>
      </c>
      <c r="L1193" s="444">
        <f t="shared" ca="1" si="106"/>
        <v>-23083379.624303032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-23083379.624303032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-96180.748434595967</v>
      </c>
      <c r="L1194" s="444">
        <f t="shared" ca="1" si="106"/>
        <v>-23179560.372737627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-23179560.372737627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-96581.501553073453</v>
      </c>
      <c r="L1195" s="444">
        <f t="shared" ca="1" si="106"/>
        <v>-23276141.874290701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-23276141.874290701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-96983.92447621125</v>
      </c>
      <c r="L1196" s="444">
        <f t="shared" ca="1" si="106"/>
        <v>-23373125.798766911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-23373125.798766911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-97388.024161528796</v>
      </c>
      <c r="L1197" s="444">
        <f t="shared" ca="1" si="106"/>
        <v>-23470513.82292844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-23470513.82292844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-97793.807595535167</v>
      </c>
      <c r="L1198" s="444">
        <f t="shared" ca="1" si="106"/>
        <v>-23568307.630523976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-23568307.630523976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-98201.281793849892</v>
      </c>
      <c r="L1199" s="444">
        <f t="shared" ca="1" si="106"/>
        <v>-23666508.912317827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-23666508.912317827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-98610.453801324285</v>
      </c>
      <c r="L1200" s="444">
        <f t="shared" ca="1" si="106"/>
        <v>-23765119.36611915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-23765119.36611915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-99021.33069216313</v>
      </c>
      <c r="L1201" s="444">
        <f t="shared" ca="1" si="106"/>
        <v>-23864140.696811315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-23864140.696811315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-99433.919570047146</v>
      </c>
      <c r="L1202" s="444">
        <f t="shared" ca="1" si="106"/>
        <v>-23963574.616381362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-23963574.616381362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-99848.227568255679</v>
      </c>
      <c r="L1203" s="444">
        <f t="shared" ca="1" si="106"/>
        <v>-24063422.843949616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-24063422.843949616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-100264.26184979007</v>
      </c>
      <c r="L1204" s="444">
        <f t="shared" ca="1" si="106"/>
        <v>-24163687.105799407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-24163687.105799407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-100682.02960749753</v>
      </c>
      <c r="L1205" s="444">
        <f t="shared" ca="1" si="106"/>
        <v>-24264369.135406904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-24264369.135406904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-101101.53806419543</v>
      </c>
      <c r="L1206" s="444">
        <f t="shared" ca="1" si="106"/>
        <v>-24365470.673471101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-24365470.673471101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-101522.79447279625</v>
      </c>
      <c r="L1207" s="444">
        <f t="shared" ca="1" si="106"/>
        <v>-24466993.467943896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-24466993.467943896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-101945.8061164329</v>
      </c>
      <c r="L1208" s="444">
        <f t="shared" ca="1" si="106"/>
        <v>-24568939.274060328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-24568939.274060328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-102370.5803085847</v>
      </c>
      <c r="L1209" s="444">
        <f t="shared" ca="1" si="106"/>
        <v>-24671309.854368914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-24671309.854368914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-102797.12439320381</v>
      </c>
      <c r="L1210" s="444">
        <f t="shared" ca="1" si="106"/>
        <v>-24774106.978762116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-24774106.978762116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-103225.44574484215</v>
      </c>
      <c r="L1211" s="444">
        <f t="shared" ca="1" si="106"/>
        <v>-24877332.424506959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-24877332.424506959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-103655.551768779</v>
      </c>
      <c r="L1212" s="444">
        <f t="shared" ca="1" si="106"/>
        <v>-24980987.976275738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-24980987.976275738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-104087.44990114891</v>
      </c>
      <c r="L1213" s="444">
        <f t="shared" ca="1" si="106"/>
        <v>-25085075.426176887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-25085075.426176887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-104521.14760907037</v>
      </c>
      <c r="L1214" s="444">
        <f t="shared" ca="1" si="106"/>
        <v>-25189596.573785957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-25189596.573785957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-104956.65239077482</v>
      </c>
      <c r="L1215" s="444">
        <f t="shared" ca="1" si="106"/>
        <v>-25294553.226176731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-25294553.226176731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-105393.97177573638</v>
      </c>
      <c r="L1216" s="444">
        <f t="shared" ca="1" si="106"/>
        <v>-25399947.197952468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-25399947.197952468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-105833.11332480195</v>
      </c>
      <c r="L1217" s="444">
        <f t="shared" ca="1" si="106"/>
        <v>-25505780.31127727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-25505780.31127727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-106274.08463032196</v>
      </c>
      <c r="L1218" s="444">
        <f t="shared" ca="1" si="106"/>
        <v>-25612054.395907592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-25612054.395907592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-106716.89331628162</v>
      </c>
      <c r="L1219" s="444">
        <f t="shared" ca="1" si="106"/>
        <v>-25718771.289223872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-25718771.289223872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-107161.54703843279</v>
      </c>
      <c r="L1220" s="444">
        <f t="shared" ca="1" si="106"/>
        <v>-25825932.836262304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-25825932.836262304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-107608.05348442627</v>
      </c>
      <c r="L1221" s="444">
        <f t="shared" ca="1" si="106"/>
        <v>-25933540.889746729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-25933540.889746729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-108056.4203739447</v>
      </c>
      <c r="L1222" s="444">
        <f t="shared" ca="1" si="106"/>
        <v>-26041597.310120676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-26041597.310120676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-108506.65545883615</v>
      </c>
      <c r="L1223" s="444">
        <f t="shared" ca="1" si="106"/>
        <v>-26150103.965579513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-26150103.965579513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-108958.76652324798</v>
      </c>
      <c r="L1224" s="444">
        <f t="shared" ca="1" si="106"/>
        <v>-26259062.732102763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-26259062.732102763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-109412.76138376151</v>
      </c>
      <c r="L1225" s="444">
        <f t="shared" ca="1" si="106"/>
        <v>-26368475.493486524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-26368475.493486524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-109868.64788952719</v>
      </c>
      <c r="L1226" s="444">
        <f t="shared" ca="1" si="106"/>
        <v>-26478344.141376052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-26478344.141376052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-110326.43392240022</v>
      </c>
      <c r="L1227" s="444">
        <f t="shared" ca="1" si="106"/>
        <v>-26588670.575298451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-26588670.575298451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-110786.12739707688</v>
      </c>
      <c r="L1228" s="444">
        <f t="shared" ca="1" si="106"/>
        <v>-26699456.702695526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-26699456.702695526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-111247.73626123137</v>
      </c>
      <c r="L1229" s="444">
        <f t="shared" ca="1" si="106"/>
        <v>-26810704.438956756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-26810704.438956756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-111711.26849565314</v>
      </c>
      <c r="L1230" s="444">
        <f t="shared" ca="1" si="106"/>
        <v>-26922415.707452409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-26922415.707452409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-112176.73211438504</v>
      </c>
      <c r="L1231" s="444">
        <f t="shared" ca="1" si="106"/>
        <v>-27034592.439566795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-27034592.439566795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-112644.13516486164</v>
      </c>
      <c r="L1232" s="444">
        <f t="shared" ca="1" si="106"/>
        <v>-27147236.574731655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-27147236.574731655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-113113.48572804856</v>
      </c>
      <c r="L1233" s="444">
        <f t="shared" ca="1" si="106"/>
        <v>-27260350.060459703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-27260350.060459703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-113584.79191858209</v>
      </c>
      <c r="L1234" s="444">
        <f t="shared" ca="1" si="106"/>
        <v>-27373934.852378286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-27373934.852378286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-114058.06188490952</v>
      </c>
      <c r="L1235" s="444">
        <f t="shared" ca="1" si="106"/>
        <v>-27487992.914263196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-27487992.914263196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-114533.30380942998</v>
      </c>
      <c r="L1236" s="444">
        <f t="shared" ca="1" si="106"/>
        <v>-27602526.218072627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-27602526.218072627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-115010.52590863594</v>
      </c>
      <c r="L1237" s="444">
        <f t="shared" ca="1" si="106"/>
        <v>-27717536.743981265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-27717536.743981265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-115489.73643325527</v>
      </c>
      <c r="L1238" s="444">
        <f t="shared" ca="1" si="106"/>
        <v>-27833026.480414521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-27833026.480414521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-115970.94366839384</v>
      </c>
      <c r="L1239" s="444">
        <f t="shared" ca="1" si="106"/>
        <v>-27948997.424082916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-27948997.424082916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-116454.15593367882</v>
      </c>
      <c r="L1240" s="444">
        <f t="shared" ca="1" si="106"/>
        <v>-28065451.580016594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-28065451.580016594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-116939.38158340247</v>
      </c>
      <c r="L1241" s="444">
        <f t="shared" ca="1" si="106"/>
        <v>-28182390.961599998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-28182390.961599998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-117426.62900666667</v>
      </c>
      <c r="L1242" s="444">
        <f t="shared" ca="1" si="106"/>
        <v>-28299817.590606663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-28299817.590606663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-117915.90662752774</v>
      </c>
      <c r="L1243" s="444">
        <f t="shared" ca="1" si="106"/>
        <v>-28417733.497234192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-28417733.497234192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-118407.22290514247</v>
      </c>
      <c r="L1244" s="444">
        <f t="shared" ca="1" si="106"/>
        <v>-28536140.720139336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-28536140.720139336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-118900.58633391392</v>
      </c>
      <c r="L1245" s="444">
        <f t="shared" ca="1" si="106"/>
        <v>-28655041.306473251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-28655041.306473251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-119396.00544363854</v>
      </c>
      <c r="L1246" s="444">
        <f t="shared" ca="1" si="106"/>
        <v>-28774437.311916891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-28774437.311916891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-119893.48879965371</v>
      </c>
      <c r="L1247" s="444">
        <f t="shared" ca="1" si="106"/>
        <v>-28894330.800716545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-28894330.800716545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-120393.0450029856</v>
      </c>
      <c r="L1248" s="444">
        <f t="shared" ca="1" si="106"/>
        <v>-29014723.845719531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-29014723.845719531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-120894.68269049803</v>
      </c>
      <c r="L1249" s="444">
        <f t="shared" ca="1" si="106"/>
        <v>-29135618.528410029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-29135618.528410029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-121398.41053504178</v>
      </c>
      <c r="L1250" s="444">
        <f t="shared" ca="1" si="106"/>
        <v>-29257016.93894507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-29257016.93894507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-121904.23724560445</v>
      </c>
      <c r="L1251" s="444">
        <f t="shared" ca="1" si="106"/>
        <v>-29378921.176190674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-29378921.176190674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-122412.17156746115</v>
      </c>
      <c r="L1252" s="444">
        <f t="shared" ca="1" si="106"/>
        <v>-29501333.347758137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-29501333.347758137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-122922.22228232557</v>
      </c>
      <c r="L1253" s="444">
        <f t="shared" ca="1" si="106"/>
        <v>-29624255.570040461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-29624255.570040461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-123434.39820850192</v>
      </c>
      <c r="L1254" s="444">
        <f t="shared" ca="1" si="106"/>
        <v>-29747689.968248963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-29747689.968248963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-123948.70820103733</v>
      </c>
      <c r="L1255" s="444">
        <f t="shared" ca="1" si="106"/>
        <v>-29871638.676449999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-29871638.676449999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-124465.16115187501</v>
      </c>
      <c r="L1256" s="444">
        <f t="shared" ca="1" si="106"/>
        <v>-29996103.837601874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-29996103.837601874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-124983.76599000783</v>
      </c>
      <c r="L1257" s="444">
        <f t="shared" ca="1" si="106"/>
        <v>-30121087.603591882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-30121087.603591882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-125504.53168163283</v>
      </c>
      <c r="L1258" s="444">
        <f t="shared" ca="1" si="106"/>
        <v>-30246592.135273516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-30246592.135273516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-126027.46723030633</v>
      </c>
      <c r="L1259" s="444">
        <f t="shared" ca="1" si="106"/>
        <v>-30372619.602503821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-30372619.602503821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-126552.58167709925</v>
      </c>
      <c r="L1260" s="444">
        <f t="shared" ca="1" si="106"/>
        <v>-30499172.184180919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-30499172.184180919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-127079.88410075381</v>
      </c>
      <c r="L1261" s="444">
        <f t="shared" ca="1" si="106"/>
        <v>-30626252.068281673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-30626252.068281673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-127609.38361784029</v>
      </c>
      <c r="L1262" s="444">
        <f t="shared" ca="1" si="106"/>
        <v>-30753861.451899514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-30753861.451899514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-128141.08938291464</v>
      </c>
      <c r="L1263" s="444">
        <f t="shared" ca="1" si="106"/>
        <v>-30882002.541282427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-30882002.541282427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-128675.01058867679</v>
      </c>
      <c r="L1264" s="444">
        <f t="shared" ca="1" si="106"/>
        <v>-31010677.551871102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-31010677.551871102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-129211.15646612959</v>
      </c>
      <c r="L1265" s="444">
        <f t="shared" ca="1" si="106"/>
        <v>-31139888.708337232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-31139888.708337232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-129749.53628473847</v>
      </c>
      <c r="L1266" s="444">
        <f t="shared" ca="1" si="106"/>
        <v>-31269638.24462197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-31269638.24462197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-130290.15935259154</v>
      </c>
      <c r="L1267" s="444">
        <f t="shared" ca="1" si="106"/>
        <v>-31399928.403974563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-31399928.403974563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-130833.03501656067</v>
      </c>
      <c r="L1268" s="444">
        <f t="shared" ca="1" si="106"/>
        <v>-31530761.438991122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-31530761.438991122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-131378.17266246298</v>
      </c>
      <c r="L1269" s="444">
        <f t="shared" ca="1" si="106"/>
        <v>-31662139.611653585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-31662139.611653585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-131925.58171522326</v>
      </c>
      <c r="L1270" s="444">
        <f t="shared" ca="1" si="106"/>
        <v>-31794065.193368807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-31794065.193368807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-132475.27163903671</v>
      </c>
      <c r="L1271" s="444">
        <f t="shared" ca="1" si="106"/>
        <v>-31926540.465007845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-31926540.465007845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-133027.25193753268</v>
      </c>
      <c r="L1272" s="444">
        <f t="shared" ca="1" si="106"/>
        <v>-32059567.716945376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-32059567.716945376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-133581.53215393904</v>
      </c>
      <c r="L1273" s="444">
        <f t="shared" ca="1" si="106"/>
        <v>-32193149.249099314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-32193149.249099314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-134138.12187124713</v>
      </c>
      <c r="L1274" s="444">
        <f t="shared" ca="1" si="106"/>
        <v>-32327287.370970562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-32327287.370970562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-134697.03071237737</v>
      </c>
      <c r="L1275" s="444">
        <f t="shared" ca="1" si="106"/>
        <v>-32461984.401682939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-32461984.401682939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-135258.26834034559</v>
      </c>
      <c r="L1276" s="444">
        <f t="shared" ca="1" si="106"/>
        <v>-32597242.670023285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-32597242.670023285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-135821.84445843034</v>
      </c>
      <c r="L1277" s="444">
        <f t="shared" ca="1" si="106"/>
        <v>-32733064.514481716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-32733064.514481716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-136387.76881034049</v>
      </c>
      <c r="L1278" s="444">
        <f t="shared" ca="1" si="106"/>
        <v>-32869452.283292055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-32869452.283292055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-136956.05118038357</v>
      </c>
      <c r="L1279" s="444">
        <f t="shared" ca="1" si="106"/>
        <v>-33006408.33447244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-33006408.33447244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-137526.70139363516</v>
      </c>
      <c r="L1280" s="444">
        <f t="shared" ca="1" si="106"/>
        <v>-33143935.035866074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-33143935.035866074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-138099.72931610863</v>
      </c>
      <c r="L1281" s="444">
        <f t="shared" ca="1" si="106"/>
        <v>-33282034.765182182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-33282034.765182182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-138675.14485492575</v>
      </c>
      <c r="L1282" s="444">
        <f t="shared" ca="1" si="106"/>
        <v>-33420709.910037108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-33420709.910037108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-139252.95795848794</v>
      </c>
      <c r="L1283" s="444">
        <f t="shared" ref="L1283:L1537" ca="1" si="127">I1283-J1283+K1283</f>
        <v>-33559962.867995597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-33559962.867995597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-139833.17861664831</v>
      </c>
      <c r="L1284" s="444">
        <f t="shared" ca="1" si="127"/>
        <v>-33699796.046612248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-33699796.046612248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-140415.81686088437</v>
      </c>
      <c r="L1285" s="444">
        <f t="shared" ca="1" si="127"/>
        <v>-33840211.863473132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-33840211.863473132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-141000.88276447137</v>
      </c>
      <c r="L1286" s="444">
        <f t="shared" ca="1" si="127"/>
        <v>-33981212.746237606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-33981212.746237606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-141588.38644265669</v>
      </c>
      <c r="L1287" s="444">
        <f t="shared" ca="1" si="127"/>
        <v>-34122801.13268026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-34122801.13268026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-142178.33805283441</v>
      </c>
      <c r="L1288" s="444">
        <f t="shared" ca="1" si="127"/>
        <v>-34264979.470733091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-34264979.470733091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-142770.74779472122</v>
      </c>
      <c r="L1289" s="444">
        <f t="shared" ca="1" si="127"/>
        <v>-34407750.218527809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-34407750.218527809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-143365.62591053254</v>
      </c>
      <c r="L1290" s="444">
        <f t="shared" ca="1" si="127"/>
        <v>-34551115.844438344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-34551115.844438344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-143962.98268515978</v>
      </c>
      <c r="L1291" s="444">
        <f t="shared" ca="1" si="127"/>
        <v>-34695078.8271235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-34695078.8271235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-144562.82844634791</v>
      </c>
      <c r="L1292" s="444">
        <f t="shared" ca="1" si="127"/>
        <v>-34839641.655569851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-34839641.655569851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-145165.17356487439</v>
      </c>
      <c r="L1293" s="444">
        <f t="shared" ca="1" si="127"/>
        <v>-34984806.829134725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-34984806.829134725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-145770.02845472802</v>
      </c>
      <c r="L1294" s="444">
        <f t="shared" ca="1" si="127"/>
        <v>-35130576.857589453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-35130576.857589453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-146377.4035732894</v>
      </c>
      <c r="L1295" s="444">
        <f t="shared" ca="1" si="127"/>
        <v>-35276954.261162743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-35276954.261162743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-146987.30942151143</v>
      </c>
      <c r="L1296" s="444">
        <f t="shared" ca="1" si="127"/>
        <v>-35423941.570584252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-35423941.570584252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-147599.75654410105</v>
      </c>
      <c r="L1297" s="444">
        <f t="shared" ca="1" si="127"/>
        <v>-35571541.327128351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-35571541.327128351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-148214.75552970145</v>
      </c>
      <c r="L1298" s="444">
        <f t="shared" ca="1" si="127"/>
        <v>-35719756.082658052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-35719756.082658052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-148832.31701107521</v>
      </c>
      <c r="L1299" s="444">
        <f t="shared" ca="1" si="127"/>
        <v>-35868588.399669126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-35868588.399669126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-149452.45166528801</v>
      </c>
      <c r="L1300" s="444">
        <f t="shared" ca="1" si="127"/>
        <v>-36018040.851334415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-36018040.851334415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-150075.17021389341</v>
      </c>
      <c r="L1301" s="444">
        <f t="shared" ca="1" si="127"/>
        <v>-36168116.021548308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-36168116.021548308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-150700.48342311796</v>
      </c>
      <c r="L1302" s="444">
        <f t="shared" ca="1" si="127"/>
        <v>-36318816.50497143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-36318816.50497143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-151328.40210404762</v>
      </c>
      <c r="L1303" s="444">
        <f t="shared" ca="1" si="127"/>
        <v>-36470144.90707548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-36470144.90707548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-151958.93711281448</v>
      </c>
      <c r="L1304" s="444">
        <f t="shared" ca="1" si="127"/>
        <v>-36622103.844188295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-36622103.844188295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-152592.09935078456</v>
      </c>
      <c r="L1305" s="444">
        <f t="shared" ca="1" si="127"/>
        <v>-36774695.943539083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-36774695.943539083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-153227.89976474617</v>
      </c>
      <c r="L1306" s="444">
        <f t="shared" ca="1" si="127"/>
        <v>-36927923.843303829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-36927923.843303829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-153866.34934709928</v>
      </c>
      <c r="L1307" s="444">
        <f t="shared" ca="1" si="127"/>
        <v>-37081790.192650929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-37081790.192650929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-154507.45913604554</v>
      </c>
      <c r="L1308" s="444">
        <f t="shared" ca="1" si="127"/>
        <v>-37236297.651786976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-37236297.651786976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-155151.24021577905</v>
      </c>
      <c r="L1309" s="444">
        <f t="shared" ca="1" si="127"/>
        <v>-37391448.892002754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-37391448.892002754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-155797.70371667814</v>
      </c>
      <c r="L1310" s="444">
        <f t="shared" ca="1" si="127"/>
        <v>-37547246.595719434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-37547246.595719434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-156446.86081549764</v>
      </c>
      <c r="L1311" s="444">
        <f t="shared" ca="1" si="127"/>
        <v>-37703693.45653493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-37703693.45653493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-157098.72273556222</v>
      </c>
      <c r="L1312" s="444">
        <f t="shared" ca="1" si="127"/>
        <v>-37860792.179270491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-37860792.179270491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-157753.30074696039</v>
      </c>
      <c r="L1313" s="444">
        <f t="shared" ca="1" si="127"/>
        <v>-38018545.480017453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-38018545.480017453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-158410.6061667394</v>
      </c>
      <c r="L1314" s="444">
        <f t="shared" ca="1" si="127"/>
        <v>-38176956.086184196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-38176956.086184196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-159070.65035910081</v>
      </c>
      <c r="L1315" s="444">
        <f t="shared" ca="1" si="127"/>
        <v>-38336026.736543298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-38336026.736543298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-159733.44473559706</v>
      </c>
      <c r="L1316" s="444">
        <f t="shared" ca="1" si="127"/>
        <v>-38495760.181278892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-38495760.181278892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-160399.00075532871</v>
      </c>
      <c r="L1317" s="444">
        <f t="shared" ca="1" si="127"/>
        <v>-38656159.182034224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-38656159.182034224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-161067.32992514261</v>
      </c>
      <c r="L1318" s="444">
        <f t="shared" ca="1" si="127"/>
        <v>-38817226.511959367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-38817226.511959367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-161738.44379983068</v>
      </c>
      <c r="L1319" s="444">
        <f t="shared" ca="1" si="127"/>
        <v>-38978964.955759197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-38978964.955759197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-162412.35398232998</v>
      </c>
      <c r="L1320" s="444">
        <f t="shared" ca="1" si="127"/>
        <v>-39141377.309741527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-39141377.309741527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-163089.07212392302</v>
      </c>
      <c r="L1321" s="444">
        <f t="shared" ca="1" si="127"/>
        <v>-39304466.381865449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-39304466.381865449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-163768.60992443937</v>
      </c>
      <c r="L1322" s="444">
        <f t="shared" ca="1" si="127"/>
        <v>-39468234.991789892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-39468234.991789892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-164450.97913245787</v>
      </c>
      <c r="L1323" s="444">
        <f t="shared" ca="1" si="127"/>
        <v>-39632685.970922351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-39632685.970922351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-165136.19154550979</v>
      </c>
      <c r="L1324" s="444">
        <f t="shared" ca="1" si="127"/>
        <v>-39797822.16246786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-39797822.16246786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-165824.25901028275</v>
      </c>
      <c r="L1325" s="444">
        <f t="shared" ca="1" si="127"/>
        <v>-39963646.421478145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-39963646.421478145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-166515.1934228256</v>
      </c>
      <c r="L1326" s="444">
        <f t="shared" ca="1" si="127"/>
        <v>-40130161.614900969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-40130161.614900969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-167209.00672875403</v>
      </c>
      <c r="L1327" s="444">
        <f t="shared" ca="1" si="127"/>
        <v>-40297370.621629722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-40297370.621629722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-167905.71092345717</v>
      </c>
      <c r="L1328" s="444">
        <f t="shared" ca="1" si="127"/>
        <v>-40465276.332553178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-40465276.332553178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-168605.31805230491</v>
      </c>
      <c r="L1329" s="444">
        <f t="shared" ca="1" si="127"/>
        <v>-40633881.650605485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-40633881.650605485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-169307.84021085617</v>
      </c>
      <c r="L1330" s="444">
        <f t="shared" ca="1" si="127"/>
        <v>-40803189.49081634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-40803189.49081634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-170013.28954506808</v>
      </c>
      <c r="L1331" s="444">
        <f t="shared" ca="1" si="127"/>
        <v>-40973202.780361407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-40973202.780361407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-170721.67825150586</v>
      </c>
      <c r="L1332" s="444">
        <f t="shared" ca="1" si="127"/>
        <v>-41143924.458612911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-41143924.458612911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-171433.0185775538</v>
      </c>
      <c r="L1333" s="444">
        <f t="shared" ca="1" si="127"/>
        <v>-41315357.477190465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-41315357.477190465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-172147.32282162693</v>
      </c>
      <c r="L1334" s="444">
        <f t="shared" ca="1" si="127"/>
        <v>-41487504.800012089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-41487504.800012089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-172864.60333338371</v>
      </c>
      <c r="L1335" s="444">
        <f t="shared" ca="1" si="127"/>
        <v>-41660369.403345473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-41660369.403345473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-173584.87251393948</v>
      </c>
      <c r="L1336" s="444">
        <f t="shared" ca="1" si="127"/>
        <v>-41833954.275859416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-41833954.275859416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-174308.14281608089</v>
      </c>
      <c r="L1337" s="444">
        <f t="shared" ca="1" si="127"/>
        <v>-42008262.418675497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-42008262.418675497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-175034.42674448123</v>
      </c>
      <c r="L1338" s="444">
        <f t="shared" ca="1" si="127"/>
        <v>-42183296.845419981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-42183296.845419981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-175763.73685591659</v>
      </c>
      <c r="L1339" s="444">
        <f t="shared" ca="1" si="127"/>
        <v>-42359060.582275897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-42359060.582275897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-176496.0857594829</v>
      </c>
      <c r="L1340" s="444">
        <f t="shared" ca="1" si="127"/>
        <v>-42535556.668035381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-42535556.668035381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-177231.48611681408</v>
      </c>
      <c r="L1341" s="444">
        <f t="shared" ca="1" si="127"/>
        <v>-42712788.154152192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-42712788.154152192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-177969.9506423008</v>
      </c>
      <c r="L1342" s="444">
        <f t="shared" ca="1" si="127"/>
        <v>-42890758.104794495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-42890758.104794495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-178711.49210331039</v>
      </c>
      <c r="L1343" s="444">
        <f t="shared" ca="1" si="127"/>
        <v>-43069469.596897803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-43069469.596897803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-179456.12332040753</v>
      </c>
      <c r="L1344" s="444">
        <f t="shared" ca="1" si="127"/>
        <v>-43248925.720218211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-43248925.720218211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-180203.85716757589</v>
      </c>
      <c r="L1345" s="444">
        <f t="shared" ca="1" si="127"/>
        <v>-43429129.577385791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-43429129.577385791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-180954.7065724408</v>
      </c>
      <c r="L1346" s="444">
        <f t="shared" ca="1" si="127"/>
        <v>-43610084.283958234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-43610084.283958234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-181708.68451649265</v>
      </c>
      <c r="L1347" s="444">
        <f t="shared" ca="1" si="127"/>
        <v>-43791792.968474723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-43791792.968474723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-182465.80403531133</v>
      </c>
      <c r="L1348" s="444">
        <f t="shared" ca="1" si="127"/>
        <v>-43974258.772510037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-43974258.772510037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-183226.07821879181</v>
      </c>
      <c r="L1349" s="444">
        <f t="shared" ca="1" si="127"/>
        <v>-44157484.850728832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-44157484.850728832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-183989.52021137014</v>
      </c>
      <c r="L1350" s="444">
        <f t="shared" ca="1" si="127"/>
        <v>-44341474.370940201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-44341474.370940201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-184756.14321225084</v>
      </c>
      <c r="L1351" s="444">
        <f t="shared" ca="1" si="127"/>
        <v>-44526230.514152452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-44526230.514152452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-185525.96047563522</v>
      </c>
      <c r="L1352" s="444">
        <f t="shared" ca="1" si="127"/>
        <v>-44711756.474628091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-44711756.474628091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-186298.98531095037</v>
      </c>
      <c r="L1353" s="444">
        <f t="shared" ca="1" si="127"/>
        <v>-44898055.45993904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-44898055.45993904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-187075.23108307933</v>
      </c>
      <c r="L1354" s="444">
        <f t="shared" ca="1" si="127"/>
        <v>-45085130.69102212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-45085130.69102212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-187854.71121259217</v>
      </c>
      <c r="L1355" s="444">
        <f t="shared" ca="1" si="127"/>
        <v>-45272985.402234711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-45272985.402234711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-188637.43917597795</v>
      </c>
      <c r="L1356" s="444">
        <f t="shared" ca="1" si="127"/>
        <v>-45461622.841410689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-45461622.841410689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-189423.42850587788</v>
      </c>
      <c r="L1357" s="444">
        <f t="shared" ca="1" si="127"/>
        <v>-45651046.269916564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-45651046.269916564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-190212.69279131902</v>
      </c>
      <c r="L1358" s="444">
        <f t="shared" ca="1" si="127"/>
        <v>-45841258.962707885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-45841258.962707885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-191005.24567794951</v>
      </c>
      <c r="L1359" s="444">
        <f t="shared" ca="1" si="127"/>
        <v>-46032264.208385833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-46032264.208385833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-191801.10086827431</v>
      </c>
      <c r="L1360" s="444">
        <f t="shared" ca="1" si="127"/>
        <v>-46224065.30925411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-46224065.30925411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-192600.27212189214</v>
      </c>
      <c r="L1361" s="444">
        <f t="shared" ca="1" si="127"/>
        <v>-46416665.581376001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-46416665.581376001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-193402.77325573334</v>
      </c>
      <c r="L1362" s="444">
        <f t="shared" ca="1" si="127"/>
        <v>-46610068.354631737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-46610068.354631737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-194208.6181442989</v>
      </c>
      <c r="L1363" s="444">
        <f t="shared" ca="1" si="127"/>
        <v>-46804276.972776033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-46804276.972776033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-195017.82071990013</v>
      </c>
      <c r="L1364" s="444">
        <f t="shared" ca="1" si="127"/>
        <v>-46999294.793495931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-46999294.793495931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-195830.3949728997</v>
      </c>
      <c r="L1365" s="444">
        <f t="shared" ca="1" si="127"/>
        <v>-47195125.188468829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-47195125.188468829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-196646.35495195346</v>
      </c>
      <c r="L1366" s="444">
        <f t="shared" ca="1" si="127"/>
        <v>-47391771.543420784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-47391771.543420784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-197465.71476425327</v>
      </c>
      <c r="L1367" s="444">
        <f t="shared" ca="1" si="127"/>
        <v>-47589237.258185036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-47589237.258185036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-198288.48857577099</v>
      </c>
      <c r="L1368" s="444">
        <f t="shared" ca="1" si="127"/>
        <v>-47787525.746760808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-47787525.746760808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-199114.69061150338</v>
      </c>
      <c r="L1369" s="444">
        <f t="shared" ca="1" si="127"/>
        <v>-47986640.437372312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-47986640.437372312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-199944.33515571797</v>
      </c>
      <c r="L1370" s="444">
        <f t="shared" ca="1" si="127"/>
        <v>-48186584.77252803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-48186584.77252803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-200777.43655220012</v>
      </c>
      <c r="L1371" s="444">
        <f t="shared" ca="1" si="127"/>
        <v>-48387362.209080227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-48387362.209080227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-201614.00920450094</v>
      </c>
      <c r="L1372" s="444">
        <f t="shared" ca="1" si="127"/>
        <v>-48588976.218284726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-48588976.218284726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-202454.06757618635</v>
      </c>
      <c r="L1373" s="444">
        <f t="shared" ca="1" si="127"/>
        <v>-48791430.285860911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-48791430.285860911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-203297.62619108713</v>
      </c>
      <c r="L1374" s="444">
        <f t="shared" ca="1" si="127"/>
        <v>-48994727.912051998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-48994727.912051998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-204144.69963354999</v>
      </c>
      <c r="L1375" s="444">
        <f t="shared" ca="1" si="127"/>
        <v>-49198872.611685552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-49198872.611685552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-204995.3025486898</v>
      </c>
      <c r="L1376" s="444">
        <f t="shared" ca="1" si="127"/>
        <v>-49403867.914234243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-49403867.914234243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-205849.44964264269</v>
      </c>
      <c r="L1377" s="444">
        <f t="shared" ca="1" si="127"/>
        <v>-49609717.363876887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-49609717.363876887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-206707.15568282036</v>
      </c>
      <c r="L1378" s="444">
        <f t="shared" ca="1" si="127"/>
        <v>-49816424.519559704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-49816424.519559704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-207568.43549816543</v>
      </c>
      <c r="L1379" s="444">
        <f t="shared" ca="1" si="127"/>
        <v>-50023992.955057867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-50023992.955057867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-208433.30397940776</v>
      </c>
      <c r="L1380" s="444">
        <f t="shared" ca="1" si="127"/>
        <v>-50232426.259037271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-50232426.259037271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-209301.77607932195</v>
      </c>
      <c r="L1381" s="444">
        <f t="shared" ca="1" si="127"/>
        <v>-50441728.035116591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-50441728.035116591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-210173.8668129858</v>
      </c>
      <c r="L1382" s="444">
        <f t="shared" ca="1" si="127"/>
        <v>-50651901.90192958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-50651901.90192958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-211049.5912580399</v>
      </c>
      <c r="L1383" s="444">
        <f t="shared" ca="1" si="127"/>
        <v>-50862951.493187621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-50862951.493187621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-211928.96455494841</v>
      </c>
      <c r="L1384" s="444">
        <f t="shared" ca="1" si="127"/>
        <v>-51074880.457742572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-51074880.457742572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-212812.00190726071</v>
      </c>
      <c r="L1385" s="444">
        <f t="shared" ca="1" si="127"/>
        <v>-51287692.459649831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-51287692.459649831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-213698.7185818743</v>
      </c>
      <c r="L1386" s="444">
        <f t="shared" ca="1" si="127"/>
        <v>-51501391.178231709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-51501391.178231709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-214589.12990929879</v>
      </c>
      <c r="L1387" s="444">
        <f t="shared" ca="1" si="127"/>
        <v>-51715980.308141008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-51715980.308141008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-215483.25128392086</v>
      </c>
      <c r="L1388" s="444">
        <f t="shared" ca="1" si="127"/>
        <v>-51931463.559424929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-51931463.559424929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-216381.09816427054</v>
      </c>
      <c r="L1389" s="444">
        <f t="shared" ca="1" si="127"/>
        <v>-52147844.657589197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-52147844.657589197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-217282.68607328832</v>
      </c>
      <c r="L1390" s="444">
        <f t="shared" ca="1" si="127"/>
        <v>-52365127.343662485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-52365127.343662485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-218188.03059859367</v>
      </c>
      <c r="L1391" s="444">
        <f t="shared" ca="1" si="127"/>
        <v>-52583315.374261081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-52583315.374261081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-219097.1473927545</v>
      </c>
      <c r="L1392" s="444">
        <f t="shared" ca="1" si="127"/>
        <v>-52802412.521653838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-52802412.521653838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-220010.05217355763</v>
      </c>
      <c r="L1393" s="444">
        <f t="shared" ca="1" si="127"/>
        <v>-53022422.573827393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-53022422.573827393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-220926.76072428082</v>
      </c>
      <c r="L1394" s="444">
        <f t="shared" ca="1" si="127"/>
        <v>-53243349.334551677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-53243349.334551677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-221847.28889396528</v>
      </c>
      <c r="L1395" s="444">
        <f t="shared" ca="1" si="127"/>
        <v>-53465196.623445645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-53465196.623445645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-222771.6525976902</v>
      </c>
      <c r="L1396" s="444">
        <f t="shared" ca="1" si="127"/>
        <v>-53687968.276043333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-53687968.276043333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-223699.86781684725</v>
      </c>
      <c r="L1397" s="444">
        <f t="shared" ca="1" si="127"/>
        <v>-53911668.143860184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-53911668.143860184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-224631.95059941744</v>
      </c>
      <c r="L1398" s="444">
        <f t="shared" ca="1" si="127"/>
        <v>-54136300.094459601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-54136300.094459601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-225567.91706024829</v>
      </c>
      <c r="L1399" s="444">
        <f t="shared" ca="1" si="127"/>
        <v>-54361868.011519849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-54361868.011519849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-226507.78338133267</v>
      </c>
      <c r="L1400" s="444">
        <f t="shared" ca="1" si="127"/>
        <v>-54588375.794901185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-54588375.794901185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-227451.56581208826</v>
      </c>
      <c r="L1401" s="444">
        <f t="shared" ca="1" si="127"/>
        <v>-54815827.360713273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-54815827.360713273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-228399.28066963863</v>
      </c>
      <c r="L1402" s="444">
        <f t="shared" ca="1" si="127"/>
        <v>-55044226.64138291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-55044226.64138291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-229350.94433909547</v>
      </c>
      <c r="L1403" s="444">
        <f t="shared" ca="1" si="127"/>
        <v>-55273577.585722007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-55273577.585722007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-230306.5732738417</v>
      </c>
      <c r="L1404" s="444">
        <f t="shared" ca="1" si="127"/>
        <v>-55503884.158995852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-55503884.158995852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-231266.18399581604</v>
      </c>
      <c r="L1405" s="444">
        <f t="shared" ca="1" si="127"/>
        <v>-55735150.342991665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-55735150.342991665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-232229.79309579858</v>
      </c>
      <c r="L1406" s="444">
        <f t="shared" ca="1" si="127"/>
        <v>-55967380.136087462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-55967380.136087462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-233197.41723369775</v>
      </c>
      <c r="L1407" s="444">
        <f t="shared" ca="1" si="127"/>
        <v>-56200577.55332116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-56200577.55332116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-234169.07313883817</v>
      </c>
      <c r="L1408" s="444">
        <f t="shared" ca="1" si="127"/>
        <v>-56434746.626460001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-56434746.626460001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-235144.77761024999</v>
      </c>
      <c r="L1409" s="444">
        <f t="shared" ca="1" si="127"/>
        <v>-56669891.404070251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-56669891.404070251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-236124.54751695937</v>
      </c>
      <c r="L1410" s="444">
        <f t="shared" ca="1" si="127"/>
        <v>-56906015.951587208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-56906015.951587208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-237108.39979828006</v>
      </c>
      <c r="L1411" s="444">
        <f t="shared" ca="1" si="127"/>
        <v>-57143124.351385489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-57143124.351385489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-238096.35146410618</v>
      </c>
      <c r="L1412" s="444">
        <f t="shared" ca="1" si="127"/>
        <v>-57381220.702849597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-57381220.702849597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-239088.41959520665</v>
      </c>
      <c r="L1413" s="444">
        <f t="shared" ca="1" si="127"/>
        <v>-57620309.122444801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-57620309.122444801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-240084.62134352003</v>
      </c>
      <c r="L1414" s="444">
        <f t="shared" ca="1" si="127"/>
        <v>-57860393.743788324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-57860393.743788324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-241084.97393245136</v>
      </c>
      <c r="L1415" s="444">
        <f t="shared" ca="1" si="127"/>
        <v>-58101478.717720777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-58101478.717720777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-242089.49465716994</v>
      </c>
      <c r="L1416" s="444">
        <f t="shared" ca="1" si="127"/>
        <v>-58343568.212377943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-58343568.212377943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-243098.20088490812</v>
      </c>
      <c r="L1417" s="444">
        <f t="shared" ca="1" si="127"/>
        <v>-58586666.413262852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-58586666.413262852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-244111.1100552619</v>
      </c>
      <c r="L1418" s="444">
        <f t="shared" ca="1" si="127"/>
        <v>-58830777.523318112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-58830777.523318112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-245128.23968049212</v>
      </c>
      <c r="L1419" s="444">
        <f t="shared" ca="1" si="127"/>
        <v>-59075905.762998603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-59075905.762998603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-246149.60734582751</v>
      </c>
      <c r="L1420" s="444">
        <f t="shared" ca="1" si="127"/>
        <v>-59322055.37034443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-59322055.37034443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-247175.23070976845</v>
      </c>
      <c r="L1421" s="444">
        <f t="shared" ca="1" si="127"/>
        <v>-59569230.601054199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-59569230.601054199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-248205.1275043925</v>
      </c>
      <c r="L1422" s="444">
        <f t="shared" ca="1" si="127"/>
        <v>-59817435.728558592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-59817435.728558592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-249239.3155356608</v>
      </c>
      <c r="L1423" s="444">
        <f t="shared" ca="1" si="127"/>
        <v>-60066675.04409425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-60066675.04409425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-250277.81268372605</v>
      </c>
      <c r="L1424" s="444">
        <f t="shared" ca="1" si="127"/>
        <v>-60316952.856777973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-60316952.856777973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-251320.6369032416</v>
      </c>
      <c r="L1425" s="444">
        <f t="shared" ca="1" si="127"/>
        <v>-60568273.493681215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-60568273.493681215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-252367.80622367174</v>
      </c>
      <c r="L1426" s="444">
        <f t="shared" ca="1" si="127"/>
        <v>-60820641.299904883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-60820641.299904883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-253419.33874960369</v>
      </c>
      <c r="L1427" s="444">
        <f t="shared" ca="1" si="127"/>
        <v>-61074060.638654485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-61074060.638654485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-254475.25266106034</v>
      </c>
      <c r="L1428" s="444">
        <f t="shared" ca="1" si="127"/>
        <v>-61328535.891315542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-61328535.891315542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-255535.56621381475</v>
      </c>
      <c r="L1429" s="444">
        <f t="shared" ca="1" si="127"/>
        <v>-61584071.457529359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-61584071.457529359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-256600.29773970568</v>
      </c>
      <c r="L1430" s="444">
        <f t="shared" ca="1" si="127"/>
        <v>-61840671.755269065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-61840671.755269065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-257669.4656469544</v>
      </c>
      <c r="L1431" s="444">
        <f t="shared" ca="1" si="127"/>
        <v>-62098341.220916018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-62098341.220916018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-258743.0884204834</v>
      </c>
      <c r="L1432" s="444">
        <f t="shared" ca="1" si="127"/>
        <v>-62357084.309336498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-62357084.309336498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-259821.18462223539</v>
      </c>
      <c r="L1433" s="444">
        <f t="shared" ca="1" si="127"/>
        <v>-62616905.493958734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-62616905.493958734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-260903.77289149477</v>
      </c>
      <c r="L1434" s="444">
        <f t="shared" ca="1" si="127"/>
        <v>-62877809.266850226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-62877809.266850226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-261990.87194520928</v>
      </c>
      <c r="L1435" s="444">
        <f t="shared" ca="1" si="127"/>
        <v>-63139800.138795435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-63139800.138795435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-263082.5005783143</v>
      </c>
      <c r="L1436" s="444">
        <f t="shared" ca="1" si="127"/>
        <v>-63402882.639373749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-63402882.639373749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-264178.67766405724</v>
      </c>
      <c r="L1437" s="444">
        <f t="shared" ca="1" si="127"/>
        <v>-63667061.317037806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-63667061.317037806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-265279.42215432419</v>
      </c>
      <c r="L1438" s="444">
        <f t="shared" ca="1" si="127"/>
        <v>-63932340.739192128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-63932340.739192128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-266384.75307996722</v>
      </c>
      <c r="L1439" s="444">
        <f t="shared" ca="1" si="127"/>
        <v>-64198725.492272094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-64198725.492272094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-267494.68955113372</v>
      </c>
      <c r="L1440" s="444">
        <f t="shared" ca="1" si="127"/>
        <v>-64466220.181823231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-64466220.181823231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-268609.2507575968</v>
      </c>
      <c r="L1441" s="444">
        <f t="shared" ca="1" si="127"/>
        <v>-64734829.432580829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-64734829.432580829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-269728.45596908679</v>
      </c>
      <c r="L1442" s="444">
        <f t="shared" ca="1" si="127"/>
        <v>-65004557.888549916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-65004557.888549916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-270852.32453562459</v>
      </c>
      <c r="L1443" s="444">
        <f t="shared" ca="1" si="127"/>
        <v>-65275410.21308554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-65275410.21308554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-271980.87588785641</v>
      </c>
      <c r="L1444" s="444">
        <f t="shared" ca="1" si="127"/>
        <v>-65547391.088973396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-65547391.088973396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-273114.12953738915</v>
      </c>
      <c r="L1445" s="444">
        <f t="shared" ca="1" si="127"/>
        <v>-65820505.218510784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-65820505.218510784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-274252.10507712828</v>
      </c>
      <c r="L1446" s="444">
        <f t="shared" ca="1" si="127"/>
        <v>-66094757.323587909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-66094757.323587909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-275394.82218161627</v>
      </c>
      <c r="L1447" s="444">
        <f t="shared" ca="1" si="127"/>
        <v>-66370152.145769529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-66370152.145769529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-276542.30060737301</v>
      </c>
      <c r="L1448" s="444">
        <f t="shared" ca="1" si="127"/>
        <v>-66646694.446376905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-66646694.446376905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-277694.56019323709</v>
      </c>
      <c r="L1449" s="444">
        <f t="shared" ca="1" si="127"/>
        <v>-66924389.006570145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-66924389.006570145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-278851.62086070894</v>
      </c>
      <c r="L1450" s="444">
        <f t="shared" ca="1" si="127"/>
        <v>-67203240.627430856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-67203240.627430856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-280013.50261429523</v>
      </c>
      <c r="L1451" s="444">
        <f t="shared" ca="1" si="127"/>
        <v>-67483254.130045146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-67483254.130045146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-281180.22554185474</v>
      </c>
      <c r="L1452" s="444">
        <f t="shared" ca="1" si="127"/>
        <v>-67764434.355587006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-67764434.355587006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-282351.80981494585</v>
      </c>
      <c r="L1453" s="444">
        <f t="shared" ca="1" si="127"/>
        <v>-68046786.16540195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-68046786.16540195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-283528.27568917477</v>
      </c>
      <c r="L1454" s="444">
        <f t="shared" ca="1" si="127"/>
        <v>-68330314.44109112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-68330314.44109112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-284709.64350454631</v>
      </c>
      <c r="L1455" s="444">
        <f t="shared" ca="1" si="127"/>
        <v>-68615024.084595665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-68615024.084595665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-285895.93368581525</v>
      </c>
      <c r="L1456" s="444">
        <f t="shared" ca="1" si="127"/>
        <v>-68900920.018281475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-68900920.018281475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-287087.1667428395</v>
      </c>
      <c r="L1457" s="444">
        <f t="shared" ca="1" si="127"/>
        <v>-69188007.185024321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-69188007.185024321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-288283.36327093467</v>
      </c>
      <c r="L1458" s="444">
        <f t="shared" ca="1" si="127"/>
        <v>-69476290.548295259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-69476290.548295259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-289484.54395123024</v>
      </c>
      <c r="L1459" s="444">
        <f t="shared" ca="1" si="127"/>
        <v>-69765775.092246488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-69765775.092246488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-290690.72955102701</v>
      </c>
      <c r="L1460" s="444">
        <f t="shared" ca="1" si="127"/>
        <v>-70056465.82179752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-70056465.82179752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-291901.94092415634</v>
      </c>
      <c r="L1461" s="444">
        <f t="shared" ca="1" si="127"/>
        <v>-70348367.762721673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-70348367.762721673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-293118.19901134027</v>
      </c>
      <c r="L1462" s="444">
        <f t="shared" ca="1" si="127"/>
        <v>-70641485.961733013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-70641485.961733013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-294339.52484055422</v>
      </c>
      <c r="L1463" s="444">
        <f t="shared" ca="1" si="127"/>
        <v>-70935825.486573562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-70935825.486573562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-295565.93952738983</v>
      </c>
      <c r="L1464" s="444">
        <f t="shared" ca="1" si="127"/>
        <v>-71231391.426100954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-71231391.426100954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-296797.46427542064</v>
      </c>
      <c r="L1465" s="444">
        <f t="shared" ca="1" si="127"/>
        <v>-71528188.890376374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-71528188.890376374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-298034.12037656823</v>
      </c>
      <c r="L1466" s="444">
        <f t="shared" ca="1" si="127"/>
        <v>-71826223.010752946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-71826223.010752946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-299275.92921147059</v>
      </c>
      <c r="L1467" s="444">
        <f t="shared" ca="1" si="127"/>
        <v>-72125498.939964414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-72125498.939964414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-300522.91224985174</v>
      </c>
      <c r="L1468" s="444">
        <f t="shared" ca="1" si="127"/>
        <v>-72426021.852214262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-72426021.852214262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-301775.09105089278</v>
      </c>
      <c r="L1469" s="444">
        <f t="shared" ca="1" si="127"/>
        <v>-72727796.943265155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-72727796.943265155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-303032.48726360482</v>
      </c>
      <c r="L1470" s="444">
        <f t="shared" ca="1" si="127"/>
        <v>-73030829.43052876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-73030829.43052876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-304295.12262720318</v>
      </c>
      <c r="L1471" s="444">
        <f t="shared" ca="1" si="127"/>
        <v>-73335124.553155959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-73335124.553155959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-305563.01897148316</v>
      </c>
      <c r="L1472" s="444">
        <f t="shared" ca="1" si="127"/>
        <v>-73640687.572127447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-73640687.572127447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-306836.19821719767</v>
      </c>
      <c r="L1473" s="444">
        <f t="shared" ca="1" si="127"/>
        <v>-73947523.770344645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-73947523.770344645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-308114.68237643602</v>
      </c>
      <c r="L1474" s="444">
        <f t="shared" ca="1" si="127"/>
        <v>-74255638.452721074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-74255638.452721074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-309398.49355300446</v>
      </c>
      <c r="L1475" s="444">
        <f t="shared" ca="1" si="127"/>
        <v>-74565036.946274072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-74565036.946274072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-310687.65394280863</v>
      </c>
      <c r="L1476" s="444">
        <f t="shared" ca="1" si="127"/>
        <v>-74875724.60021688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-74875724.60021688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-311982.18583423703</v>
      </c>
      <c r="L1477" s="444">
        <f t="shared" ca="1" si="127"/>
        <v>-75187706.786051124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-75187706.786051124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-313282.11160854634</v>
      </c>
      <c r="L1478" s="444">
        <f t="shared" ca="1" si="127"/>
        <v>-75500988.897659674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-75500988.897659674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-314587.45374024863</v>
      </c>
      <c r="L1479" s="444">
        <f t="shared" ca="1" si="127"/>
        <v>-75815576.351399928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-75815576.351399928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-315898.23479749972</v>
      </c>
      <c r="L1480" s="444">
        <f t="shared" ca="1" si="127"/>
        <v>-76131474.586197421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-76131474.586197421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-317214.47744248924</v>
      </c>
      <c r="L1481" s="444">
        <f t="shared" ca="1" si="127"/>
        <v>-76448689.063639909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-76448689.063639909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-318536.20443183294</v>
      </c>
      <c r="L1482" s="444">
        <f t="shared" ca="1" si="127"/>
        <v>-76767225.268071741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-76767225.268071741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-319863.43861696561</v>
      </c>
      <c r="L1483" s="444">
        <f t="shared" ca="1" si="127"/>
        <v>-77087088.706688702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-77087088.706688702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-321196.20294453623</v>
      </c>
      <c r="L1484" s="444">
        <f t="shared" ca="1" si="127"/>
        <v>-77408284.909633234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-77408284.909633234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-322534.52045680513</v>
      </c>
      <c r="L1485" s="444">
        <f t="shared" ca="1" si="127"/>
        <v>-77730819.43009004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-77730819.43009004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-323878.41429204185</v>
      </c>
      <c r="L1486" s="444">
        <f t="shared" ca="1" si="127"/>
        <v>-78054697.844382077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-78054697.844382077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-325227.9076849253</v>
      </c>
      <c r="L1487" s="444">
        <f t="shared" ca="1" si="127"/>
        <v>-78379925.752067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-78379925.752067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-326583.02396694582</v>
      </c>
      <c r="L1488" s="444">
        <f t="shared" ca="1" si="127"/>
        <v>-78706508.776033953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-78706508.776033953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-327943.78656680812</v>
      </c>
      <c r="L1489" s="444">
        <f t="shared" ca="1" si="127"/>
        <v>-79034452.562600762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-79034452.562600762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-329310.2190108365</v>
      </c>
      <c r="L1490" s="444">
        <f t="shared" ca="1" si="127"/>
        <v>-79363762.781611592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-79363762.781611592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-330682.34492338164</v>
      </c>
      <c r="L1491" s="444">
        <f t="shared" ca="1" si="127"/>
        <v>-79694445.126534969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-79694445.126534969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-332060.18802722904</v>
      </c>
      <c r="L1492" s="444">
        <f t="shared" ca="1" si="127"/>
        <v>-80026505.314562201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-80026505.314562201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-333443.77214400918</v>
      </c>
      <c r="L1493" s="444">
        <f t="shared" ca="1" si="127"/>
        <v>-80359949.086706206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-80359949.086706206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-334833.12119460921</v>
      </c>
      <c r="L1494" s="444">
        <f t="shared" ca="1" si="127"/>
        <v>-80694782.207900822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-80694782.207900822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-336228.25919958676</v>
      </c>
      <c r="L1495" s="444">
        <f t="shared" ca="1" si="127"/>
        <v>-81031010.467100412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-81031010.467100412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-337629.21027958504</v>
      </c>
      <c r="L1496" s="444">
        <f t="shared" ca="1" si="127"/>
        <v>-81368639.677379996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-81368639.677379996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-339035.99865574995</v>
      </c>
      <c r="L1497" s="444">
        <f t="shared" ca="1" si="127"/>
        <v>-81707675.676035747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-81707675.676035747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-340448.64865014894</v>
      </c>
      <c r="L1498" s="444">
        <f t="shared" ca="1" si="127"/>
        <v>-82048124.324685901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-82048124.324685901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-341867.18468619126</v>
      </c>
      <c r="L1499" s="444">
        <f t="shared" ca="1" si="127"/>
        <v>-82389991.509372085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-82389991.509372085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-343291.63128905033</v>
      </c>
      <c r="L1500" s="444">
        <f t="shared" ca="1" si="127"/>
        <v>-82733283.140661135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-82733283.140661135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-344722.01308608806</v>
      </c>
      <c r="L1501" s="444">
        <f t="shared" ca="1" si="127"/>
        <v>-83078005.153747231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-83078005.153747231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-346158.35480728012</v>
      </c>
      <c r="L1502" s="444">
        <f t="shared" ca="1" si="127"/>
        <v>-83424163.508554518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-83424163.508554518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-347600.68128564383</v>
      </c>
      <c r="L1503" s="444">
        <f t="shared" ca="1" si="127"/>
        <v>-83771764.189840168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-83771764.189840168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-349049.01745766739</v>
      </c>
      <c r="L1504" s="444">
        <f t="shared" ca="1" si="127"/>
        <v>-84120813.207297832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-84120813.207297832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-350503.38836374099</v>
      </c>
      <c r="L1505" s="444">
        <f t="shared" ca="1" si="127"/>
        <v>-84471316.595661566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-84471316.595661566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-351963.81914858986</v>
      </c>
      <c r="L1506" s="444">
        <f t="shared" ca="1" si="127"/>
        <v>-84823280.414810151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-84823280.414810151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-353430.33506170893</v>
      </c>
      <c r="L1507" s="444">
        <f t="shared" ca="1" si="127"/>
        <v>-85176710.749871865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-85176710.749871865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-354902.96145779942</v>
      </c>
      <c r="L1508" s="444">
        <f t="shared" ca="1" si="127"/>
        <v>-85531613.711329669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-85531613.711329669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-356381.72379720694</v>
      </c>
      <c r="L1509" s="444">
        <f t="shared" ca="1" si="127"/>
        <v>-85887995.435126871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-85887995.435126871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-357866.64764636196</v>
      </c>
      <c r="L1510" s="444">
        <f t="shared" ca="1" si="127"/>
        <v>-86245862.082773238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-86245862.082773238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-359357.75867822184</v>
      </c>
      <c r="L1511" s="444">
        <f t="shared" ca="1" si="127"/>
        <v>-86605219.841451466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-86605219.841451466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-360855.08267271443</v>
      </c>
      <c r="L1512" s="444">
        <f t="shared" ca="1" si="127"/>
        <v>-86966074.924124181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-86966074.924124181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-362358.64551718411</v>
      </c>
      <c r="L1513" s="444">
        <f t="shared" ca="1" si="127"/>
        <v>-87328433.569641367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-87328433.569641367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-363868.473206839</v>
      </c>
      <c r="L1514" s="444">
        <f t="shared" ca="1" si="127"/>
        <v>-87692302.0428482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-87692302.0428482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-365384.5918452008</v>
      </c>
      <c r="L1515" s="444">
        <f t="shared" ca="1" si="127"/>
        <v>-88057686.634693399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-88057686.634693399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-366907.02764455584</v>
      </c>
      <c r="L1516" s="444">
        <f t="shared" ca="1" si="127"/>
        <v>-88424593.662337959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-88424593.662337959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-368435.80692640814</v>
      </c>
      <c r="L1517" s="444">
        <f t="shared" ca="1" si="127"/>
        <v>-88793029.469264373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-88793029.469264373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-369970.95612193487</v>
      </c>
      <c r="L1518" s="444">
        <f t="shared" ca="1" si="127"/>
        <v>-89163000.42538631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-89163000.42538631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-371512.50177244295</v>
      </c>
      <c r="L1519" s="444">
        <f t="shared" ca="1" si="127"/>
        <v>-89534512.927158758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-89534512.927158758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-373060.47052982816</v>
      </c>
      <c r="L1520" s="444">
        <f t="shared" ca="1" si="127"/>
        <v>-89907573.397688583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-89907573.397688583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-374614.88915703574</v>
      </c>
      <c r="L1521" s="444">
        <f t="shared" ca="1" si="127"/>
        <v>-90282188.286845624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-90282188.286845624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-376175.78452852345</v>
      </c>
      <c r="L1522" s="444">
        <f t="shared" ca="1" si="127"/>
        <v>-90658364.071374148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-90658364.071374148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-377743.1836307256</v>
      </c>
      <c r="L1523" s="444">
        <f t="shared" ca="1" si="127"/>
        <v>-91036107.255004868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-91036107.255004868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-379317.1135625203</v>
      </c>
      <c r="L1524" s="444">
        <f t="shared" ca="1" si="127"/>
        <v>-91415424.368567392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-91415424.368567392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-380897.60153569747</v>
      </c>
      <c r="L1525" s="444">
        <f t="shared" ca="1" si="127"/>
        <v>-91796321.970103085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-91796321.970103085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-382484.67487542954</v>
      </c>
      <c r="L1526" s="444">
        <f t="shared" ca="1" si="127"/>
        <v>-92178806.644978508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-92178806.644978508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-384078.36102074379</v>
      </c>
      <c r="L1527" s="444">
        <f t="shared" ca="1" si="127"/>
        <v>-92562885.005999252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-92562885.005999252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-385678.68752499687</v>
      </c>
      <c r="L1528" s="444">
        <f t="shared" ca="1" si="127"/>
        <v>-92948563.693524256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-92948563.693524256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-387285.68205635104</v>
      </c>
      <c r="L1529" s="444">
        <f t="shared" ca="1" si="127"/>
        <v>-93335849.375580609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-93335849.375580609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-388899.37239825254</v>
      </c>
      <c r="L1530" s="444">
        <f t="shared" ca="1" si="127"/>
        <v>-93724748.747978866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-93724748.747978866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-390519.78644991195</v>
      </c>
      <c r="L1531" s="444">
        <f t="shared" ca="1" si="127"/>
        <v>-94115268.534428775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-94115268.534428775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-392146.95222678658</v>
      </c>
      <c r="L1532" s="444">
        <f t="shared" ca="1" si="127"/>
        <v>-94507415.486655563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-94507415.486655563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-393780.89786106482</v>
      </c>
      <c r="L1533" s="444">
        <f t="shared" ca="1" si="127"/>
        <v>-94901196.384516627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-94901196.384516627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-395421.65160215262</v>
      </c>
      <c r="L1534" s="444">
        <f t="shared" ca="1" si="127"/>
        <v>-95296618.036118776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-95296618.036118776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-397069.24181716156</v>
      </c>
      <c r="L1535" s="444">
        <f t="shared" ca="1" si="127"/>
        <v>-95693687.277935937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-95693687.277935937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-398723.69699139975</v>
      </c>
      <c r="L1536" s="444">
        <f t="shared" ca="1" si="127"/>
        <v>-96092410.974927336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-96092410.974927336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-400385.04572886392</v>
      </c>
      <c r="L1537" s="444">
        <f t="shared" ca="1" si="127"/>
        <v>-96492796.020656198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-96492796.020656198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-402053.31675273413</v>
      </c>
      <c r="L1538" s="444">
        <f t="shared" ref="L1538:L1792" ca="1" si="132">I1538-J1538+K1538</f>
        <v>-96894849.33740893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-96894849.33740893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-403728.53890587052</v>
      </c>
      <c r="L1539" s="444">
        <f t="shared" ca="1" si="132"/>
        <v>-97298577.876314804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-97298577.876314804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-405410.74115131167</v>
      </c>
      <c r="L1540" s="444">
        <f t="shared" ca="1" si="132"/>
        <v>-97703988.617466122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-97703988.617466122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-407099.95257277548</v>
      </c>
      <c r="L1541" s="444">
        <f t="shared" ca="1" si="132"/>
        <v>-98111088.5700389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-98111088.5700389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-408796.2023751621</v>
      </c>
      <c r="L1542" s="444">
        <f t="shared" ca="1" si="132"/>
        <v>-98519884.772414058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-98519884.772414058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-410499.51988505857</v>
      </c>
      <c r="L1543" s="444">
        <f t="shared" ca="1" si="132"/>
        <v>-98930384.292299122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-98930384.292299122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-412209.93455124635</v>
      </c>
      <c r="L1544" s="444">
        <f t="shared" ca="1" si="132"/>
        <v>-99342594.226850361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-99342594.226850361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-413927.47594520985</v>
      </c>
      <c r="L1545" s="444">
        <f t="shared" ca="1" si="132"/>
        <v>-99756521.702795565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-99756521.702795565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-415652.17376164818</v>
      </c>
      <c r="L1546" s="444">
        <f t="shared" ca="1" si="132"/>
        <v>-100172173.87655722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-100172173.87655722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-417384.0578189884</v>
      </c>
      <c r="L1547" s="444">
        <f t="shared" ca="1" si="132"/>
        <v>-100589557.93437621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-100589557.93437621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-419123.15805990086</v>
      </c>
      <c r="L1548" s="444">
        <f t="shared" ca="1" si="132"/>
        <v>-101008681.09243611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-101008681.09243611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-420869.50455181708</v>
      </c>
      <c r="L1549" s="444">
        <f t="shared" ca="1" si="132"/>
        <v>-101429550.59698792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-101429550.59698792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-422623.12748744967</v>
      </c>
      <c r="L1550" s="444">
        <f t="shared" ca="1" si="132"/>
        <v>-101852173.72447537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-101852173.72447537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-424384.05718531401</v>
      </c>
      <c r="L1551" s="444">
        <f t="shared" ca="1" si="132"/>
        <v>-102276557.78166068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-102276557.78166068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-426152.32409025281</v>
      </c>
      <c r="L1552" s="444">
        <f t="shared" ca="1" si="132"/>
        <v>-102702710.10575093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-102702710.10575093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-427927.95877396222</v>
      </c>
      <c r="L1553" s="444">
        <f t="shared" ca="1" si="132"/>
        <v>-103130638.06452489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-103130638.06452489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-429710.99193552037</v>
      </c>
      <c r="L1554" s="444">
        <f t="shared" ca="1" si="132"/>
        <v>-103560349.05646041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-103560349.05646041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-431501.4544019184</v>
      </c>
      <c r="L1555" s="444">
        <f t="shared" ca="1" si="132"/>
        <v>-103991850.51086234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-103991850.51086234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-433299.37712859304</v>
      </c>
      <c r="L1556" s="444">
        <f t="shared" ca="1" si="132"/>
        <v>-104425149.88799092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-104425149.88799092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-435104.79119996214</v>
      </c>
      <c r="L1557" s="444">
        <f t="shared" ca="1" si="132"/>
        <v>-104860254.67919089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-104860254.67919089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-436917.72782996204</v>
      </c>
      <c r="L1558" s="444">
        <f t="shared" ca="1" si="132"/>
        <v>-105297172.40702085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-105297172.40702085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-438738.21836258686</v>
      </c>
      <c r="L1559" s="444">
        <f t="shared" ca="1" si="132"/>
        <v>-105735910.62538344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-105735910.62538344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-440566.29427243094</v>
      </c>
      <c r="L1560" s="444">
        <f t="shared" ca="1" si="132"/>
        <v>-106176476.91965587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-106176476.91965587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-442401.98716523271</v>
      </c>
      <c r="L1561" s="444">
        <f t="shared" ca="1" si="132"/>
        <v>-106618878.9068211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-106618878.9068211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-444245.32877842133</v>
      </c>
      <c r="L1562" s="444">
        <f t="shared" ca="1" si="132"/>
        <v>-107063124.23559952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-107063124.23559952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-446096.35098166467</v>
      </c>
      <c r="L1563" s="444">
        <f t="shared" ca="1" si="132"/>
        <v>-107509220.58658119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-107509220.58658119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-447955.0857774216</v>
      </c>
      <c r="L1564" s="444">
        <f t="shared" ca="1" si="132"/>
        <v>-107957175.6723586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-107957175.6723586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-449821.56530149415</v>
      </c>
      <c r="L1565" s="444">
        <f t="shared" ca="1" si="132"/>
        <v>-108406997.2376601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-108406997.2376601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-451695.8218235838</v>
      </c>
      <c r="L1566" s="444">
        <f t="shared" ca="1" si="132"/>
        <v>-108858693.05948368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-108858693.05948368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-453577.88774784864</v>
      </c>
      <c r="L1567" s="444">
        <f t="shared" ca="1" si="132"/>
        <v>-109312270.94723153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-109312270.94723153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-455467.79561346472</v>
      </c>
      <c r="L1568" s="444">
        <f t="shared" ca="1" si="132"/>
        <v>-109767738.742845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-109767738.742845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-457365.57809518749</v>
      </c>
      <c r="L1569" s="444">
        <f t="shared" ca="1" si="132"/>
        <v>-110225104.32094018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-110225104.32094018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-459271.26800391742</v>
      </c>
      <c r="L1570" s="444">
        <f t="shared" ca="1" si="132"/>
        <v>-110684375.58894409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-110684375.58894409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-461184.89828726713</v>
      </c>
      <c r="L1571" s="444">
        <f t="shared" ca="1" si="132"/>
        <v>-111145560.48723136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-111145560.48723136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-463106.50203013065</v>
      </c>
      <c r="L1572" s="444">
        <f t="shared" ca="1" si="132"/>
        <v>-111608666.98926149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-111608666.98926149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-465036.11245525628</v>
      </c>
      <c r="L1573" s="444">
        <f t="shared" ca="1" si="132"/>
        <v>-112073703.10171676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-112073703.10171676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-466973.76292381983</v>
      </c>
      <c r="L1574" s="444">
        <f t="shared" ca="1" si="132"/>
        <v>-112540676.86464058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-112540676.86464058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-468919.48693600239</v>
      </c>
      <c r="L1575" s="444">
        <f t="shared" ca="1" si="132"/>
        <v>-113009596.35157658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-113009596.35157658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-470873.31813156913</v>
      </c>
      <c r="L1576" s="444">
        <f t="shared" ca="1" si="132"/>
        <v>-113480469.66970815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-113480469.66970815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-472835.29029045062</v>
      </c>
      <c r="L1577" s="444">
        <f t="shared" ca="1" si="132"/>
        <v>-113953304.95999859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-113953304.95999859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-474805.43733332754</v>
      </c>
      <c r="L1578" s="444">
        <f t="shared" ca="1" si="132"/>
        <v>-114428110.39733192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-114428110.39733192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-476783.79332221643</v>
      </c>
      <c r="L1579" s="444">
        <f t="shared" ca="1" si="132"/>
        <v>-114904894.19065414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-114904894.19065414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-478770.39246105897</v>
      </c>
      <c r="L1580" s="444">
        <f t="shared" ca="1" si="132"/>
        <v>-115383664.58311521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-115383664.58311521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-480765.26909631339</v>
      </c>
      <c r="L1581" s="444">
        <f t="shared" ca="1" si="132"/>
        <v>-115864429.85221152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-115864429.85221152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-482768.45771754801</v>
      </c>
      <c r="L1582" s="444">
        <f t="shared" ca="1" si="132"/>
        <v>-116347198.30992907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-116347198.30992907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-484779.99295803782</v>
      </c>
      <c r="L1583" s="444">
        <f t="shared" ca="1" si="132"/>
        <v>-116831978.30288711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-116831978.30288711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-486799.9095953629</v>
      </c>
      <c r="L1584" s="444">
        <f t="shared" ca="1" si="132"/>
        <v>-117318778.21248248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-117318778.21248248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-488828.24255201034</v>
      </c>
      <c r="L1585" s="444">
        <f t="shared" ca="1" si="132"/>
        <v>-117807606.45503449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-117807606.45503449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-490865.02689597697</v>
      </c>
      <c r="L1586" s="444">
        <f t="shared" ca="1" si="132"/>
        <v>-118298471.48193046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-118298471.48193046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-492910.29784137692</v>
      </c>
      <c r="L1587" s="444">
        <f t="shared" ca="1" si="132"/>
        <v>-118791381.77977183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-118791381.77977183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-494964.09074904933</v>
      </c>
      <c r="L1588" s="444">
        <f t="shared" ca="1" si="132"/>
        <v>-119286345.87052089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-119286345.87052089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-497026.44112717034</v>
      </c>
      <c r="L1589" s="444">
        <f t="shared" ca="1" si="132"/>
        <v>-119783372.31164806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-119783372.31164806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-499097.38463186694</v>
      </c>
      <c r="L1590" s="444">
        <f t="shared" ca="1" si="132"/>
        <v>-120282469.69627993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-120282469.69627993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-501176.95706783305</v>
      </c>
      <c r="L1591" s="444">
        <f t="shared" ca="1" si="132"/>
        <v>-120783646.65334776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-120783646.65334776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-503265.19438894902</v>
      </c>
      <c r="L1592" s="444">
        <f t="shared" ca="1" si="132"/>
        <v>-121286911.84773672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-121286911.84773672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-505362.13269890298</v>
      </c>
      <c r="L1593" s="444">
        <f t="shared" ca="1" si="132"/>
        <v>-121792273.98043562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-121792273.98043562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-507467.80825181509</v>
      </c>
      <c r="L1594" s="444">
        <f t="shared" ca="1" si="132"/>
        <v>-122299741.78868744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-122299741.78868744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-509582.25745286432</v>
      </c>
      <c r="L1595" s="444">
        <f t="shared" ca="1" si="132"/>
        <v>-122809324.0461403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-122809324.0461403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-511705.51685891789</v>
      </c>
      <c r="L1596" s="444">
        <f t="shared" ca="1" si="132"/>
        <v>-123321029.56299922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-123321029.56299922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-513837.62317916338</v>
      </c>
      <c r="L1597" s="444">
        <f t="shared" ca="1" si="132"/>
        <v>-123834867.18617839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-123834867.18617839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-515978.61327574326</v>
      </c>
      <c r="L1598" s="444">
        <f t="shared" ca="1" si="132"/>
        <v>-124350845.79945412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-124350845.79945412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-518128.52416439215</v>
      </c>
      <c r="L1599" s="444">
        <f t="shared" ca="1" si="132"/>
        <v>-124868974.32361852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-124868974.32361852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-520287.39301507722</v>
      </c>
      <c r="L1600" s="444">
        <f t="shared" ca="1" si="132"/>
        <v>-125389261.71663359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-125389261.71663359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-522455.25715263997</v>
      </c>
      <c r="L1601" s="444">
        <f t="shared" ca="1" si="132"/>
        <v>-125911716.97378623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-125911716.97378623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-524632.15405744268</v>
      </c>
      <c r="L1602" s="444">
        <f t="shared" ca="1" si="132"/>
        <v>-126436349.12784368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-126436349.12784368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-526818.12136601529</v>
      </c>
      <c r="L1603" s="444">
        <f t="shared" ca="1" si="132"/>
        <v>-126963167.24920969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-126963167.24920969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-529013.1968717071</v>
      </c>
      <c r="L1604" s="444">
        <f t="shared" ca="1" si="132"/>
        <v>-127492180.4460814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-127492180.4460814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-531217.4185253391</v>
      </c>
      <c r="L1605" s="444">
        <f t="shared" ca="1" si="132"/>
        <v>-128023397.86460674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-128023397.86460674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-533430.82443586143</v>
      </c>
      <c r="L1606" s="444">
        <f t="shared" ca="1" si="132"/>
        <v>-128556828.6890426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-128556828.6890426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-535653.45287101087</v>
      </c>
      <c r="L1607" s="444">
        <f t="shared" ca="1" si="132"/>
        <v>-129092482.14191361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-129092482.14191361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-537885.34225797327</v>
      </c>
      <c r="L1608" s="444">
        <f t="shared" ca="1" si="132"/>
        <v>-129630367.48417158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-129630367.48417158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-540126.53118404828</v>
      </c>
      <c r="L1609" s="444">
        <f t="shared" ca="1" si="132"/>
        <v>-130170494.01535563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-130170494.01535563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-542377.05839731509</v>
      </c>
      <c r="L1610" s="444">
        <f t="shared" ca="1" si="132"/>
        <v>-130712871.07375294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-130712871.07375294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-544636.96280730388</v>
      </c>
      <c r="L1611" s="444">
        <f t="shared" ca="1" si="132"/>
        <v>-131257508.03656024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-131257508.03656024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-546906.28348566766</v>
      </c>
      <c r="L1612" s="444">
        <f t="shared" ca="1" si="132"/>
        <v>-131804414.3200459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-131804414.3200459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-549185.05966685782</v>
      </c>
      <c r="L1613" s="444">
        <f t="shared" ca="1" si="132"/>
        <v>-132353599.37971276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-132353599.37971276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-551473.33074880322</v>
      </c>
      <c r="L1614" s="444">
        <f t="shared" ca="1" si="132"/>
        <v>-132905072.71046156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-132905072.71046156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-553771.13629358984</v>
      </c>
      <c r="L1615" s="444">
        <f t="shared" ca="1" si="132"/>
        <v>-133458843.84675515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-133458843.84675515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-556078.51602814649</v>
      </c>
      <c r="L1616" s="444">
        <f t="shared" ca="1" si="132"/>
        <v>-134014922.3627833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-134014922.3627833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-558395.50984493038</v>
      </c>
      <c r="L1617" s="444">
        <f t="shared" ca="1" si="132"/>
        <v>-134573317.87262824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-134573317.87262824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-560722.15780261764</v>
      </c>
      <c r="L1618" s="444">
        <f t="shared" ca="1" si="132"/>
        <v>-135134040.03043085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-135134040.03043085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-563058.50012679526</v>
      </c>
      <c r="L1619" s="444">
        <f t="shared" ca="1" si="132"/>
        <v>-135697098.53055766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-135697098.53055766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-565404.57721065695</v>
      </c>
      <c r="L1620" s="444">
        <f t="shared" ca="1" si="132"/>
        <v>-136262503.10776833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-136262503.10776833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-567760.42961570132</v>
      </c>
      <c r="L1621" s="444">
        <f t="shared" ca="1" si="132"/>
        <v>-136830263.53738403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-136830263.53738403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-570126.09807243349</v>
      </c>
      <c r="L1622" s="444">
        <f t="shared" ca="1" si="132"/>
        <v>-137400389.63545647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-137400389.63545647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-572501.62348106864</v>
      </c>
      <c r="L1623" s="444">
        <f t="shared" ca="1" si="132"/>
        <v>-137972891.25893754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-137972891.25893754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-574887.04691223975</v>
      </c>
      <c r="L1624" s="444">
        <f t="shared" ca="1" si="132"/>
        <v>-138547778.30584979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-138547778.30584979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-577282.40960770741</v>
      </c>
      <c r="L1625" s="444">
        <f t="shared" ca="1" si="132"/>
        <v>-139125060.7154575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-139125060.7154575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-579687.75298107287</v>
      </c>
      <c r="L1626" s="444">
        <f t="shared" ca="1" si="132"/>
        <v>-139704748.46843857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-139704748.46843857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-582103.11861849402</v>
      </c>
      <c r="L1627" s="444">
        <f t="shared" ca="1" si="132"/>
        <v>-140286851.58705705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-140286851.58705705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-584528.54827940441</v>
      </c>
      <c r="L1628" s="444">
        <f t="shared" ca="1" si="132"/>
        <v>-140871380.13533646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-140871380.13533646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-586964.08389723522</v>
      </c>
      <c r="L1629" s="444">
        <f t="shared" ca="1" si="132"/>
        <v>-141458344.21923369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-141458344.21923369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-589409.76758014038</v>
      </c>
      <c r="L1630" s="444">
        <f t="shared" ca="1" si="132"/>
        <v>-142047753.98681384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-142047753.98681384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-591865.64161172439</v>
      </c>
      <c r="L1631" s="444">
        <f t="shared" ca="1" si="132"/>
        <v>-142639619.62842557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-142639619.62842557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-594331.74845177319</v>
      </c>
      <c r="L1632" s="444">
        <f t="shared" ca="1" si="132"/>
        <v>-143233951.37687734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-143233951.37687734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-596808.13073698885</v>
      </c>
      <c r="L1633" s="444">
        <f t="shared" ca="1" si="132"/>
        <v>-143830759.50761431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-143830759.50761431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-599294.83128172625</v>
      </c>
      <c r="L1634" s="444">
        <f t="shared" ca="1" si="132"/>
        <v>-144430054.33889604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-144430054.33889604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-601791.89307873347</v>
      </c>
      <c r="L1635" s="444">
        <f t="shared" ca="1" si="132"/>
        <v>-145031846.23197478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-145031846.23197478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-604299.35929989489</v>
      </c>
      <c r="L1636" s="444">
        <f t="shared" ca="1" si="132"/>
        <v>-145636145.59127468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-145636145.59127468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-606817.27329697786</v>
      </c>
      <c r="L1637" s="444">
        <f t="shared" ca="1" si="132"/>
        <v>-146242962.86457166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-146242962.86457166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-609345.67860238196</v>
      </c>
      <c r="L1638" s="444">
        <f t="shared" ca="1" si="132"/>
        <v>-146852308.54317403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-146852308.54317403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-611884.61892989173</v>
      </c>
      <c r="L1639" s="444">
        <f t="shared" ca="1" si="132"/>
        <v>-147464193.16210392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-147464193.16210392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-614434.13817543304</v>
      </c>
      <c r="L1640" s="444">
        <f t="shared" ca="1" si="132"/>
        <v>-148078627.30027935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-148078627.30027935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-616994.28041783057</v>
      </c>
      <c r="L1641" s="444">
        <f t="shared" ca="1" si="132"/>
        <v>-148695621.58069718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-148695621.58069718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-619565.08991957153</v>
      </c>
      <c r="L1642" s="444">
        <f t="shared" ca="1" si="132"/>
        <v>-149315186.67061675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-149315186.67061675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-622146.61112756981</v>
      </c>
      <c r="L1643" s="444">
        <f t="shared" ca="1" si="132"/>
        <v>-149937333.2817443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-149937333.2817443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-624738.88867393462</v>
      </c>
      <c r="L1644" s="444">
        <f t="shared" ca="1" si="132"/>
        <v>-150562072.17041823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-150562072.17041823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-627341.96737674263</v>
      </c>
      <c r="L1645" s="444">
        <f t="shared" ca="1" si="132"/>
        <v>-151189414.13779497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-151189414.13779497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-629955.89224081242</v>
      </c>
      <c r="L1646" s="444">
        <f t="shared" ca="1" si="132"/>
        <v>-151819370.03003579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-151819370.03003579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-632580.70845848252</v>
      </c>
      <c r="L1647" s="444">
        <f t="shared" ca="1" si="132"/>
        <v>-152451950.73849428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-152451950.73849428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-635216.46141039277</v>
      </c>
      <c r="L1648" s="444">
        <f t="shared" ca="1" si="132"/>
        <v>-153087167.19990468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-153087167.19990468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-637863.19666626945</v>
      </c>
      <c r="L1649" s="444">
        <f t="shared" ca="1" si="132"/>
        <v>-153725030.39657095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-153725030.39657095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-640520.95998571231</v>
      </c>
      <c r="L1650" s="444">
        <f t="shared" ca="1" si="132"/>
        <v>-154365551.35655665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-154365551.35655665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-643189.79731898603</v>
      </c>
      <c r="L1651" s="444">
        <f t="shared" ca="1" si="132"/>
        <v>-155008741.15387565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-155008741.15387565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-645869.75480781519</v>
      </c>
      <c r="L1652" s="444">
        <f t="shared" ca="1" si="132"/>
        <v>-155654610.90868348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-155654610.90868348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-648560.8787861811</v>
      </c>
      <c r="L1653" s="444">
        <f t="shared" ca="1" si="132"/>
        <v>-156303171.78746966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-156303171.78746966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-651263.21578112361</v>
      </c>
      <c r="L1654" s="444">
        <f t="shared" ca="1" si="132"/>
        <v>-156954435.00325078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-156954435.00325078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-653976.81251354492</v>
      </c>
      <c r="L1655" s="444">
        <f t="shared" ca="1" si="132"/>
        <v>-157608411.81576431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-157608411.81576431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-656701.71589901799</v>
      </c>
      <c r="L1656" s="444">
        <f t="shared" ca="1" si="132"/>
        <v>-158265113.53166333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-158265113.53166333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-659437.97304859722</v>
      </c>
      <c r="L1657" s="444">
        <f t="shared" ca="1" si="132"/>
        <v>-158924551.50471193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-158924551.50471193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-662185.63126963307</v>
      </c>
      <c r="L1658" s="444">
        <f t="shared" ca="1" si="132"/>
        <v>-159586737.13598156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-159586737.13598156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-664944.73806658981</v>
      </c>
      <c r="L1659" s="444">
        <f t="shared" ca="1" si="132"/>
        <v>-160251681.87404814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-160251681.87404814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-667715.34114186722</v>
      </c>
      <c r="L1660" s="444">
        <f t="shared" ca="1" si="132"/>
        <v>-160919397.21519002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-160919397.21519002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-670497.48839662503</v>
      </c>
      <c r="L1661" s="444">
        <f t="shared" ca="1" si="132"/>
        <v>-161589894.70358664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-161589894.70358664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-673291.22793161101</v>
      </c>
      <c r="L1662" s="444">
        <f t="shared" ca="1" si="132"/>
        <v>-162263185.93151826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-162263185.93151826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-676096.60804799269</v>
      </c>
      <c r="L1663" s="444">
        <f t="shared" ca="1" si="132"/>
        <v>-162939282.53956625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-162939282.53956625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-678913.67724819272</v>
      </c>
      <c r="L1664" s="444">
        <f t="shared" ca="1" si="132"/>
        <v>-163618196.21681443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-163618196.21681443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-681742.48423672677</v>
      </c>
      <c r="L1665" s="444">
        <f t="shared" ca="1" si="132"/>
        <v>-164299938.70105115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-164299938.70105115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-684583.07792104641</v>
      </c>
      <c r="L1666" s="444">
        <f t="shared" ca="1" si="132"/>
        <v>-164984521.77897218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-164984521.77897218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-687435.50741238403</v>
      </c>
      <c r="L1667" s="444">
        <f t="shared" ca="1" si="132"/>
        <v>-165671957.28638455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-165671957.28638455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-690299.82202660234</v>
      </c>
      <c r="L1668" s="444">
        <f t="shared" ca="1" si="132"/>
        <v>-166362257.10841116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-166362257.10841116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-693176.07128504652</v>
      </c>
      <c r="L1669" s="444">
        <f t="shared" ca="1" si="132"/>
        <v>-167055433.1796962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-167055433.1796962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-696064.3049154008</v>
      </c>
      <c r="L1670" s="444">
        <f t="shared" ca="1" si="132"/>
        <v>-167751497.4846116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-167751497.4846116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-698964.57285254833</v>
      </c>
      <c r="L1671" s="444">
        <f t="shared" ca="1" si="132"/>
        <v>-168450462.05746415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-168450462.05746415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-701876.925239434</v>
      </c>
      <c r="L1672" s="444">
        <f t="shared" ca="1" si="132"/>
        <v>-169152338.9827036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-169152338.9827036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-704801.41242793167</v>
      </c>
      <c r="L1673" s="444">
        <f t="shared" ca="1" si="132"/>
        <v>-169857140.39513153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-169857140.39513153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-707738.08497971471</v>
      </c>
      <c r="L1674" s="444">
        <f t="shared" ca="1" si="132"/>
        <v>-170564878.48011124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-170564878.48011124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-710686.99366713013</v>
      </c>
      <c r="L1675" s="444">
        <f t="shared" ca="1" si="132"/>
        <v>-171275565.47377837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-171275565.47377837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-713648.1894740765</v>
      </c>
      <c r="L1676" s="444">
        <f t="shared" ca="1" si="132"/>
        <v>-171989213.66325244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-171989213.66325244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-716621.72359688522</v>
      </c>
      <c r="L1677" s="444">
        <f t="shared" ca="1" si="132"/>
        <v>-172705835.38684931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-172705835.38684931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-719607.64744520548</v>
      </c>
      <c r="L1678" s="444">
        <f t="shared" ca="1" si="132"/>
        <v>-173425443.03429452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-173425443.03429452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-722606.01264289382</v>
      </c>
      <c r="L1679" s="444">
        <f t="shared" ca="1" si="132"/>
        <v>-174148049.04693741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-174148049.04693741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-725616.87102890585</v>
      </c>
      <c r="L1680" s="444">
        <f t="shared" ca="1" si="132"/>
        <v>-174873665.91796631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-174873665.91796631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-728640.27465819288</v>
      </c>
      <c r="L1681" s="444">
        <f t="shared" ca="1" si="132"/>
        <v>-175602306.19262451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-175602306.19262451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-731676.27580260206</v>
      </c>
      <c r="L1682" s="444">
        <f t="shared" ca="1" si="132"/>
        <v>-176333982.46842712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-176333982.46842712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-734724.92695177963</v>
      </c>
      <c r="L1683" s="444">
        <f t="shared" ca="1" si="132"/>
        <v>-177068707.39537889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-177068707.39537889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-737786.28081407864</v>
      </c>
      <c r="L1684" s="444">
        <f t="shared" ca="1" si="132"/>
        <v>-177806493.67619297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-177806493.67619297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-740860.39031747065</v>
      </c>
      <c r="L1685" s="444">
        <f t="shared" ca="1" si="132"/>
        <v>-178547354.06651044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-178547354.06651044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-743947.30861046014</v>
      </c>
      <c r="L1686" s="444">
        <f t="shared" ca="1" si="132"/>
        <v>-179291301.37512091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-179291301.37512091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-747047.08906300378</v>
      </c>
      <c r="L1687" s="444">
        <f t="shared" ca="1" si="132"/>
        <v>-180038348.46418393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-180038348.46418393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-750159.78526743304</v>
      </c>
      <c r="L1688" s="444">
        <f t="shared" ca="1" si="132"/>
        <v>-180788508.24945137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-180788508.24945137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-753285.45103938074</v>
      </c>
      <c r="L1689" s="444">
        <f t="shared" ca="1" si="132"/>
        <v>-181541793.70049074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-181541793.70049074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-756424.14041871147</v>
      </c>
      <c r="L1690" s="444">
        <f t="shared" ca="1" si="132"/>
        <v>-182298217.84090945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-182298217.84090945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-759575.90767045598</v>
      </c>
      <c r="L1691" s="444">
        <f t="shared" ca="1" si="132"/>
        <v>-183057793.74857992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-183057793.74857992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-762740.8072857497</v>
      </c>
      <c r="L1692" s="444">
        <f t="shared" ca="1" si="132"/>
        <v>-183820534.55586568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-183820534.55586568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-765918.89398277365</v>
      </c>
      <c r="L1693" s="444">
        <f t="shared" ca="1" si="132"/>
        <v>-184586453.44984844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-184586453.44984844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-769110.22270770185</v>
      </c>
      <c r="L1694" s="444">
        <f t="shared" ca="1" si="132"/>
        <v>-185355563.67255613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-185355563.67255613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-772314.84863565059</v>
      </c>
      <c r="L1695" s="444">
        <f t="shared" ca="1" si="132"/>
        <v>-186127878.52119178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-186127878.52119178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-775532.82717163244</v>
      </c>
      <c r="L1696" s="444">
        <f t="shared" ca="1" si="132"/>
        <v>-186903411.3483634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-186903411.3483634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-778764.2139515141</v>
      </c>
      <c r="L1697" s="444">
        <f t="shared" ca="1" si="132"/>
        <v>-187682175.56231493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-187682175.56231493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-782009.06484297884</v>
      </c>
      <c r="L1698" s="444">
        <f t="shared" ca="1" si="132"/>
        <v>-188464184.6271579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-188464184.6271579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-785267.4359464912</v>
      </c>
      <c r="L1699" s="444">
        <f t="shared" ca="1" si="132"/>
        <v>-189249452.06310439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-189249452.06310439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-788539.38359626825</v>
      </c>
      <c r="L1700" s="444">
        <f t="shared" ca="1" si="132"/>
        <v>-190037991.44670066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-190037991.44670066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-791824.96436125273</v>
      </c>
      <c r="L1701" s="444">
        <f t="shared" ca="1" si="132"/>
        <v>-190829816.41106191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-190829816.41106191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-795124.23504609126</v>
      </c>
      <c r="L1702" s="444">
        <f t="shared" ca="1" si="132"/>
        <v>-191624940.646108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-191624940.646108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-798437.25269211666</v>
      </c>
      <c r="L1703" s="444">
        <f t="shared" ca="1" si="132"/>
        <v>-192423377.8988001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-192423377.8988001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-801764.07457833376</v>
      </c>
      <c r="L1704" s="444">
        <f t="shared" ca="1" si="132"/>
        <v>-193225141.97337845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-193225141.97337845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-805104.75822241022</v>
      </c>
      <c r="L1705" s="444">
        <f t="shared" ca="1" si="132"/>
        <v>-194030246.73160085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-194030246.73160085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-808459.36138167023</v>
      </c>
      <c r="L1706" s="444">
        <f t="shared" ca="1" si="132"/>
        <v>-194838706.09298253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-194838706.09298253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-811827.94205409382</v>
      </c>
      <c r="L1707" s="444">
        <f t="shared" ca="1" si="132"/>
        <v>-195650534.03503662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-195650534.03503662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-815210.55847931921</v>
      </c>
      <c r="L1708" s="444">
        <f t="shared" ca="1" si="132"/>
        <v>-196465744.59351593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-196465744.59351593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-818607.2691396497</v>
      </c>
      <c r="L1709" s="444">
        <f t="shared" ca="1" si="132"/>
        <v>-197284351.86265558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-197284351.86265558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-822018.13276106492</v>
      </c>
      <c r="L1710" s="444">
        <f t="shared" ca="1" si="132"/>
        <v>-198106369.99541664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-198106369.99541664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-825443.20831423602</v>
      </c>
      <c r="L1711" s="444">
        <f t="shared" ca="1" si="132"/>
        <v>-198931813.20373088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-198931813.20373088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-828882.55501554534</v>
      </c>
      <c r="L1712" s="444">
        <f t="shared" ca="1" si="132"/>
        <v>-199760695.75874642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-199760695.75874642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-832336.23232811003</v>
      </c>
      <c r="L1713" s="444">
        <f t="shared" ca="1" si="132"/>
        <v>-200593031.99107453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-200593031.99107453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-835804.29996281059</v>
      </c>
      <c r="L1714" s="444">
        <f t="shared" ca="1" si="132"/>
        <v>-201428836.29103735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-201428836.29103735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-839286.81787932233</v>
      </c>
      <c r="L1715" s="444">
        <f t="shared" ca="1" si="132"/>
        <v>-202268123.10891667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-202268123.10891667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-842783.84628715273</v>
      </c>
      <c r="L1716" s="444">
        <f t="shared" ca="1" si="132"/>
        <v>-203110906.95520383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-203110906.95520383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-846295.44564668264</v>
      </c>
      <c r="L1717" s="444">
        <f t="shared" ca="1" si="132"/>
        <v>-203957202.4008505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-203957202.4008505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-849821.67667021044</v>
      </c>
      <c r="L1718" s="444">
        <f t="shared" ca="1" si="132"/>
        <v>-204807024.07752073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-204807024.07752073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-853362.60032300302</v>
      </c>
      <c r="L1719" s="444">
        <f t="shared" ca="1" si="132"/>
        <v>-205660386.67784372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-205660386.67784372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-856918.27782434877</v>
      </c>
      <c r="L1720" s="444">
        <f t="shared" ca="1" si="132"/>
        <v>-206517304.95566806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-206517304.95566806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-860488.77064861695</v>
      </c>
      <c r="L1721" s="444">
        <f t="shared" ca="1" si="132"/>
        <v>-207377793.72631669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-207377793.72631669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-864074.1405263195</v>
      </c>
      <c r="L1722" s="444">
        <f t="shared" ca="1" si="132"/>
        <v>-208241867.86684301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-208241867.86684301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-867674.4494451792</v>
      </c>
      <c r="L1723" s="444">
        <f t="shared" ca="1" si="132"/>
        <v>-209109542.3162882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-209109542.3162882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-871289.75965120073</v>
      </c>
      <c r="L1724" s="444">
        <f t="shared" ca="1" si="132"/>
        <v>-209980832.07593942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-209980832.07593942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-874920.13364974759</v>
      </c>
      <c r="L1725" s="444">
        <f t="shared" ca="1" si="132"/>
        <v>-210855752.20958915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-210855752.20958915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-878565.63420662144</v>
      </c>
      <c r="L1726" s="444">
        <f t="shared" ca="1" si="132"/>
        <v>-211734317.84379578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-211734317.84379578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-882226.32434914901</v>
      </c>
      <c r="L1727" s="444">
        <f t="shared" ca="1" si="132"/>
        <v>-212616544.16814491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-212616544.16814491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-885902.26736727043</v>
      </c>
      <c r="L1728" s="444">
        <f t="shared" ca="1" si="132"/>
        <v>-213502446.43551219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-213502446.43551219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-889593.5268146341</v>
      </c>
      <c r="L1729" s="444">
        <f t="shared" ca="1" si="132"/>
        <v>-214392039.96232682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-214392039.96232682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-893300.16650969523</v>
      </c>
      <c r="L1730" s="444">
        <f t="shared" ca="1" si="132"/>
        <v>-215285340.12883651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-215285340.12883651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-897022.25053681876</v>
      </c>
      <c r="L1731" s="444">
        <f t="shared" ca="1" si="132"/>
        <v>-216182362.37937334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-216182362.37937334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-900759.84324738884</v>
      </c>
      <c r="L1732" s="444">
        <f t="shared" ca="1" si="132"/>
        <v>-217083122.22262073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-217083122.22262073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-904513.00926091964</v>
      </c>
      <c r="L1733" s="444">
        <f t="shared" ca="1" si="132"/>
        <v>-217987635.23188165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-217987635.23188165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-908281.81346617348</v>
      </c>
      <c r="L1734" s="444">
        <f t="shared" ca="1" si="132"/>
        <v>-218895917.04534781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-218895917.04534781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-912066.3210222827</v>
      </c>
      <c r="L1735" s="444">
        <f t="shared" ca="1" si="132"/>
        <v>-219807983.36637008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-219807983.36637008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-915866.59735987533</v>
      </c>
      <c r="L1736" s="444">
        <f t="shared" ca="1" si="132"/>
        <v>-220723849.96372995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-220723849.96372995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-919682.70818220812</v>
      </c>
      <c r="L1737" s="444">
        <f t="shared" ca="1" si="132"/>
        <v>-221643532.67191216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-221643532.67191216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-923514.71946630056</v>
      </c>
      <c r="L1738" s="444">
        <f t="shared" ca="1" si="132"/>
        <v>-222567047.39137846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-222567047.39137846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-927362.69746407692</v>
      </c>
      <c r="L1739" s="444">
        <f t="shared" ca="1" si="132"/>
        <v>-223494410.08884254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-223494410.08884254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-931226.70870351058</v>
      </c>
      <c r="L1740" s="444">
        <f t="shared" ca="1" si="132"/>
        <v>-224425636.79754606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-224425636.79754606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-935106.81998977531</v>
      </c>
      <c r="L1741" s="444">
        <f t="shared" ca="1" si="132"/>
        <v>-225360743.61753583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-225360743.61753583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-939003.09840639913</v>
      </c>
      <c r="L1742" s="444">
        <f t="shared" ca="1" si="132"/>
        <v>-226299746.71594223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-226299746.71594223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-942915.61131642608</v>
      </c>
      <c r="L1743" s="444">
        <f t="shared" ca="1" si="132"/>
        <v>-227242662.32725865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-227242662.32725865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-946844.42636357772</v>
      </c>
      <c r="L1744" s="444">
        <f t="shared" ca="1" si="132"/>
        <v>-228189506.75362223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-228189506.75362223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-950789.61147342599</v>
      </c>
      <c r="L1745" s="444">
        <f t="shared" ca="1" si="132"/>
        <v>-229140296.36509565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-229140296.36509565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-954751.23485456512</v>
      </c>
      <c r="L1746" s="444">
        <f t="shared" ca="1" si="132"/>
        <v>-230095047.59995022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-230095047.59995022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-958729.36499979254</v>
      </c>
      <c r="L1747" s="444">
        <f t="shared" ca="1" si="132"/>
        <v>-231053776.96495003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-231053776.96495003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-962724.07068729168</v>
      </c>
      <c r="L1748" s="444">
        <f t="shared" ca="1" si="132"/>
        <v>-232016501.03563732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-232016501.03563732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-966735.42098182219</v>
      </c>
      <c r="L1749" s="444">
        <f t="shared" ca="1" si="132"/>
        <v>-232983236.45661914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-232983236.45661914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-970763.48523591319</v>
      </c>
      <c r="L1750" s="444">
        <f t="shared" ca="1" si="132"/>
        <v>-233953999.94185504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-233953999.94185504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-974808.33309106284</v>
      </c>
      <c r="L1751" s="444">
        <f t="shared" ca="1" si="132"/>
        <v>-234928808.27494609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-234928808.27494609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-978870.03447894217</v>
      </c>
      <c r="L1752" s="444">
        <f t="shared" ca="1" si="132"/>
        <v>-235907678.30942503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-235907678.30942503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-982948.65962260426</v>
      </c>
      <c r="L1753" s="444">
        <f t="shared" ca="1" si="132"/>
        <v>-236890626.96904764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-236890626.96904764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-987044.27903769852</v>
      </c>
      <c r="L1754" s="444">
        <f t="shared" ca="1" si="132"/>
        <v>-237877671.24808532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-237877671.24808532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-991156.9635336888</v>
      </c>
      <c r="L1755" s="444">
        <f t="shared" ca="1" si="132"/>
        <v>-238868828.21161902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-238868828.21161902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-995286.78421507927</v>
      </c>
      <c r="L1756" s="444">
        <f t="shared" ca="1" si="132"/>
        <v>-239864114.99583411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-239864114.99583411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-999433.81248264224</v>
      </c>
      <c r="L1757" s="444">
        <f t="shared" ca="1" si="132"/>
        <v>-240863548.80831677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-240863548.80831677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-1003598.1200346532</v>
      </c>
      <c r="L1758" s="444">
        <f t="shared" ca="1" si="132"/>
        <v>-241867146.92835143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-241867146.92835143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-1007779.778868131</v>
      </c>
      <c r="L1759" s="444">
        <f t="shared" ca="1" si="132"/>
        <v>-242874926.70721957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-242874926.70721957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-1011978.8612800816</v>
      </c>
      <c r="L1760" s="444">
        <f t="shared" ca="1" si="132"/>
        <v>-243886905.56849965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-243886905.56849965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-1016195.4398687484</v>
      </c>
      <c r="L1761" s="444">
        <f t="shared" ca="1" si="132"/>
        <v>-244903101.0083684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-244903101.0083684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-1020429.5875348683</v>
      </c>
      <c r="L1762" s="444">
        <f t="shared" ca="1" si="132"/>
        <v>-245923530.59590328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-245923530.59590328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-1024681.3774829303</v>
      </c>
      <c r="L1763" s="444">
        <f t="shared" ca="1" si="132"/>
        <v>-246948211.9733862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-246948211.9733862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-1028950.8832224425</v>
      </c>
      <c r="L1764" s="444">
        <f t="shared" ca="1" si="132"/>
        <v>-247977162.85660863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-247977162.85660863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-1033238.1785692027</v>
      </c>
      <c r="L1765" s="444">
        <f t="shared" ca="1" si="132"/>
        <v>-249010401.03517783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-249010401.03517783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-1037543.3376465741</v>
      </c>
      <c r="L1766" s="444">
        <f t="shared" ca="1" si="132"/>
        <v>-250047944.3728244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-250047944.3728244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-1041866.4348867683</v>
      </c>
      <c r="L1767" s="444">
        <f t="shared" ca="1" si="132"/>
        <v>-251089810.80771115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-251089810.80771115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-1046207.54503213</v>
      </c>
      <c r="L1768" s="444">
        <f t="shared" ca="1" si="132"/>
        <v>-252136018.3527433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-252136018.3527433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-1050566.7431364304</v>
      </c>
      <c r="L1769" s="444">
        <f t="shared" ca="1" si="132"/>
        <v>-253186585.09587973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-253186585.09587973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-1054944.1045661655</v>
      </c>
      <c r="L1770" s="444">
        <f t="shared" ca="1" si="132"/>
        <v>-254241529.20044589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-254241529.20044589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-1059339.7050018581</v>
      </c>
      <c r="L1771" s="444">
        <f t="shared" ca="1" si="132"/>
        <v>-255300868.90544775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-255300868.90544775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-1063753.6204393655</v>
      </c>
      <c r="L1772" s="444">
        <f t="shared" ca="1" si="132"/>
        <v>-256364622.52588713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-256364622.52588713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-1068185.9271911965</v>
      </c>
      <c r="L1773" s="444">
        <f t="shared" ca="1" si="132"/>
        <v>-257432808.45307833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-257432808.45307833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-1072636.7018878264</v>
      </c>
      <c r="L1774" s="444">
        <f t="shared" ca="1" si="132"/>
        <v>-258505445.15496615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-258505445.15496615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-1077106.0214790255</v>
      </c>
      <c r="L1775" s="444">
        <f t="shared" ca="1" si="132"/>
        <v>-259582551.17644519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-259582551.17644519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-1081593.9632351883</v>
      </c>
      <c r="L1776" s="444">
        <f t="shared" ca="1" si="132"/>
        <v>-260664145.13968039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-260664145.13968039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-1086100.6047486681</v>
      </c>
      <c r="L1777" s="444">
        <f t="shared" ca="1" si="132"/>
        <v>-261750245.74442905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-261750245.74442905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-1090626.023935121</v>
      </c>
      <c r="L1778" s="444">
        <f t="shared" ca="1" si="132"/>
        <v>-262840871.76836416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-262840871.76836416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-1095170.2990348504</v>
      </c>
      <c r="L1779" s="444">
        <f t="shared" ca="1" si="132"/>
        <v>-263936042.06739902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-263936042.06739902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-1099733.5086141627</v>
      </c>
      <c r="L1780" s="444">
        <f t="shared" ca="1" si="132"/>
        <v>-265035775.57601318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-265035775.57601318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-1104315.7315667216</v>
      </c>
      <c r="L1781" s="444">
        <f t="shared" ca="1" si="132"/>
        <v>-266140091.3075799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-266140091.3075799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-1108917.0471149164</v>
      </c>
      <c r="L1782" s="444">
        <f t="shared" ca="1" si="132"/>
        <v>-267249008.35469481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-267249008.35469481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-1113537.5348112285</v>
      </c>
      <c r="L1783" s="444">
        <f t="shared" ca="1" si="132"/>
        <v>-268362545.88950604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-268362545.88950604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-1118177.2745396085</v>
      </c>
      <c r="L1784" s="444">
        <f t="shared" ca="1" si="132"/>
        <v>-269480723.16404563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-269480723.16404563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-1122836.3465168567</v>
      </c>
      <c r="L1785" s="444">
        <f t="shared" ca="1" si="132"/>
        <v>-270603559.51056248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-270603559.51056248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-1127514.8312940104</v>
      </c>
      <c r="L1786" s="444">
        <f t="shared" ca="1" si="132"/>
        <v>-271731074.34185648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-271731074.34185648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-1132212.8097577353</v>
      </c>
      <c r="L1787" s="444">
        <f t="shared" ca="1" si="132"/>
        <v>-272863287.15161419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-272863287.15161419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-1136930.3631317257</v>
      </c>
      <c r="L1788" s="444">
        <f t="shared" ca="1" si="132"/>
        <v>-274000217.51474589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-274000217.51474589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-1141667.572978108</v>
      </c>
      <c r="L1789" s="444">
        <f t="shared" ca="1" si="132"/>
        <v>-275141885.08772397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-275141885.08772397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-1146424.5211988499</v>
      </c>
      <c r="L1790" s="444">
        <f t="shared" ca="1" si="132"/>
        <v>-276288309.60892284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-276288309.60892284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-1151201.2900371784</v>
      </c>
      <c r="L1791" s="444">
        <f t="shared" ca="1" si="132"/>
        <v>-277439510.89895999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-277439510.89895999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-1155997.962079</v>
      </c>
      <c r="L1792" s="444">
        <f t="shared" ca="1" si="132"/>
        <v>-278595508.86103898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-278595508.86103898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-1160814.6202543292</v>
      </c>
      <c r="L1793" s="444">
        <f t="shared" ref="L1793:L2047" ca="1" si="137">I1793-J1793+K1793</f>
        <v>-279756323.48129332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-279756323.48129332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-1165651.3478387222</v>
      </c>
      <c r="L1794" s="444">
        <f t="shared" ca="1" si="137"/>
        <v>-280921974.82913202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-280921974.82913202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-1170508.2284547167</v>
      </c>
      <c r="L1795" s="444">
        <f t="shared" ca="1" si="137"/>
        <v>-282092483.05758673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-282092483.05758673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-1175385.346073278</v>
      </c>
      <c r="L1796" s="444">
        <f t="shared" ca="1" si="137"/>
        <v>-283267868.40366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-283267868.40366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-1180282.7850152501</v>
      </c>
      <c r="L1797" s="444">
        <f t="shared" ca="1" si="137"/>
        <v>-284448151.18867522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-284448151.18867522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-1185200.6299528135</v>
      </c>
      <c r="L1798" s="444">
        <f t="shared" ca="1" si="137"/>
        <v>-285633351.81862801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-285633351.81862801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-1190138.96591095</v>
      </c>
      <c r="L1799" s="444">
        <f t="shared" ca="1" si="137"/>
        <v>-286823490.78453898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-286823490.78453898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-1195097.8782689124</v>
      </c>
      <c r="L1800" s="444">
        <f t="shared" ca="1" si="137"/>
        <v>-288018588.66280788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-288018588.66280788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-1200077.4527616994</v>
      </c>
      <c r="L1801" s="444">
        <f t="shared" ca="1" si="137"/>
        <v>-289218666.11556959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-289218666.11556959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-1205077.77548154</v>
      </c>
      <c r="L1802" s="444">
        <f t="shared" ca="1" si="137"/>
        <v>-290423743.89105111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-290423743.89105111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-1210098.9328793797</v>
      </c>
      <c r="L1803" s="444">
        <f t="shared" ca="1" si="137"/>
        <v>-291633842.8239305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-291633842.8239305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-1215141.0117663771</v>
      </c>
      <c r="L1804" s="444">
        <f t="shared" ca="1" si="137"/>
        <v>-292848983.83569688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-292848983.83569688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-1220204.0993154037</v>
      </c>
      <c r="L1805" s="444">
        <f t="shared" ca="1" si="137"/>
        <v>-294069187.93501228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-294069187.93501228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-1225288.2830625512</v>
      </c>
      <c r="L1806" s="444">
        <f t="shared" ca="1" si="137"/>
        <v>-295294476.21807486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-295294476.21807486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-1230393.6509086452</v>
      </c>
      <c r="L1807" s="444">
        <f t="shared" ca="1" si="137"/>
        <v>-296524869.86898351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-296524869.86898351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-1235520.2911207646</v>
      </c>
      <c r="L1808" s="444">
        <f t="shared" ca="1" si="137"/>
        <v>-297760390.16010427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-297760390.16010427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-1240668.2923337677</v>
      </c>
      <c r="L1809" s="444">
        <f t="shared" ca="1" si="137"/>
        <v>-299001058.45243806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-299001058.45243806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-1245837.7435518252</v>
      </c>
      <c r="L1810" s="444">
        <f t="shared" ca="1" si="137"/>
        <v>-300246896.19598991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-300246896.19598991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-1251028.734149958</v>
      </c>
      <c r="L1811" s="444">
        <f t="shared" ca="1" si="137"/>
        <v>-301497924.93013984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-301497924.93013984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-1256241.3538755826</v>
      </c>
      <c r="L1812" s="444">
        <f t="shared" ca="1" si="137"/>
        <v>-302754166.28401542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-302754166.28401542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-1261475.6928500643</v>
      </c>
      <c r="L1813" s="444">
        <f t="shared" ca="1" si="137"/>
        <v>-304015641.97686547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-304015641.97686547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-1266731.8415702728</v>
      </c>
      <c r="L1814" s="444">
        <f t="shared" ca="1" si="137"/>
        <v>-305282373.81843573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-305282373.81843573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-1272009.8909101489</v>
      </c>
      <c r="L1815" s="444">
        <f t="shared" ca="1" si="137"/>
        <v>-306554383.70934588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-306554383.70934588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-1277309.9321222745</v>
      </c>
      <c r="L1816" s="444">
        <f t="shared" ca="1" si="137"/>
        <v>-307831693.64146817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-307831693.64146817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-1282632.0568394507</v>
      </c>
      <c r="L1817" s="444">
        <f t="shared" ca="1" si="137"/>
        <v>-309114325.69830763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-309114325.69830763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-1287976.3570762817</v>
      </c>
      <c r="L1818" s="444">
        <f t="shared" ca="1" si="137"/>
        <v>-310402302.05538392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-310402302.05538392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-1293342.9252307664</v>
      </c>
      <c r="L1819" s="444">
        <f t="shared" ca="1" si="137"/>
        <v>-311695644.98061466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-311695644.98061466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-1298731.8540858943</v>
      </c>
      <c r="L1820" s="444">
        <f t="shared" ca="1" si="137"/>
        <v>-312994376.83470058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-312994376.83470058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-1304143.2368112523</v>
      </c>
      <c r="L1821" s="444">
        <f t="shared" ca="1" si="137"/>
        <v>-314298520.07151186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-314298520.07151186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-1309577.1669646327</v>
      </c>
      <c r="L1822" s="444">
        <f t="shared" ca="1" si="137"/>
        <v>-315608097.23847651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-315608097.23847651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-1315033.7384936521</v>
      </c>
      <c r="L1823" s="444">
        <f t="shared" ca="1" si="137"/>
        <v>-316923130.9769702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-316923130.9769702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-1320513.0457373757</v>
      </c>
      <c r="L1824" s="444">
        <f t="shared" ca="1" si="137"/>
        <v>-318243644.02270758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-318243644.02270758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-1326015.1834279483</v>
      </c>
      <c r="L1825" s="444">
        <f t="shared" ca="1" si="137"/>
        <v>-319569659.20613551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-319569659.20613551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-1331540.2466922314</v>
      </c>
      <c r="L1826" s="444">
        <f t="shared" ca="1" si="137"/>
        <v>-320901199.45282775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-320901199.45282775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-1337088.3310534488</v>
      </c>
      <c r="L1827" s="444">
        <f t="shared" ca="1" si="137"/>
        <v>-322238287.78388119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-322238287.78388119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-1342659.5324328383</v>
      </c>
      <c r="L1828" s="444">
        <f t="shared" ca="1" si="137"/>
        <v>-323580947.31631404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-323580947.31631404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-1348253.9471513084</v>
      </c>
      <c r="L1829" s="444">
        <f t="shared" ca="1" si="137"/>
        <v>-324929201.26346534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-324929201.26346534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-1353871.6719311057</v>
      </c>
      <c r="L1830" s="444">
        <f t="shared" ca="1" si="137"/>
        <v>-326283072.93539643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-326283072.93539643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-1359512.8038974851</v>
      </c>
      <c r="L1831" s="444">
        <f t="shared" ca="1" si="137"/>
        <v>-327642585.73929393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-327642585.73929393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-1365177.4405803913</v>
      </c>
      <c r="L1832" s="444">
        <f t="shared" ca="1" si="137"/>
        <v>-329007763.1798743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-329007763.1798743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-1370865.679916143</v>
      </c>
      <c r="L1833" s="444">
        <f t="shared" ca="1" si="137"/>
        <v>-330378628.85979044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-330378628.85979044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-1376577.6202491268</v>
      </c>
      <c r="L1834" s="444">
        <f t="shared" ca="1" si="137"/>
        <v>-331755206.4800396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-331755206.4800396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-1382313.3603334983</v>
      </c>
      <c r="L1835" s="444">
        <f t="shared" ca="1" si="137"/>
        <v>-333137519.8403731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-333137519.8403731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-1388072.9993348878</v>
      </c>
      <c r="L1836" s="444">
        <f t="shared" ca="1" si="137"/>
        <v>-334525592.83970797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-334525592.83970797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-1393856.6368321166</v>
      </c>
      <c r="L1837" s="444">
        <f t="shared" ca="1" si="137"/>
        <v>-335919449.47654009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-335919449.47654009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-1399664.372818917</v>
      </c>
      <c r="L1838" s="444">
        <f t="shared" ca="1" si="137"/>
        <v>-337319113.84935904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-337319113.84935904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-1405496.3077056627</v>
      </c>
      <c r="L1839" s="444">
        <f t="shared" ca="1" si="137"/>
        <v>-338724610.15706468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-338724610.15706468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-1411352.5423211027</v>
      </c>
      <c r="L1840" s="444">
        <f t="shared" ca="1" si="137"/>
        <v>-340135962.69938576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-340135962.69938576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-1417233.1779141072</v>
      </c>
      <c r="L1841" s="444">
        <f t="shared" ca="1" si="137"/>
        <v>-341553195.87729985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-341553195.87729985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-1423138.316155416</v>
      </c>
      <c r="L1842" s="444">
        <f t="shared" ca="1" si="137"/>
        <v>-342976334.19345528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-342976334.19345528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-1429068.059139397</v>
      </c>
      <c r="L1843" s="444">
        <f t="shared" ca="1" si="137"/>
        <v>-344405402.25259465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-344405402.25259465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-1435022.5093858109</v>
      </c>
      <c r="L1844" s="444">
        <f t="shared" ca="1" si="137"/>
        <v>-345840424.76198047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-345840424.76198047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-1441001.7698415853</v>
      </c>
      <c r="L1845" s="444">
        <f t="shared" ca="1" si="137"/>
        <v>-347281426.53182209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-347281426.53182209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-1447005.943882592</v>
      </c>
      <c r="L1846" s="444">
        <f t="shared" ca="1" si="137"/>
        <v>-348728432.47570467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-348728432.47570467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-1453035.1353154362</v>
      </c>
      <c r="L1847" s="444">
        <f t="shared" ca="1" si="137"/>
        <v>-350181467.61102009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-350181467.61102009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-1459089.4483792502</v>
      </c>
      <c r="L1848" s="444">
        <f t="shared" ca="1" si="137"/>
        <v>-351640557.05939937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-351640557.05939937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-1465168.9877474974</v>
      </c>
      <c r="L1849" s="444">
        <f t="shared" ca="1" si="137"/>
        <v>-353105726.04714686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-353105726.04714686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-1471273.8585297787</v>
      </c>
      <c r="L1850" s="444">
        <f t="shared" ca="1" si="137"/>
        <v>-354576999.90567666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-354576999.90567666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-1477404.1662736528</v>
      </c>
      <c r="L1851" s="444">
        <f t="shared" ca="1" si="137"/>
        <v>-356054404.07195032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-356054404.07195032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-1483560.0169664596</v>
      </c>
      <c r="L1852" s="444">
        <f t="shared" ca="1" si="137"/>
        <v>-357537964.08891678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-357537964.08891678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-1489741.5170371532</v>
      </c>
      <c r="L1853" s="444">
        <f t="shared" ca="1" si="137"/>
        <v>-359027705.60595393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-359027705.60595393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-1495948.7733581413</v>
      </c>
      <c r="L1854" s="444">
        <f t="shared" ca="1" si="137"/>
        <v>-360523654.3793121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-360523654.3793121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-1502181.8932471338</v>
      </c>
      <c r="L1855" s="444">
        <f t="shared" ca="1" si="137"/>
        <v>-362025836.27255923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-362025836.27255923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-1508440.9844689968</v>
      </c>
      <c r="L1856" s="444">
        <f t="shared" ca="1" si="137"/>
        <v>-363534277.25702822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-363534277.25702822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-1514726.1552376177</v>
      </c>
      <c r="L1857" s="444">
        <f t="shared" ca="1" si="137"/>
        <v>-365049003.41226584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-365049003.41226584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-1521037.5142177744</v>
      </c>
      <c r="L1858" s="444">
        <f t="shared" ca="1" si="137"/>
        <v>-366570040.92648363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-366570040.92648363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-1527375.1705270151</v>
      </c>
      <c r="L1859" s="444">
        <f t="shared" ca="1" si="137"/>
        <v>-368097416.09701067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-368097416.09701067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-1533739.2337375444</v>
      </c>
      <c r="L1860" s="444">
        <f t="shared" ca="1" si="137"/>
        <v>-369631155.3307482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-369631155.3307482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-1540129.8138781176</v>
      </c>
      <c r="L1861" s="444">
        <f t="shared" ca="1" si="137"/>
        <v>-371171285.14462632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-371171285.14462632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-1546547.021435943</v>
      </c>
      <c r="L1862" s="444">
        <f t="shared" ca="1" si="137"/>
        <v>-372717832.16606224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-372717832.16606224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-1552990.9673585927</v>
      </c>
      <c r="L1863" s="444">
        <f t="shared" ca="1" si="137"/>
        <v>-374270823.13342083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-374270823.13342083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-1559461.7630559201</v>
      </c>
      <c r="L1864" s="444">
        <f t="shared" ca="1" si="137"/>
        <v>-375830284.89647675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-375830284.89647675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-1565959.5204019863</v>
      </c>
      <c r="L1865" s="444">
        <f t="shared" ca="1" si="137"/>
        <v>-377396244.41687876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-377396244.41687876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-1572484.3517369949</v>
      </c>
      <c r="L1866" s="444">
        <f t="shared" ca="1" si="137"/>
        <v>-378968728.76861578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-378968728.76861578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-1579036.3698692324</v>
      </c>
      <c r="L1867" s="444">
        <f t="shared" ca="1" si="137"/>
        <v>-380547765.13848501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-380547765.13848501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-1585615.6880770209</v>
      </c>
      <c r="L1868" s="444">
        <f t="shared" ca="1" si="137"/>
        <v>-382133380.82656205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-382133380.82656205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-1592222.4201106753</v>
      </c>
      <c r="L1869" s="444">
        <f t="shared" ca="1" si="137"/>
        <v>-383725603.24667275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-383725603.24667275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-1598856.6801944699</v>
      </c>
      <c r="L1870" s="444">
        <f t="shared" ca="1" si="137"/>
        <v>-385324459.92686725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-385324459.92686725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-1605518.5830286136</v>
      </c>
      <c r="L1871" s="444">
        <f t="shared" ca="1" si="137"/>
        <v>-386929978.50989586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-386929978.50989586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-1612208.2437912328</v>
      </c>
      <c r="L1872" s="444">
        <f t="shared" ca="1" si="137"/>
        <v>-388542186.75368708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-388542186.75368708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-1618925.7781403628</v>
      </c>
      <c r="L1873" s="444">
        <f t="shared" ca="1" si="137"/>
        <v>-390161112.53182745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-390161112.53182745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-1625671.3022159478</v>
      </c>
      <c r="L1874" s="444">
        <f t="shared" ca="1" si="137"/>
        <v>-391786783.83404338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-391786783.83404338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-1632444.9326418475</v>
      </c>
      <c r="L1875" s="444">
        <f t="shared" ca="1" si="137"/>
        <v>-393419228.76668525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-393419228.76668525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-1639246.7865278551</v>
      </c>
      <c r="L1876" s="444">
        <f t="shared" ca="1" si="137"/>
        <v>-395058475.55321312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-395058475.55321312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-1646076.9814717213</v>
      </c>
      <c r="L1877" s="444">
        <f t="shared" ca="1" si="137"/>
        <v>-396704552.53468484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-396704552.53468484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-1652935.6355611868</v>
      </c>
      <c r="L1878" s="444">
        <f t="shared" ca="1" si="137"/>
        <v>-398357488.17024601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-398357488.17024601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-1659822.8673760251</v>
      </c>
      <c r="L1879" s="444">
        <f t="shared" ca="1" si="137"/>
        <v>-400017311.03762203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-400017311.03762203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-1666738.7959900917</v>
      </c>
      <c r="L1880" s="444">
        <f t="shared" ca="1" si="137"/>
        <v>-401684049.83361214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-401684049.83361214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-1673683.5409733839</v>
      </c>
      <c r="L1881" s="444">
        <f t="shared" ca="1" si="137"/>
        <v>-403357733.37458551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-403357733.37458551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-1680657.2223941062</v>
      </c>
      <c r="L1882" s="444">
        <f t="shared" ca="1" si="137"/>
        <v>-405038390.59697962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-405038390.59697962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-1687659.9608207485</v>
      </c>
      <c r="L1883" s="444">
        <f t="shared" ca="1" si="137"/>
        <v>-406726050.55780035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-406726050.55780035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-1694691.8773241681</v>
      </c>
      <c r="L1884" s="444">
        <f t="shared" ca="1" si="137"/>
        <v>-408420742.43512452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-408420742.43512452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-1701753.0934796855</v>
      </c>
      <c r="L1885" s="444">
        <f t="shared" ca="1" si="137"/>
        <v>-410122495.52860421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-410122495.52860421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-1708843.7313691841</v>
      </c>
      <c r="L1886" s="444">
        <f t="shared" ca="1" si="137"/>
        <v>-411831339.25997341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-411831339.25997341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-1715963.9135832225</v>
      </c>
      <c r="L1887" s="444">
        <f t="shared" ca="1" si="137"/>
        <v>-413547303.17355663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-413547303.17355663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-1723113.7632231526</v>
      </c>
      <c r="L1888" s="444">
        <f t="shared" ca="1" si="137"/>
        <v>-415270416.9367798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-415270416.9367798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-1730293.4039032492</v>
      </c>
      <c r="L1889" s="444">
        <f t="shared" ca="1" si="137"/>
        <v>-417000710.34068304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-417000710.34068304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-1737502.959752846</v>
      </c>
      <c r="L1890" s="444">
        <f t="shared" ca="1" si="137"/>
        <v>-418738213.3004359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-418738213.3004359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-1744742.555418483</v>
      </c>
      <c r="L1891" s="444">
        <f t="shared" ca="1" si="137"/>
        <v>-420482955.85585439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-420482955.85585439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-1752012.31606606</v>
      </c>
      <c r="L1892" s="444">
        <f t="shared" ca="1" si="137"/>
        <v>-422234968.17192048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-422234968.17192048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-1759312.3673830021</v>
      </c>
      <c r="L1893" s="444">
        <f t="shared" ca="1" si="137"/>
        <v>-423994280.53930348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-423994280.53930348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-1766642.8355804314</v>
      </c>
      <c r="L1894" s="444">
        <f t="shared" ca="1" si="137"/>
        <v>-425760923.37488389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-425760923.37488389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-1774003.8473953495</v>
      </c>
      <c r="L1895" s="444">
        <f t="shared" ca="1" si="137"/>
        <v>-427534927.22227925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-427534927.22227925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-1781395.5300928301</v>
      </c>
      <c r="L1896" s="444">
        <f t="shared" ca="1" si="137"/>
        <v>-429316322.75237209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-429316322.75237209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-1788818.011468217</v>
      </c>
      <c r="L1897" s="444">
        <f t="shared" ca="1" si="137"/>
        <v>-431105140.76384032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-431105140.76384032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-1796271.419849335</v>
      </c>
      <c r="L1898" s="444">
        <f t="shared" ca="1" si="137"/>
        <v>-432901412.18368965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-432901412.18368965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-1803755.8840987068</v>
      </c>
      <c r="L1899" s="444">
        <f t="shared" ca="1" si="137"/>
        <v>-434705168.06778836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-434705168.06778836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-1811271.5336157847</v>
      </c>
      <c r="L1900" s="444">
        <f t="shared" ca="1" si="137"/>
        <v>-436516439.60140413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-436516439.60140413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-1818818.4983391841</v>
      </c>
      <c r="L1901" s="444">
        <f t="shared" ca="1" si="137"/>
        <v>-438335258.09974331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-438335258.09974331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-1826396.9087489303</v>
      </c>
      <c r="L1902" s="444">
        <f t="shared" ca="1" si="137"/>
        <v>-440161655.00849223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-440161655.00849223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-1834006.8958687175</v>
      </c>
      <c r="L1903" s="444">
        <f t="shared" ca="1" si="137"/>
        <v>-441995661.90436095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-441995661.90436095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-1841648.5912681706</v>
      </c>
      <c r="L1904" s="444">
        <f t="shared" ca="1" si="137"/>
        <v>-443837310.49562913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-443837310.49562913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-1849322.1270651214</v>
      </c>
      <c r="L1905" s="444">
        <f t="shared" ca="1" si="137"/>
        <v>-445686632.62269425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-445686632.62269425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-1857027.6359278928</v>
      </c>
      <c r="L1906" s="444">
        <f t="shared" ca="1" si="137"/>
        <v>-447543660.25862217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-447543660.25862217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-1864765.2510775924</v>
      </c>
      <c r="L1907" s="444">
        <f t="shared" ca="1" si="137"/>
        <v>-449408425.50969976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-449408425.50969976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-1872535.1062904156</v>
      </c>
      <c r="L1908" s="444">
        <f t="shared" ca="1" si="137"/>
        <v>-451280960.61599016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-451280960.61599016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-1880337.3358999593</v>
      </c>
      <c r="L1909" s="444">
        <f t="shared" ca="1" si="137"/>
        <v>-453161297.95189011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-453161297.95189011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-1888172.0747995421</v>
      </c>
      <c r="L1910" s="444">
        <f t="shared" ca="1" si="137"/>
        <v>-455049470.02668965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-455049470.02668965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-1896039.4584445404</v>
      </c>
      <c r="L1911" s="444">
        <f t="shared" ca="1" si="137"/>
        <v>-456945509.48513418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-456945509.48513418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-1903939.6228547257</v>
      </c>
      <c r="L1912" s="444">
        <f t="shared" ca="1" si="137"/>
        <v>-458849449.10798889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-458849449.10798889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-1911872.7046166207</v>
      </c>
      <c r="L1913" s="444">
        <f t="shared" ca="1" si="137"/>
        <v>-460761321.8126055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-460761321.8126055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-1919838.8408858562</v>
      </c>
      <c r="L1914" s="444">
        <f t="shared" ca="1" si="137"/>
        <v>-462681160.65349138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-462681160.65349138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-1927838.1693895473</v>
      </c>
      <c r="L1915" s="444">
        <f t="shared" ca="1" si="137"/>
        <v>-464608998.82288092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-464608998.82288092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-1935870.8284286708</v>
      </c>
      <c r="L1916" s="444">
        <f t="shared" ca="1" si="137"/>
        <v>-466544869.65130961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-466544869.65130961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-1943936.9568804568</v>
      </c>
      <c r="L1917" s="444">
        <f t="shared" ca="1" si="137"/>
        <v>-468488806.60819006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-468488806.60819006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-1952036.6942007917</v>
      </c>
      <c r="L1918" s="444">
        <f t="shared" ca="1" si="137"/>
        <v>-470440843.30239087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-470440843.30239087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-1960170.1804266286</v>
      </c>
      <c r="L1919" s="444">
        <f t="shared" ca="1" si="137"/>
        <v>-472401013.48281753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-472401013.48281753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-1968337.5561784066</v>
      </c>
      <c r="L1920" s="444">
        <f t="shared" ca="1" si="137"/>
        <v>-474369351.03899592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-474369351.03899592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-1976538.9626624829</v>
      </c>
      <c r="L1921" s="444">
        <f t="shared" ca="1" si="137"/>
        <v>-476345890.00165838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-476345890.00165838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-1984774.5416735762</v>
      </c>
      <c r="L1922" s="444">
        <f t="shared" ca="1" si="137"/>
        <v>-478330664.54333198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-478330664.54333198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-1993044.4355972162</v>
      </c>
      <c r="L1923" s="444">
        <f t="shared" ca="1" si="137"/>
        <v>-480323708.97892922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-480323708.97892922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-2001348.7874122052</v>
      </c>
      <c r="L1924" s="444">
        <f t="shared" ca="1" si="137"/>
        <v>-482325057.76634145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-482325057.76634145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-2009687.7406930893</v>
      </c>
      <c r="L1925" s="444">
        <f t="shared" ca="1" si="137"/>
        <v>-484334745.50703454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-484334745.50703454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-2018061.4396126438</v>
      </c>
      <c r="L1926" s="444">
        <f t="shared" ca="1" si="137"/>
        <v>-486352806.94664717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-486352806.94664717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-2026470.0289443634</v>
      </c>
      <c r="L1927" s="444">
        <f t="shared" ca="1" si="137"/>
        <v>-488379276.97559154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-488379276.97559154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-2034913.6540649645</v>
      </c>
      <c r="L1928" s="444">
        <f t="shared" ca="1" si="137"/>
        <v>-490414190.62965649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-490414190.62965649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-2043392.460956902</v>
      </c>
      <c r="L1929" s="444">
        <f t="shared" ca="1" si="137"/>
        <v>-492457583.09061342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-492457583.09061342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-2051906.5962108893</v>
      </c>
      <c r="L1930" s="444">
        <f t="shared" ca="1" si="137"/>
        <v>-494509489.68682432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-494509489.68682432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-2060456.2070284348</v>
      </c>
      <c r="L1931" s="444">
        <f t="shared" ca="1" si="137"/>
        <v>-496569945.89385277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-496569945.89385277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-2069041.4412243867</v>
      </c>
      <c r="L1932" s="444">
        <f t="shared" ca="1" si="137"/>
        <v>-498638987.33507717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-498638987.33507717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-2077662.4472294881</v>
      </c>
      <c r="L1933" s="444">
        <f t="shared" ca="1" si="137"/>
        <v>-500716649.78230667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-500716649.78230667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-2086319.3740929444</v>
      </c>
      <c r="L1934" s="444">
        <f t="shared" ca="1" si="137"/>
        <v>-502802969.15639961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-502802969.15639961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-2095012.3714849984</v>
      </c>
      <c r="L1935" s="444">
        <f t="shared" ca="1" si="137"/>
        <v>-504897981.5278846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-504897981.5278846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-2103741.5896995193</v>
      </c>
      <c r="L1936" s="444">
        <f t="shared" ca="1" si="137"/>
        <v>-507001723.11758411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-507001723.11758411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-2112507.1796566006</v>
      </c>
      <c r="L1937" s="444">
        <f t="shared" ca="1" si="137"/>
        <v>-509114230.29724073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-509114230.29724073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-2121309.2929051695</v>
      </c>
      <c r="L1938" s="444">
        <f t="shared" ca="1" si="137"/>
        <v>-511235539.59014589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-511235539.59014589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-2130148.0816256078</v>
      </c>
      <c r="L1939" s="444">
        <f t="shared" ca="1" si="137"/>
        <v>-513365687.67177147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-513365687.67177147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-2139023.6986323809</v>
      </c>
      <c r="L1940" s="444">
        <f t="shared" ca="1" si="137"/>
        <v>-515504711.37040383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-515504711.37040383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-2147936.297376683</v>
      </c>
      <c r="L1941" s="444">
        <f t="shared" ca="1" si="137"/>
        <v>-517652647.66778052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-517652647.66778052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-2156886.0319490856</v>
      </c>
      <c r="L1942" s="444">
        <f t="shared" ca="1" si="137"/>
        <v>-519809533.69972962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-519809533.69972962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-2165873.0570822065</v>
      </c>
      <c r="L1943" s="444">
        <f t="shared" ca="1" si="137"/>
        <v>-521975406.75681186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-521975406.75681186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-2174897.5281533827</v>
      </c>
      <c r="L1944" s="444">
        <f t="shared" ca="1" si="137"/>
        <v>-524150304.28496522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-524150304.28496522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-2183959.6011873554</v>
      </c>
      <c r="L1945" s="444">
        <f t="shared" ca="1" si="137"/>
        <v>-526334263.88615257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-526334263.88615257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-2193059.4328589691</v>
      </c>
      <c r="L1946" s="444">
        <f t="shared" ca="1" si="137"/>
        <v>-528527323.31901151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-528527323.31901151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-2202197.1804958815</v>
      </c>
      <c r="L1947" s="444">
        <f t="shared" ca="1" si="137"/>
        <v>-530729520.49950737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-530729520.49950737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-2211373.0020812806</v>
      </c>
      <c r="L1948" s="444">
        <f t="shared" ca="1" si="137"/>
        <v>-532940893.50158864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-532940893.50158864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-2220587.0562566193</v>
      </c>
      <c r="L1949" s="444">
        <f t="shared" ca="1" si="137"/>
        <v>-535161480.55784523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-535161480.55784523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-2229839.5023243553</v>
      </c>
      <c r="L1950" s="444">
        <f t="shared" ca="1" si="137"/>
        <v>-537391320.06016958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-537391320.06016958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-2239130.5002507064</v>
      </c>
      <c r="L1951" s="444">
        <f t="shared" ca="1" si="137"/>
        <v>-539630450.56042027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-539630450.56042027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-2248460.2106684176</v>
      </c>
      <c r="L1952" s="444">
        <f t="shared" ca="1" si="137"/>
        <v>-541878910.77108872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-541878910.77108872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-2257828.7948795361</v>
      </c>
      <c r="L1953" s="444">
        <f t="shared" ca="1" si="137"/>
        <v>-544136739.56596828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-544136739.56596828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-2267236.4148582011</v>
      </c>
      <c r="L1954" s="444">
        <f t="shared" ca="1" si="137"/>
        <v>-546403975.9808265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-546403975.9808265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-2276683.2332534436</v>
      </c>
      <c r="L1955" s="444">
        <f t="shared" ca="1" si="137"/>
        <v>-548680659.21407998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-548680659.21407998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-2286169.4133919999</v>
      </c>
      <c r="L1956" s="444">
        <f t="shared" ca="1" si="137"/>
        <v>-550966828.62747192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-550966828.62747192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-2295695.1192811332</v>
      </c>
      <c r="L1957" s="444">
        <f t="shared" ca="1" si="137"/>
        <v>-553262523.7467531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-553262523.7467531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-2305260.5156114711</v>
      </c>
      <c r="L1958" s="444">
        <f t="shared" ca="1" si="137"/>
        <v>-555567784.26236463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-555567784.26236463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-2314865.7677598526</v>
      </c>
      <c r="L1959" s="444">
        <f t="shared" ca="1" si="137"/>
        <v>-557882650.03012443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-557882650.03012443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-2324511.041792185</v>
      </c>
      <c r="L1960" s="444">
        <f t="shared" ca="1" si="137"/>
        <v>-560207161.07191658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-560207161.07191658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-2334196.504466319</v>
      </c>
      <c r="L1961" s="444">
        <f t="shared" ca="1" si="137"/>
        <v>-562541357.57638288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-562541357.57638288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-2343922.3232349288</v>
      </c>
      <c r="L1962" s="444">
        <f t="shared" ca="1" si="137"/>
        <v>-564885279.89961779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-564885279.89961779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-2353688.6662484072</v>
      </c>
      <c r="L1963" s="444">
        <f t="shared" ca="1" si="137"/>
        <v>-567238968.56586623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-567238968.56586623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-2363495.702357776</v>
      </c>
      <c r="L1964" s="444">
        <f t="shared" ca="1" si="137"/>
        <v>-569602464.268224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-569602464.268224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-2373343.6011175998</v>
      </c>
      <c r="L1965" s="444">
        <f t="shared" ca="1" si="137"/>
        <v>-571975807.86934161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-571975807.86934161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-2383232.5327889235</v>
      </c>
      <c r="L1966" s="444">
        <f t="shared" ca="1" si="137"/>
        <v>-574359040.40213048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-574359040.40213048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-2393162.6683422104</v>
      </c>
      <c r="L1967" s="444">
        <f t="shared" ca="1" si="137"/>
        <v>-576752203.07047272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-576752203.07047272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-2403134.1794603029</v>
      </c>
      <c r="L1968" s="444">
        <f t="shared" ca="1" si="137"/>
        <v>-579155337.249933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-579155337.249933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-2413147.2385413875</v>
      </c>
      <c r="L1969" s="444">
        <f t="shared" ca="1" si="137"/>
        <v>-581568484.48847437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-581568484.48847437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-2423202.0187019766</v>
      </c>
      <c r="L1970" s="444">
        <f t="shared" ca="1" si="137"/>
        <v>-583991686.5071764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-583991686.5071764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-2433298.6937799016</v>
      </c>
      <c r="L1971" s="444">
        <f t="shared" ca="1" si="137"/>
        <v>-586424985.20095634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-586424985.20095634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-2443437.4383373181</v>
      </c>
      <c r="L1972" s="444">
        <f t="shared" ca="1" si="137"/>
        <v>-588868422.63929367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-588868422.63929367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-2453618.4276637235</v>
      </c>
      <c r="L1973" s="444">
        <f t="shared" ca="1" si="137"/>
        <v>-591322041.06695735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-591322041.06695735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-2463841.8377789888</v>
      </c>
      <c r="L1974" s="444">
        <f t="shared" ca="1" si="137"/>
        <v>-593785882.9047364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-593785882.9047364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-2474107.8454364017</v>
      </c>
      <c r="L1975" s="444">
        <f t="shared" ca="1" si="137"/>
        <v>-596259990.75017285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-596259990.75017285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-2484416.6281257202</v>
      </c>
      <c r="L1976" s="444">
        <f t="shared" ca="1" si="137"/>
        <v>-598744407.37829852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-598744407.37829852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-2494768.3640762437</v>
      </c>
      <c r="L1977" s="444">
        <f t="shared" ca="1" si="137"/>
        <v>-601239175.74237478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-601239175.74237478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-2505163.2322598947</v>
      </c>
      <c r="L1978" s="444">
        <f t="shared" ca="1" si="137"/>
        <v>-603744338.97463465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-603744338.97463465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-2515601.4123943108</v>
      </c>
      <c r="L1979" s="444">
        <f t="shared" ca="1" si="137"/>
        <v>-606259940.38702893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-606259940.38702893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-2526083.0849459539</v>
      </c>
      <c r="L1980" s="444">
        <f t="shared" ca="1" si="137"/>
        <v>-608786023.47197485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-608786023.47197485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-2536608.4311332284</v>
      </c>
      <c r="L1981" s="444">
        <f t="shared" ca="1" si="137"/>
        <v>-611322631.90310812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-611322631.90310812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-2547177.6329296171</v>
      </c>
      <c r="L1982" s="444">
        <f t="shared" ca="1" si="137"/>
        <v>-613869809.53603768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-613869809.53603768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-2557790.8730668235</v>
      </c>
      <c r="L1983" s="444">
        <f t="shared" ca="1" si="137"/>
        <v>-616427600.40910447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-616427600.40910447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-2568448.3350379351</v>
      </c>
      <c r="L1984" s="444">
        <f t="shared" ca="1" si="137"/>
        <v>-618996048.74414241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-618996048.74414241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-2579150.2031005933</v>
      </c>
      <c r="L1985" s="444">
        <f t="shared" ca="1" si="137"/>
        <v>-621575198.94724298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-621575198.94724298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-2589896.6622801791</v>
      </c>
      <c r="L1986" s="444">
        <f t="shared" ca="1" si="137"/>
        <v>-624165095.60952318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-624165095.60952318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-2600687.8983730134</v>
      </c>
      <c r="L1987" s="444">
        <f t="shared" ca="1" si="137"/>
        <v>-626765783.50789618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-626765783.50789618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-2611524.0979495673</v>
      </c>
      <c r="L1988" s="444">
        <f t="shared" ca="1" si="137"/>
        <v>-629377307.60584581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-629377307.60584581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-2622405.4483576911</v>
      </c>
      <c r="L1989" s="444">
        <f t="shared" ca="1" si="137"/>
        <v>-631999713.05420351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-631999713.05420351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-2633332.1377258478</v>
      </c>
      <c r="L1990" s="444">
        <f t="shared" ca="1" si="137"/>
        <v>-634633045.19192934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-634633045.19192934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-2644304.3549663723</v>
      </c>
      <c r="L1991" s="444">
        <f t="shared" ca="1" si="137"/>
        <v>-637277349.54689574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-637277349.54689574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-2655322.2897787322</v>
      </c>
      <c r="L1992" s="444">
        <f t="shared" ca="1" si="137"/>
        <v>-639932671.83667445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-639932671.83667445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-2666386.1326528103</v>
      </c>
      <c r="L1993" s="444">
        <f t="shared" ca="1" si="137"/>
        <v>-642599057.96932721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-642599057.96932721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-2677496.0748721967</v>
      </c>
      <c r="L1994" s="444">
        <f t="shared" ca="1" si="137"/>
        <v>-645276554.04419947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-645276554.04419947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-2688652.308517498</v>
      </c>
      <c r="L1995" s="444">
        <f t="shared" ca="1" si="137"/>
        <v>-647965206.35271692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-647965206.35271692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-2699855.0264696539</v>
      </c>
      <c r="L1996" s="444">
        <f t="shared" ca="1" si="137"/>
        <v>-650665061.37918663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-650665061.37918663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-2711104.4224132774</v>
      </c>
      <c r="L1997" s="444">
        <f t="shared" ca="1" si="137"/>
        <v>-653376165.80159986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-653376165.80159986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-2722400.6908399994</v>
      </c>
      <c r="L1998" s="444">
        <f t="shared" ca="1" si="137"/>
        <v>-656098566.49243987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-656098566.49243987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-2733744.0270518325</v>
      </c>
      <c r="L1999" s="444">
        <f t="shared" ca="1" si="137"/>
        <v>-658832310.51949167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-658832310.51949167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-2745134.6271645487</v>
      </c>
      <c r="L2000" s="444">
        <f t="shared" ca="1" si="137"/>
        <v>-661577445.14665627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-661577445.14665627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-2756572.6881110677</v>
      </c>
      <c r="L2001" s="444">
        <f t="shared" ca="1" si="137"/>
        <v>-664334017.83476734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-664334017.83476734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-2768058.4076448637</v>
      </c>
      <c r="L2002" s="444">
        <f t="shared" ca="1" si="137"/>
        <v>-667102076.24241221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-667102076.24241221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-2779591.9843433844</v>
      </c>
      <c r="L2003" s="444">
        <f t="shared" ca="1" si="137"/>
        <v>-669881668.22675562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-669881668.22675562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-2791173.6176114818</v>
      </c>
      <c r="L2004" s="444">
        <f t="shared" ca="1" si="137"/>
        <v>-672672841.84436715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-672672841.84436715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-2802803.5076848632</v>
      </c>
      <c r="L2005" s="444">
        <f t="shared" ca="1" si="137"/>
        <v>-675475645.35205197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-675475645.35205197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-2814481.8556335499</v>
      </c>
      <c r="L2006" s="444">
        <f t="shared" ca="1" si="137"/>
        <v>-678290127.20768547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-678290127.20768547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-2826208.8633653559</v>
      </c>
      <c r="L2007" s="444">
        <f t="shared" ca="1" si="137"/>
        <v>-681116336.07105088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-681116336.07105088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-2837984.7336293785</v>
      </c>
      <c r="L2008" s="444">
        <f t="shared" ca="1" si="137"/>
        <v>-683954320.80468023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-683954320.80468023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-2849809.6700195009</v>
      </c>
      <c r="L2009" s="444">
        <f t="shared" ca="1" si="137"/>
        <v>-686804130.47469974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-686804130.47469974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-2861683.8769779154</v>
      </c>
      <c r="L2010" s="444">
        <f t="shared" ca="1" si="137"/>
        <v>-689665814.35167766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-689665814.35167766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-2873607.559798657</v>
      </c>
      <c r="L2011" s="444">
        <f t="shared" ca="1" si="137"/>
        <v>-692539421.91147625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-692539421.91147625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-2885580.9246311509</v>
      </c>
      <c r="L2012" s="444">
        <f t="shared" ca="1" si="137"/>
        <v>-695425002.83610737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-695425002.83610737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-2897604.1784837805</v>
      </c>
      <c r="L2013" s="444">
        <f t="shared" ca="1" si="137"/>
        <v>-698322607.0145911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-698322607.0145911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-2909677.5292274631</v>
      </c>
      <c r="L2014" s="444">
        <f t="shared" ca="1" si="137"/>
        <v>-701232284.54381859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-701232284.54381859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-2921801.1855992442</v>
      </c>
      <c r="L2015" s="444">
        <f t="shared" ca="1" si="137"/>
        <v>-704154085.7294178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-704154085.7294178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-2933975.3572059073</v>
      </c>
      <c r="L2016" s="444">
        <f t="shared" ca="1" si="137"/>
        <v>-707088061.08662367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-707088061.08662367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-2946200.2545275986</v>
      </c>
      <c r="L2017" s="444">
        <f t="shared" ca="1" si="137"/>
        <v>-710034261.34115124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-710034261.34115124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-2958476.0889214636</v>
      </c>
      <c r="L2018" s="444">
        <f t="shared" ca="1" si="137"/>
        <v>-712992737.43007267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-712992737.43007267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-2970803.0726253027</v>
      </c>
      <c r="L2019" s="444">
        <f t="shared" ca="1" si="137"/>
        <v>-715963540.50269794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-715963540.50269794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-2983181.4187612412</v>
      </c>
      <c r="L2020" s="444">
        <f t="shared" ca="1" si="137"/>
        <v>-718946721.9214592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-718946721.9214592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-2995611.3413394131</v>
      </c>
      <c r="L2021" s="444">
        <f t="shared" ca="1" si="137"/>
        <v>-721942333.26279867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-721942333.26279867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-3008093.0552616613</v>
      </c>
      <c r="L2022" s="444">
        <f t="shared" ca="1" si="137"/>
        <v>-724950426.31806028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-724950426.31806028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-3020626.776325251</v>
      </c>
      <c r="L2023" s="444">
        <f t="shared" ca="1" si="137"/>
        <v>-727971053.0943855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-727971053.0943855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-3033212.7212266061</v>
      </c>
      <c r="L2024" s="444">
        <f t="shared" ca="1" si="137"/>
        <v>-731004265.81561208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-731004265.81561208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-3045851.1075650505</v>
      </c>
      <c r="L2025" s="444">
        <f t="shared" ca="1" si="137"/>
        <v>-734050116.92317712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-734050116.92317712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-3058542.1538465712</v>
      </c>
      <c r="L2026" s="444">
        <f t="shared" ca="1" si="137"/>
        <v>-737108659.07702374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-737108659.07702374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-3071286.079487599</v>
      </c>
      <c r="L2027" s="444">
        <f t="shared" ca="1" si="137"/>
        <v>-740179945.15651131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-740179945.15651131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-3084083.1048187972</v>
      </c>
      <c r="L2028" s="444">
        <f t="shared" ca="1" si="137"/>
        <v>-743264028.26133013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-743264028.26133013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-3096933.4510888755</v>
      </c>
      <c r="L2029" s="444">
        <f t="shared" ca="1" si="137"/>
        <v>-746360961.71241903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-746360961.71241903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-3109837.3404684127</v>
      </c>
      <c r="L2030" s="444">
        <f t="shared" ca="1" si="137"/>
        <v>-749470799.05288744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-749470799.05288744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-3122794.9960536975</v>
      </c>
      <c r="L2031" s="444">
        <f t="shared" ca="1" si="137"/>
        <v>-752593594.04894114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-752593594.04894114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-3135806.6418705881</v>
      </c>
      <c r="L2032" s="444">
        <f t="shared" ca="1" si="137"/>
        <v>-755729400.69081175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-755729400.69081175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-3148872.5028783823</v>
      </c>
      <c r="L2033" s="444">
        <f t="shared" ca="1" si="137"/>
        <v>-758878273.19369018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-758878273.19369018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-3161992.8049737089</v>
      </c>
      <c r="L2034" s="444">
        <f t="shared" ca="1" si="137"/>
        <v>-762040265.9986639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-762040265.9986639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-3175167.7749944329</v>
      </c>
      <c r="L2035" s="444">
        <f t="shared" ca="1" si="137"/>
        <v>-765215433.77365828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-765215433.77365828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-3188397.6407235763</v>
      </c>
      <c r="L2036" s="444">
        <f t="shared" ca="1" si="137"/>
        <v>-768403831.41438186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-768403831.41438186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-3201682.6308932579</v>
      </c>
      <c r="L2037" s="444">
        <f t="shared" ca="1" si="137"/>
        <v>-771605514.04527509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-771605514.04527509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-3215022.975188646</v>
      </c>
      <c r="L2038" s="444">
        <f t="shared" ca="1" si="137"/>
        <v>-774820537.02046371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-774820537.02046371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-3228418.9042519322</v>
      </c>
      <c r="L2039" s="444">
        <f t="shared" ca="1" si="137"/>
        <v>-778048955.92471564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-778048955.92471564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-3241870.6496863151</v>
      </c>
      <c r="L2040" s="444">
        <f t="shared" ca="1" si="137"/>
        <v>-781290826.57440197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-781290826.57440197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-3255378.444060008</v>
      </c>
      <c r="L2041" s="444">
        <f t="shared" ca="1" si="137"/>
        <v>-784546205.01846194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-784546205.01846194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-3268942.5209102579</v>
      </c>
      <c r="L2042" s="444">
        <f t="shared" ca="1" si="137"/>
        <v>-787815147.53937221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-787815147.53937221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-3282563.1147473841</v>
      </c>
      <c r="L2043" s="444">
        <f t="shared" ca="1" si="137"/>
        <v>-791097710.65411961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-791097710.65411961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-3296240.4610588318</v>
      </c>
      <c r="L2044" s="444">
        <f t="shared" ca="1" si="137"/>
        <v>-794393951.11517847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-794393951.11517847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-3309974.7963132435</v>
      </c>
      <c r="L2045" s="444">
        <f t="shared" ca="1" si="137"/>
        <v>-797703925.91149175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-797703925.91149175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-3323766.3579645487</v>
      </c>
      <c r="L2046" s="444">
        <f t="shared" ca="1" si="137"/>
        <v>-801027692.26945627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-801027692.26945627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-3337615.3844560678</v>
      </c>
      <c r="L2047" s="444">
        <f t="shared" ca="1" si="137"/>
        <v>-804365307.65391231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-804365307.65391231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-3351522.1152246348</v>
      </c>
      <c r="L2048" s="444">
        <f t="shared" ref="L2048:L2302" ca="1" si="142">I2048-J2048+K2048</f>
        <v>-807716829.76913691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-807716829.76913691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-3365486.790704737</v>
      </c>
      <c r="L2049" s="444">
        <f t="shared" ca="1" si="142"/>
        <v>-811082316.55984163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-811082316.55984163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-3379509.6523326733</v>
      </c>
      <c r="L2050" s="444">
        <f t="shared" ca="1" si="142"/>
        <v>-814461826.2121743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-814461826.2121743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-3393590.9425507262</v>
      </c>
      <c r="L2051" s="444">
        <f t="shared" ca="1" si="142"/>
        <v>-817855417.15472507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-817855417.15472507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-3407730.9048113544</v>
      </c>
      <c r="L2052" s="444">
        <f t="shared" ca="1" si="142"/>
        <v>-821263148.05953646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-821263148.05953646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-3421929.7835814017</v>
      </c>
      <c r="L2053" s="444">
        <f t="shared" ca="1" si="142"/>
        <v>-824685077.84311783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-824685077.84311783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-3436187.8243463244</v>
      </c>
      <c r="L2054" s="444">
        <f t="shared" ca="1" si="142"/>
        <v>-828121265.66746414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-828121265.66746414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-3450505.2736144341</v>
      </c>
      <c r="L2055" s="444">
        <f t="shared" ca="1" si="142"/>
        <v>-831571770.94107854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-831571770.94107854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-3464882.3789211605</v>
      </c>
      <c r="L2056" s="444">
        <f t="shared" ca="1" si="142"/>
        <v>-835036653.31999969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-835036653.31999969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-3479319.3888333319</v>
      </c>
      <c r="L2057" s="444">
        <f t="shared" ca="1" si="142"/>
        <v>-838515972.70883298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-838515972.70883298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-3493816.5529534705</v>
      </c>
      <c r="L2058" s="444">
        <f t="shared" ca="1" si="142"/>
        <v>-842009789.26178646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-842009789.26178646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-3508374.1219241102</v>
      </c>
      <c r="L2059" s="444">
        <f t="shared" ca="1" si="142"/>
        <v>-845518163.38371062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-845518163.38371062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-3522992.3474321272</v>
      </c>
      <c r="L2060" s="444">
        <f t="shared" ca="1" si="142"/>
        <v>-849041155.73114276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-849041155.73114276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-3537671.4822130944</v>
      </c>
      <c r="L2061" s="444">
        <f t="shared" ca="1" si="142"/>
        <v>-852578827.2133559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-852578827.2133559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-3552411.7800556496</v>
      </c>
      <c r="L2062" s="444">
        <f t="shared" ca="1" si="142"/>
        <v>-856131238.99341154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-856131238.99341154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-3567213.4958058819</v>
      </c>
      <c r="L2063" s="444">
        <f t="shared" ca="1" si="142"/>
        <v>-859698452.4892174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-859698452.4892174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-3582076.885371739</v>
      </c>
      <c r="L2064" s="444">
        <f t="shared" ca="1" si="142"/>
        <v>-863280529.37458909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-863280529.37458909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-3597002.2057274543</v>
      </c>
      <c r="L2065" s="444">
        <f t="shared" ca="1" si="142"/>
        <v>-866877531.58031654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-866877531.58031654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-3611989.7149179857</v>
      </c>
      <c r="L2066" s="444">
        <f t="shared" ca="1" si="142"/>
        <v>-870489521.29523456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-870489521.29523456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-3627039.6720634773</v>
      </c>
      <c r="L2067" s="444">
        <f t="shared" ca="1" si="142"/>
        <v>-874116560.96729803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-874116560.96729803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-3642152.3373637414</v>
      </c>
      <c r="L2068" s="444">
        <f t="shared" ca="1" si="142"/>
        <v>-877758713.30466175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-877758713.30466175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-3657327.9721027566</v>
      </c>
      <c r="L2069" s="444">
        <f t="shared" ca="1" si="142"/>
        <v>-881416041.27676451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-881416041.27676451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-3672566.8386531854</v>
      </c>
      <c r="L2070" s="444">
        <f t="shared" ca="1" si="142"/>
        <v>-885088608.11541772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-885088608.11541772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-3687869.2004809077</v>
      </c>
      <c r="L2071" s="444">
        <f t="shared" ca="1" si="142"/>
        <v>-888776477.31589866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-888776477.31589866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-3703235.322149578</v>
      </c>
      <c r="L2072" s="444">
        <f t="shared" ca="1" si="142"/>
        <v>-892479712.63804829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-892479712.63804829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-3718665.4693252007</v>
      </c>
      <c r="L2073" s="444">
        <f t="shared" ca="1" si="142"/>
        <v>-896198378.10737348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-896198378.10737348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-3734159.9087807229</v>
      </c>
      <c r="L2074" s="444">
        <f t="shared" ca="1" si="142"/>
        <v>-899932538.01615417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-899932538.01615417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-3749718.9084006418</v>
      </c>
      <c r="L2075" s="444">
        <f t="shared" ca="1" si="142"/>
        <v>-903682256.92455482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-903682256.92455482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-3765342.7371856454</v>
      </c>
      <c r="L2076" s="444">
        <f t="shared" ca="1" si="142"/>
        <v>-907447599.66174042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-907447599.66174042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-3781031.6652572518</v>
      </c>
      <c r="L2077" s="444">
        <f t="shared" ca="1" si="142"/>
        <v>-911228631.32699764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-911228631.32699764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-3796785.9638624899</v>
      </c>
      <c r="L2078" s="444">
        <f t="shared" ca="1" si="142"/>
        <v>-915025417.29086018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-915025417.29086018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-3812605.9053785834</v>
      </c>
      <c r="L2079" s="444">
        <f t="shared" ca="1" si="142"/>
        <v>-918838023.19623876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-918838023.19623876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-3828491.7633176609</v>
      </c>
      <c r="L2080" s="444">
        <f t="shared" ca="1" si="142"/>
        <v>-922666514.95955646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-922666514.95955646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-3844443.8123314851</v>
      </c>
      <c r="L2081" s="444">
        <f t="shared" ca="1" si="142"/>
        <v>-926510958.7718879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-926510958.7718879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-3860462.3282161993</v>
      </c>
      <c r="L2082" s="444">
        <f t="shared" ca="1" si="142"/>
        <v>-930371421.10010409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-930371421.10010409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-3876547.5879170997</v>
      </c>
      <c r="L2083" s="444">
        <f t="shared" ca="1" si="142"/>
        <v>-934247968.68802118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-934247968.68802118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-3892699.8695334215</v>
      </c>
      <c r="L2084" s="444">
        <f t="shared" ca="1" si="142"/>
        <v>-938140668.5575546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-938140668.5575546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-3908919.4523231448</v>
      </c>
      <c r="L2085" s="444">
        <f t="shared" ca="1" si="142"/>
        <v>-942049588.0098778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-942049588.0098778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-3925206.6167078246</v>
      </c>
      <c r="L2086" s="444">
        <f t="shared" ca="1" si="142"/>
        <v>-945974794.6265856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-945974794.6265856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-3941561.6442774399</v>
      </c>
      <c r="L2087" s="444">
        <f t="shared" ca="1" si="142"/>
        <v>-949916356.27086306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-949916356.27086306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-3957984.8177952627</v>
      </c>
      <c r="L2088" s="444">
        <f t="shared" ca="1" si="142"/>
        <v>-953874341.08865833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-953874341.08865833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-3974476.421202743</v>
      </c>
      <c r="L2089" s="444">
        <f t="shared" ca="1" si="142"/>
        <v>-957848817.50986111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-957848817.50986111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-3991036.7396244211</v>
      </c>
      <c r="L2090" s="444">
        <f t="shared" ca="1" si="142"/>
        <v>-961839854.24948549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-961839854.24948549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-4007666.0593728563</v>
      </c>
      <c r="L2091" s="444">
        <f t="shared" ca="1" si="142"/>
        <v>-965847520.30885839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-965847520.30885839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-4024364.6679535764</v>
      </c>
      <c r="L2092" s="444">
        <f t="shared" ca="1" si="142"/>
        <v>-969871884.97681201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-969871884.97681201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-4041132.8540700506</v>
      </c>
      <c r="L2093" s="444">
        <f t="shared" ca="1" si="142"/>
        <v>-973913017.83088207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-973913017.83088207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-4057970.9076286755</v>
      </c>
      <c r="L2094" s="444">
        <f t="shared" ca="1" si="142"/>
        <v>-977970988.73851073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-977970988.73851073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-4074879.1197437947</v>
      </c>
      <c r="L2095" s="444">
        <f t="shared" ca="1" si="142"/>
        <v>-982045867.85825455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-982045867.85825455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-4091857.7827427271</v>
      </c>
      <c r="L2096" s="444">
        <f t="shared" ca="1" si="142"/>
        <v>-986137725.64099729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-986137725.64099729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-4108907.1901708222</v>
      </c>
      <c r="L2097" s="444">
        <f t="shared" ca="1" si="142"/>
        <v>-990246632.83116806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-990246632.83116806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-4126027.6367965341</v>
      </c>
      <c r="L2098" s="444">
        <f t="shared" ca="1" si="142"/>
        <v>-994372660.46796465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-994372660.46796465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-4143219.4186165193</v>
      </c>
      <c r="L2099" s="444">
        <f t="shared" ca="1" si="142"/>
        <v>-998515879.88658118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-998515879.88658118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-4160482.8328607543</v>
      </c>
      <c r="L2100" s="444">
        <f t="shared" ca="1" si="142"/>
        <v>-1002676362.7194419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-1002676362.7194419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-4177818.1779976748</v>
      </c>
      <c r="L2101" s="444">
        <f t="shared" ca="1" si="142"/>
        <v>-1006854180.8974396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-1006854180.8974396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-4195225.7537393318</v>
      </c>
      <c r="L2102" s="444">
        <f t="shared" ca="1" si="142"/>
        <v>-1011049406.651179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-1011049406.651179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-4212705.8610465787</v>
      </c>
      <c r="L2103" s="444">
        <f t="shared" ca="1" si="142"/>
        <v>-1015262112.5122255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-1015262112.5122255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-4230258.8021342726</v>
      </c>
      <c r="L2104" s="444">
        <f t="shared" ca="1" si="142"/>
        <v>-1019492371.3143598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-1019492371.3143598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-4247884.880476499</v>
      </c>
      <c r="L2105" s="444">
        <f t="shared" ca="1" si="142"/>
        <v>-1023740256.1948363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-1023740256.1948363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-4265584.4008118175</v>
      </c>
      <c r="L2106" s="444">
        <f t="shared" ca="1" si="142"/>
        <v>-1028005840.5956481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-1028005840.5956481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-4283357.6691485336</v>
      </c>
      <c r="L2107" s="444">
        <f t="shared" ca="1" si="142"/>
        <v>-1032289198.2647966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-1032289198.2647966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-4301204.9927699855</v>
      </c>
      <c r="L2108" s="444">
        <f t="shared" ca="1" si="142"/>
        <v>-1036590403.2575666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-1036590403.2575666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-4319126.6802398609</v>
      </c>
      <c r="L2109" s="444">
        <f t="shared" ca="1" si="142"/>
        <v>-1040909529.9378065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-1040909529.9378065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-4337123.0414075265</v>
      </c>
      <c r="L2110" s="444">
        <f t="shared" ca="1" si="142"/>
        <v>-1045246652.9792141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-1045246652.9792141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-4355194.3874133918</v>
      </c>
      <c r="L2111" s="444">
        <f t="shared" ca="1" si="142"/>
        <v>-1049601847.3666275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-1049601847.3666275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-4373341.0306942808</v>
      </c>
      <c r="L2112" s="444">
        <f t="shared" ca="1" si="142"/>
        <v>-1053975188.3973217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-1053975188.3973217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-4391563.284988841</v>
      </c>
      <c r="L2113" s="444">
        <f t="shared" ca="1" si="142"/>
        <v>-1058366751.6823106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-1058366751.6823106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-4409861.4653429603</v>
      </c>
      <c r="L2114" s="444">
        <f t="shared" ca="1" si="142"/>
        <v>-1062776613.1476536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-1062776613.1476536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-4428235.8881152235</v>
      </c>
      <c r="L2115" s="444">
        <f t="shared" ca="1" si="142"/>
        <v>-1067204849.0357687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-1067204849.0357687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-4446686.8709823694</v>
      </c>
      <c r="L2116" s="444">
        <f t="shared" ca="1" si="142"/>
        <v>-1071651535.9067512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-1071651535.9067512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-4465214.7329447968</v>
      </c>
      <c r="L2117" s="444">
        <f t="shared" ca="1" si="142"/>
        <v>-1076116750.6396959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-1076116750.6396959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-4483819.7943320666</v>
      </c>
      <c r="L2118" s="444">
        <f t="shared" ca="1" si="142"/>
        <v>-1080600570.4340279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-1080600570.4340279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-4502502.3768084496</v>
      </c>
      <c r="L2119" s="444">
        <f t="shared" ca="1" si="142"/>
        <v>-1085103072.8108363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-1085103072.8108363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-4521262.8033784842</v>
      </c>
      <c r="L2120" s="444">
        <f t="shared" ca="1" si="142"/>
        <v>-1089624335.6142149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-1089624335.6142149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-4540101.3983925618</v>
      </c>
      <c r="L2121" s="444">
        <f t="shared" ca="1" si="142"/>
        <v>-1094164437.0126076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-1094164437.0126076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-4559018.4875525311</v>
      </c>
      <c r="L2122" s="444">
        <f t="shared" ca="1" si="142"/>
        <v>-1098723455.5001602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-1098723455.5001602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-4578014.397917334</v>
      </c>
      <c r="L2123" s="444">
        <f t="shared" ca="1" si="142"/>
        <v>-1103301469.8980775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-1103301469.8980775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-4597089.4579086564</v>
      </c>
      <c r="L2124" s="444">
        <f t="shared" ca="1" si="142"/>
        <v>-1107898559.3559861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-1107898559.3559861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-4616243.9973166091</v>
      </c>
      <c r="L2125" s="444">
        <f t="shared" ca="1" si="142"/>
        <v>-1112514803.3533027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-1112514803.3533027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-4635478.3473054282</v>
      </c>
      <c r="L2126" s="444">
        <f t="shared" ca="1" si="142"/>
        <v>-1117150281.7006083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-1117150281.7006083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-4654792.8404192012</v>
      </c>
      <c r="L2127" s="444">
        <f t="shared" ca="1" si="142"/>
        <v>-1121805074.5410275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-1121805074.5410275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-4674187.8105876148</v>
      </c>
      <c r="L2128" s="444">
        <f t="shared" ca="1" si="142"/>
        <v>-1126479262.3516152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-1126479262.3516152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-4693663.5931317303</v>
      </c>
      <c r="L2129" s="444">
        <f t="shared" ca="1" si="142"/>
        <v>-1131172925.944747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-1131172925.944747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-4713220.5247697793</v>
      </c>
      <c r="L2130" s="444">
        <f t="shared" ca="1" si="142"/>
        <v>-1135886146.4695168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-1135886146.4695168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-4732858.9436229868</v>
      </c>
      <c r="L2131" s="444">
        <f t="shared" ca="1" si="142"/>
        <v>-1140619005.4131398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-1140619005.4131398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-4752579.1892214157</v>
      </c>
      <c r="L2132" s="444">
        <f t="shared" ca="1" si="142"/>
        <v>-1145371584.6023612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-1145371584.6023612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-4772381.6025098385</v>
      </c>
      <c r="L2133" s="444">
        <f t="shared" ca="1" si="142"/>
        <v>-1150143966.2048709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-1150143966.2048709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-4792266.5258536292</v>
      </c>
      <c r="L2134" s="444">
        <f t="shared" ca="1" si="142"/>
        <v>-1154936232.7307246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-1154936232.7307246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-4812234.3030446861</v>
      </c>
      <c r="L2135" s="444">
        <f t="shared" ca="1" si="142"/>
        <v>-1159748467.0337694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-1159748467.0337694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-4832285.2793073719</v>
      </c>
      <c r="L2136" s="444">
        <f t="shared" ca="1" si="142"/>
        <v>-1164580752.3130767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-1164580752.3130767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-4852419.8013044866</v>
      </c>
      <c r="L2137" s="444">
        <f t="shared" ca="1" si="142"/>
        <v>-1169433172.1143813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-1169433172.1143813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-4872638.2171432553</v>
      </c>
      <c r="L2138" s="444">
        <f t="shared" ca="1" si="142"/>
        <v>-1174305810.3315246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-1174305810.3315246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-4892940.8763813525</v>
      </c>
      <c r="L2139" s="444">
        <f t="shared" ca="1" si="142"/>
        <v>-1179198751.207906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-1179198751.207906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-4913328.1300329417</v>
      </c>
      <c r="L2140" s="444">
        <f t="shared" ca="1" si="142"/>
        <v>-1184112079.337939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-1184112079.337939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-4933800.3305747462</v>
      </c>
      <c r="L2141" s="444">
        <f t="shared" ca="1" si="142"/>
        <v>-1189045879.6685138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-1189045879.6685138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-4954357.8319521407</v>
      </c>
      <c r="L2142" s="444">
        <f t="shared" ca="1" si="142"/>
        <v>-1194000237.5004659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-1194000237.5004659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-4975000.9895852748</v>
      </c>
      <c r="L2143" s="444">
        <f t="shared" ca="1" si="142"/>
        <v>-1198975238.490051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-1198975238.490051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-4995730.1603752123</v>
      </c>
      <c r="L2144" s="444">
        <f t="shared" ca="1" si="142"/>
        <v>-1203970968.6504261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-1203970968.6504261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-5016545.7027101088</v>
      </c>
      <c r="L2145" s="444">
        <f t="shared" ca="1" si="142"/>
        <v>-1208987514.3531363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-1208987514.3531363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-5037447.9764714008</v>
      </c>
      <c r="L2146" s="444">
        <f t="shared" ca="1" si="142"/>
        <v>-1214024962.3296077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-1214024962.3296077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-5058437.3430400323</v>
      </c>
      <c r="L2147" s="444">
        <f t="shared" ca="1" si="142"/>
        <v>-1219083399.6726477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-1219083399.6726477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-5079514.1653026985</v>
      </c>
      <c r="L2148" s="444">
        <f t="shared" ca="1" si="142"/>
        <v>-1224162913.8379505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-1224162913.8379505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-5100678.8076581266</v>
      </c>
      <c r="L2149" s="444">
        <f t="shared" ca="1" si="142"/>
        <v>-1229263592.6456087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-1229263592.6456087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-5121931.6360233696</v>
      </c>
      <c r="L2150" s="444">
        <f t="shared" ca="1" si="142"/>
        <v>-1234385524.2816319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-1234385524.2816319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-5143273.017840133</v>
      </c>
      <c r="L2151" s="444">
        <f t="shared" ca="1" si="142"/>
        <v>-1239528797.2994721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-1239528797.2994721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-5164703.3220811337</v>
      </c>
      <c r="L2152" s="444">
        <f t="shared" ca="1" si="142"/>
        <v>-1244693500.6215532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-1244693500.6215532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-5186222.9192564711</v>
      </c>
      <c r="L2153" s="444">
        <f t="shared" ca="1" si="142"/>
        <v>-1249879723.5408096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-1249879723.5408096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-5207832.1814200403</v>
      </c>
      <c r="L2154" s="444">
        <f t="shared" ca="1" si="142"/>
        <v>-1255087555.7222297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-1255087555.7222297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-5229531.4821759574</v>
      </c>
      <c r="L2155" s="444">
        <f t="shared" ca="1" si="142"/>
        <v>-1260317087.2044058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-1260317087.2044058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-5251321.1966850236</v>
      </c>
      <c r="L2156" s="444">
        <f t="shared" ca="1" si="142"/>
        <v>-1265568408.4010909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-1265568408.4010909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-5273201.701671212</v>
      </c>
      <c r="L2157" s="444">
        <f t="shared" ca="1" si="142"/>
        <v>-1270841610.102762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-1270841610.102762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-5295173.3754281746</v>
      </c>
      <c r="L2158" s="444">
        <f t="shared" ca="1" si="142"/>
        <v>-1276136783.4781902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-1276136783.4781902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-5317236.5978257926</v>
      </c>
      <c r="L2159" s="444">
        <f t="shared" ca="1" si="142"/>
        <v>-1281454020.0760159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-1281454020.0760159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-5339391.7503167335</v>
      </c>
      <c r="L2160" s="444">
        <f t="shared" ca="1" si="142"/>
        <v>-1286793411.8263326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-1286793411.8263326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-5361639.2159430524</v>
      </c>
      <c r="L2161" s="444">
        <f t="shared" ca="1" si="142"/>
        <v>-1292155051.0422757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-1292155051.0422757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-5383979.3793428149</v>
      </c>
      <c r="L2162" s="444">
        <f t="shared" ca="1" si="142"/>
        <v>-1297539030.4216185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-1297539030.4216185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-5406412.6267567435</v>
      </c>
      <c r="L2163" s="444">
        <f t="shared" ca="1" si="142"/>
        <v>-1302945443.0483751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-1302945443.0483751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-5428939.3460348966</v>
      </c>
      <c r="L2164" s="444">
        <f t="shared" ca="1" si="142"/>
        <v>-1308374382.3944101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-1308374382.3944101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-5451559.9266433753</v>
      </c>
      <c r="L2165" s="444">
        <f t="shared" ca="1" si="142"/>
        <v>-1313825942.3210535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-1313825942.3210535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-5474274.7596710566</v>
      </c>
      <c r="L2166" s="444">
        <f t="shared" ca="1" si="142"/>
        <v>-1319300217.0807245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-1319300217.0807245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-5497084.2378363516</v>
      </c>
      <c r="L2167" s="444">
        <f t="shared" ca="1" si="142"/>
        <v>-1324797301.3185608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-1324797301.3185608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-5519988.7554940032</v>
      </c>
      <c r="L2168" s="444">
        <f t="shared" ca="1" si="142"/>
        <v>-1330317290.074055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-1330317290.074055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-5542988.708641896</v>
      </c>
      <c r="L2169" s="444">
        <f t="shared" ca="1" si="142"/>
        <v>-1335860278.782697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-1335860278.782697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-5566084.4949279036</v>
      </c>
      <c r="L2170" s="444">
        <f t="shared" ca="1" si="142"/>
        <v>-1341426363.2776248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-1341426363.2776248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-5589276.5136567699</v>
      </c>
      <c r="L2171" s="444">
        <f t="shared" ca="1" si="142"/>
        <v>-1347015639.7912817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-1347015639.7912817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-5612565.1657970073</v>
      </c>
      <c r="L2172" s="444">
        <f t="shared" ca="1" si="142"/>
        <v>-1352628204.9570787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-1352628204.9570787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-5635950.8539878279</v>
      </c>
      <c r="L2173" s="444">
        <f t="shared" ca="1" si="142"/>
        <v>-1358264155.8110666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-1358264155.8110666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-5659433.9825461106</v>
      </c>
      <c r="L2174" s="444">
        <f t="shared" ca="1" si="142"/>
        <v>-1363923589.7936127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-1363923589.7936127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-5683014.9574733861</v>
      </c>
      <c r="L2175" s="444">
        <f t="shared" ca="1" si="142"/>
        <v>-1369606604.751086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-1369606604.751086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-5706694.1864628587</v>
      </c>
      <c r="L2176" s="444">
        <f t="shared" ca="1" si="142"/>
        <v>-1375313298.9375489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-1375313298.9375489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-5730472.0789064532</v>
      </c>
      <c r="L2177" s="444">
        <f t="shared" ca="1" si="142"/>
        <v>-1381043771.0164554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-1381043771.0164554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-5754349.0459018974</v>
      </c>
      <c r="L2178" s="444">
        <f t="shared" ca="1" si="142"/>
        <v>-1386798120.0623574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-1386798120.0623574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-5778325.5002598222</v>
      </c>
      <c r="L2179" s="444">
        <f t="shared" ca="1" si="142"/>
        <v>-1392576445.5626173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-1392576445.5626173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-5802401.8565109055</v>
      </c>
      <c r="L2180" s="444">
        <f t="shared" ca="1" si="142"/>
        <v>-1398378847.4191282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-1398378847.4191282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-5826578.5309130345</v>
      </c>
      <c r="L2181" s="444">
        <f t="shared" ca="1" si="142"/>
        <v>-1404205425.9500413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-1404205425.9500413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-5850855.9414585056</v>
      </c>
      <c r="L2182" s="444">
        <f t="shared" ca="1" si="142"/>
        <v>-1410056281.8914998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-1410056281.8914998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-5875234.5078812493</v>
      </c>
      <c r="L2183" s="444">
        <f t="shared" ca="1" si="142"/>
        <v>-1415931516.3993809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-1415931516.3993809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-5899714.6516640875</v>
      </c>
      <c r="L2184" s="444">
        <f t="shared" ca="1" si="142"/>
        <v>-1421831231.0510449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-1421831231.0510449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-5924296.7960460205</v>
      </c>
      <c r="L2185" s="444">
        <f t="shared" ca="1" si="142"/>
        <v>-1427755527.847091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-1427755527.847091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-5948981.3660295457</v>
      </c>
      <c r="L2186" s="444">
        <f t="shared" ca="1" si="142"/>
        <v>-1433704509.2131205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-1433704509.2131205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-5973768.7883880017</v>
      </c>
      <c r="L2187" s="444">
        <f t="shared" ca="1" si="142"/>
        <v>-1439678278.0015085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-1439678278.0015085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-5998659.4916729517</v>
      </c>
      <c r="L2188" s="444">
        <f t="shared" ca="1" si="142"/>
        <v>-1445676937.4931815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-1445676937.4931815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-6023653.9062215891</v>
      </c>
      <c r="L2189" s="444">
        <f t="shared" ca="1" si="142"/>
        <v>-1451700591.3994031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-1451700591.3994031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-6048752.4641641797</v>
      </c>
      <c r="L2190" s="444">
        <f t="shared" ca="1" si="142"/>
        <v>-1457749343.8635674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-1457749343.8635674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-6073955.5994315306</v>
      </c>
      <c r="L2191" s="444">
        <f t="shared" ca="1" si="142"/>
        <v>-1463823299.4629989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-1463823299.4629989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-6099263.7477624957</v>
      </c>
      <c r="L2192" s="444">
        <f t="shared" ca="1" si="142"/>
        <v>-1469922563.2107613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-1469922563.2107613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-6124677.3467115052</v>
      </c>
      <c r="L2193" s="444">
        <f t="shared" ca="1" si="142"/>
        <v>-1476047240.5574727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-1476047240.5574727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-6150196.8356561363</v>
      </c>
      <c r="L2194" s="444">
        <f t="shared" ca="1" si="142"/>
        <v>-1482197437.3931289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-1482197437.3931289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-6175822.6558047039</v>
      </c>
      <c r="L2195" s="444">
        <f t="shared" ca="1" si="142"/>
        <v>-1488373260.0489335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-1488373260.0489335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-6201555.2502038898</v>
      </c>
      <c r="L2196" s="444">
        <f t="shared" ca="1" si="142"/>
        <v>-1494574815.2991374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-1494574815.2991374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-6227395.0637464058</v>
      </c>
      <c r="L2197" s="444">
        <f t="shared" ca="1" si="142"/>
        <v>-1500802210.3628838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-1500802210.3628838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-6253342.5431786822</v>
      </c>
      <c r="L2198" s="444">
        <f t="shared" ca="1" si="142"/>
        <v>-1507055552.9060626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-1507055552.9060626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-6279398.1371085942</v>
      </c>
      <c r="L2199" s="444">
        <f t="shared" ca="1" si="142"/>
        <v>-1513334951.0431712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-1513334951.0431712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-6305562.2960132128</v>
      </c>
      <c r="L2200" s="444">
        <f t="shared" ca="1" si="142"/>
        <v>-1519640513.3391843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-1519640513.3391843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-6331835.4722466012</v>
      </c>
      <c r="L2201" s="444">
        <f t="shared" ca="1" si="142"/>
        <v>-1525972348.8114309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-1525972348.8114309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-6358218.1200476289</v>
      </c>
      <c r="L2202" s="444">
        <f t="shared" ca="1" si="142"/>
        <v>-1532330566.9314785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-1532330566.9314785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-6384710.6955478266</v>
      </c>
      <c r="L2203" s="444">
        <f t="shared" ca="1" si="142"/>
        <v>-1538715277.6270263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-1538715277.6270263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-6411313.6567792762</v>
      </c>
      <c r="L2204" s="444">
        <f t="shared" ca="1" si="142"/>
        <v>-1545126591.2838056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-1545126591.2838056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-6438027.463682523</v>
      </c>
      <c r="L2205" s="444">
        <f t="shared" ca="1" si="142"/>
        <v>-1551564618.747488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-1551564618.747488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-6464852.5781145338</v>
      </c>
      <c r="L2206" s="444">
        <f t="shared" ca="1" si="142"/>
        <v>-1558029471.3256025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-1558029471.3256025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-6491789.4638566775</v>
      </c>
      <c r="L2207" s="444">
        <f t="shared" ca="1" si="142"/>
        <v>-1564521260.7894592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-1564521260.7894592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-6518838.5866227467</v>
      </c>
      <c r="L2208" s="444">
        <f t="shared" ca="1" si="142"/>
        <v>-1571040099.3760819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-1571040099.3760819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-6546000.4140670076</v>
      </c>
      <c r="L2209" s="444">
        <f t="shared" ca="1" si="142"/>
        <v>-1577586099.790149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-1577586099.790149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-6573275.4157922873</v>
      </c>
      <c r="L2210" s="444">
        <f t="shared" ca="1" si="142"/>
        <v>-1584159375.2059412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-1584159375.2059412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-6600664.063358088</v>
      </c>
      <c r="L2211" s="444">
        <f t="shared" ca="1" si="142"/>
        <v>-1590760039.2692993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-1590760039.2692993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-6628166.8302887473</v>
      </c>
      <c r="L2212" s="444">
        <f t="shared" ca="1" si="142"/>
        <v>-1597388206.0995879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-1597388206.0995879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-6655784.1920816163</v>
      </c>
      <c r="L2213" s="444">
        <f t="shared" ca="1" si="142"/>
        <v>-1604043990.2916696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-1604043990.2916696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-6683516.6262152903</v>
      </c>
      <c r="L2214" s="444">
        <f t="shared" ca="1" si="142"/>
        <v>-1610727506.9178848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-1610727506.9178848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-6711364.6121578533</v>
      </c>
      <c r="L2215" s="444">
        <f t="shared" ca="1" si="142"/>
        <v>-1617438871.5300426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-1617438871.5300426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-6739328.6313751778</v>
      </c>
      <c r="L2216" s="444">
        <f t="shared" ca="1" si="142"/>
        <v>-1624178200.1614177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-1624178200.1614177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-6767409.1673392402</v>
      </c>
      <c r="L2217" s="444">
        <f t="shared" ca="1" si="142"/>
        <v>-1630945609.328757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-1630945609.328757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-6795606.7055364875</v>
      </c>
      <c r="L2218" s="444">
        <f t="shared" ca="1" si="142"/>
        <v>-1637741216.0342937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-1637741216.0342937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-6823921.7334762234</v>
      </c>
      <c r="L2219" s="444">
        <f t="shared" ca="1" si="142"/>
        <v>-1644565137.7677698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-1644565137.7677698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-6852354.7406990407</v>
      </c>
      <c r="L2220" s="444">
        <f t="shared" ca="1" si="142"/>
        <v>-1651417492.5084689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-1651417492.5084689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-6880906.2187852869</v>
      </c>
      <c r="L2221" s="444">
        <f t="shared" ca="1" si="142"/>
        <v>-1658298398.7272542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-1658298398.7272542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-6909576.6613635588</v>
      </c>
      <c r="L2222" s="444">
        <f t="shared" ca="1" si="142"/>
        <v>-1665207975.3886178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-1665207975.3886178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-6938366.5641192403</v>
      </c>
      <c r="L2223" s="444">
        <f t="shared" ca="1" si="142"/>
        <v>-1672146341.9527371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-1672146341.9527371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-6967276.4248030707</v>
      </c>
      <c r="L2224" s="444">
        <f t="shared" ca="1" si="142"/>
        <v>-1679113618.3775401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-1679113618.3775401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-6996306.7432397511</v>
      </c>
      <c r="L2225" s="444">
        <f t="shared" ca="1" si="142"/>
        <v>-1686109925.1207798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-1686109925.1207798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-7025458.0213365825</v>
      </c>
      <c r="L2226" s="444">
        <f t="shared" ca="1" si="142"/>
        <v>-1693135383.1421163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-1693135383.1421163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-7054730.7630921509</v>
      </c>
      <c r="L2227" s="444">
        <f t="shared" ca="1" si="142"/>
        <v>-1700190113.9052083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-1700190113.9052083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-7084125.474605035</v>
      </c>
      <c r="L2228" s="444">
        <f t="shared" ca="1" si="142"/>
        <v>-1707274239.3798134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-1707274239.3798134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-7113642.664082556</v>
      </c>
      <c r="L2229" s="444">
        <f t="shared" ca="1" si="142"/>
        <v>-1714387882.043896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-1714387882.043896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-7143282.8418495655</v>
      </c>
      <c r="L2230" s="444">
        <f t="shared" ca="1" si="142"/>
        <v>-1721531164.8857455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-1721531164.8857455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-7173046.5203572717</v>
      </c>
      <c r="L2231" s="444">
        <f t="shared" ca="1" si="142"/>
        <v>-1728704211.4061029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-1728704211.4061029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-7202934.2141920952</v>
      </c>
      <c r="L2232" s="444">
        <f t="shared" ca="1" si="142"/>
        <v>-1735907145.620295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-1735907145.620295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-7232946.4400845636</v>
      </c>
      <c r="L2233" s="444">
        <f t="shared" ca="1" si="142"/>
        <v>-1743140092.0603795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-1743140092.0603795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-7263083.7169182478</v>
      </c>
      <c r="L2234" s="444">
        <f t="shared" ca="1" si="142"/>
        <v>-1750403175.7772977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-1750403175.7772977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-7293346.5657387413</v>
      </c>
      <c r="L2235" s="444">
        <f t="shared" ca="1" si="142"/>
        <v>-1757696522.3430364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-1757696522.3430364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-7323735.5097626513</v>
      </c>
      <c r="L2236" s="444">
        <f t="shared" ca="1" si="142"/>
        <v>-1765020257.8527992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-1765020257.8527992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-7354251.0743866619</v>
      </c>
      <c r="L2237" s="444">
        <f t="shared" ca="1" si="142"/>
        <v>-1772374508.9271858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-1772374508.9271858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-7384893.7871966083</v>
      </c>
      <c r="L2238" s="444">
        <f t="shared" ca="1" si="142"/>
        <v>-1779759402.7143824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-1779759402.7143824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-7415664.1779765934</v>
      </c>
      <c r="L2239" s="444">
        <f t="shared" ca="1" si="142"/>
        <v>-1787175066.892359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-1787175066.892359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-7446562.7787181614</v>
      </c>
      <c r="L2240" s="444">
        <f t="shared" ca="1" si="142"/>
        <v>-1794621629.6710773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-1794621629.6710773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-7477590.123629489</v>
      </c>
      <c r="L2241" s="444">
        <f t="shared" ca="1" si="142"/>
        <v>-1802099219.7947068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-1802099219.7947068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-7508746.7491446119</v>
      </c>
      <c r="L2242" s="444">
        <f t="shared" ca="1" si="142"/>
        <v>-1809607966.5438514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-1809607966.5438514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-7540033.193932713</v>
      </c>
      <c r="L2243" s="444">
        <f t="shared" ca="1" si="142"/>
        <v>-1817147999.7377841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-1817147999.7377841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-7571449.9989074329</v>
      </c>
      <c r="L2244" s="444">
        <f t="shared" ca="1" si="142"/>
        <v>-1824719449.7366915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-1824719449.7366915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-7602997.7072362145</v>
      </c>
      <c r="L2245" s="444">
        <f t="shared" ca="1" si="142"/>
        <v>-1832322447.4439278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-1832322447.4439278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-7634676.8643496996</v>
      </c>
      <c r="L2246" s="444">
        <f t="shared" ca="1" si="142"/>
        <v>-1839957124.3082774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-1839957124.3082774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-7666488.0179511542</v>
      </c>
      <c r="L2247" s="444">
        <f t="shared" ca="1" si="142"/>
        <v>-1847623612.3262286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-1847623612.3262286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-7698431.7180259526</v>
      </c>
      <c r="L2248" s="444">
        <f t="shared" ca="1" si="142"/>
        <v>-1855322044.0442545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-1855322044.0442545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-7730508.5168510601</v>
      </c>
      <c r="L2249" s="444">
        <f t="shared" ca="1" si="142"/>
        <v>-1863052552.5611055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-1863052552.5611055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-7762718.9690046059</v>
      </c>
      <c r="L2250" s="444">
        <f t="shared" ca="1" si="142"/>
        <v>-1870815271.5301101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-1870815271.5301101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-7795063.631375459</v>
      </c>
      <c r="L2251" s="444">
        <f t="shared" ca="1" si="142"/>
        <v>-1878610335.1614857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-1878610335.1614857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-7827543.0631728573</v>
      </c>
      <c r="L2252" s="444">
        <f t="shared" ca="1" si="142"/>
        <v>-1886437878.2246585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-1886437878.2246585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-7860157.8259360772</v>
      </c>
      <c r="L2253" s="444">
        <f t="shared" ca="1" si="142"/>
        <v>-1894298036.0505946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-1894298036.0505946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-7892908.4835441438</v>
      </c>
      <c r="L2254" s="444">
        <f t="shared" ca="1" si="142"/>
        <v>-1902190944.5341387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-1902190944.5341387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-7925795.6022255775</v>
      </c>
      <c r="L2255" s="444">
        <f t="shared" ca="1" si="142"/>
        <v>-1910116740.1363642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-1910116740.1363642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-7958819.750568185</v>
      </c>
      <c r="L2256" s="444">
        <f t="shared" ca="1" si="142"/>
        <v>-1918075559.8869324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-1918075559.8869324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-7991981.4995288849</v>
      </c>
      <c r="L2257" s="444">
        <f t="shared" ca="1" si="142"/>
        <v>-1926067541.3864613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-1926067541.3864613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-8025281.4224435892</v>
      </c>
      <c r="L2258" s="444">
        <f t="shared" ca="1" si="142"/>
        <v>-1934092822.8089049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-1934092822.8089049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-8058720.0950371036</v>
      </c>
      <c r="L2259" s="444">
        <f t="shared" ca="1" si="142"/>
        <v>-1942151542.9039421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-1942151542.9039421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-8092298.0954330917</v>
      </c>
      <c r="L2260" s="444">
        <f t="shared" ca="1" si="142"/>
        <v>-1950243840.9993751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-1950243840.9993751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-8126016.0041640624</v>
      </c>
      <c r="L2261" s="444">
        <f t="shared" ca="1" si="142"/>
        <v>-1958369857.0035391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-1958369857.0035391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-8159874.4041814124</v>
      </c>
      <c r="L2262" s="444">
        <f t="shared" ca="1" si="142"/>
        <v>-1966529731.4077206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-1966529731.4077206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-8193873.8808655022</v>
      </c>
      <c r="L2263" s="444">
        <f t="shared" ca="1" si="142"/>
        <v>-1974723605.2885861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-1974723605.2885861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-8228015.0220357748</v>
      </c>
      <c r="L2264" s="444">
        <f t="shared" ca="1" si="142"/>
        <v>-1982951620.310622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-1982951620.310622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-8262298.417960925</v>
      </c>
      <c r="L2265" s="444">
        <f t="shared" ca="1" si="142"/>
        <v>-1991213918.7285829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-1991213918.7285829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-8296724.6613690956</v>
      </c>
      <c r="L2266" s="444">
        <f t="shared" ca="1" si="142"/>
        <v>-1999510643.3899519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-1999510643.3899519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-8331294.3474581325</v>
      </c>
      <c r="L2267" s="444">
        <f t="shared" ca="1" si="142"/>
        <v>-2007841937.7374101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-2007841937.7374101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-8366008.073905875</v>
      </c>
      <c r="L2268" s="444">
        <f t="shared" ca="1" si="142"/>
        <v>-2016207945.811316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-2016207945.811316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-8400866.440880483</v>
      </c>
      <c r="L2269" s="444">
        <f t="shared" ca="1" si="142"/>
        <v>-2024608812.2521966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-2024608812.2521966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-8435870.0510508195</v>
      </c>
      <c r="L2270" s="444">
        <f t="shared" ca="1" si="142"/>
        <v>-2033044682.3032475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-2033044682.3032475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-8471019.5095968638</v>
      </c>
      <c r="L2271" s="444">
        <f t="shared" ca="1" si="142"/>
        <v>-2041515701.8128443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-2041515701.8128443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-8506315.4242201839</v>
      </c>
      <c r="L2272" s="444">
        <f t="shared" ca="1" si="142"/>
        <v>-2050022017.2370644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-2050022017.2370644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-8541758.405154435</v>
      </c>
      <c r="L2273" s="444">
        <f t="shared" ca="1" si="142"/>
        <v>-2058563775.6422188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-2058563775.6422188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-8577349.0651759114</v>
      </c>
      <c r="L2274" s="444">
        <f t="shared" ca="1" si="142"/>
        <v>-2067141124.7073948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-2067141124.7073948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-8613088.0196141452</v>
      </c>
      <c r="L2275" s="444">
        <f t="shared" ca="1" si="142"/>
        <v>-2075754212.7270091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-2075754212.7270091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-8648975.8863625377</v>
      </c>
      <c r="L2276" s="444">
        <f t="shared" ca="1" si="142"/>
        <v>-2084403188.6133716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-2084403188.6133716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-8685013.28588905</v>
      </c>
      <c r="L2277" s="444">
        <f t="shared" ca="1" si="142"/>
        <v>-2093088201.8992608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-2093088201.8992608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-8721200.8412469197</v>
      </c>
      <c r="L2278" s="444">
        <f t="shared" ca="1" si="142"/>
        <v>-2101809402.7405076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-2101809402.7405076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-8757539.1780854501</v>
      </c>
      <c r="L2279" s="444">
        <f t="shared" ca="1" si="142"/>
        <v>-2110566941.9185932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-2110566941.9185932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-8794028.9246608056</v>
      </c>
      <c r="L2280" s="444">
        <f t="shared" ca="1" si="142"/>
        <v>-2119360970.8432541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-2119360970.8432541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-8830670.7118468937</v>
      </c>
      <c r="L2281" s="444">
        <f t="shared" ca="1" si="142"/>
        <v>-2128191641.5551009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-2128191641.5551009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-8867465.1731462535</v>
      </c>
      <c r="L2282" s="444">
        <f t="shared" ca="1" si="142"/>
        <v>-2137059106.7282472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-2137059106.7282472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-8904412.944701029</v>
      </c>
      <c r="L2283" s="444">
        <f t="shared" ca="1" si="142"/>
        <v>-2145963519.6729481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-2145963519.6729481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-8941514.6653039511</v>
      </c>
      <c r="L2284" s="444">
        <f t="shared" ca="1" si="142"/>
        <v>-2154905034.3382521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-2154905034.3382521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-8978770.9764093831</v>
      </c>
      <c r="L2285" s="444">
        <f t="shared" ca="1" si="142"/>
        <v>-2163883805.3146615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-2163883805.3146615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-9016182.5221444219</v>
      </c>
      <c r="L2286" s="444">
        <f t="shared" ca="1" si="142"/>
        <v>-2172899987.8368058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-2172899987.8368058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-9053749.9493200239</v>
      </c>
      <c r="L2287" s="444">
        <f t="shared" ca="1" si="142"/>
        <v>-2181953737.7861257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-2181953737.7861257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-9091473.9074421898</v>
      </c>
      <c r="L2288" s="444">
        <f t="shared" ca="1" si="142"/>
        <v>-2191045211.6935678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-2191045211.6935678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-9129355.0487231985</v>
      </c>
      <c r="L2289" s="444">
        <f t="shared" ca="1" si="142"/>
        <v>-2200174566.742291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-2200174566.742291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-9167394.0280928798</v>
      </c>
      <c r="L2290" s="444">
        <f t="shared" ca="1" si="142"/>
        <v>-2209341960.7703838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-2209341960.7703838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-9205591.5032099318</v>
      </c>
      <c r="L2291" s="444">
        <f t="shared" ca="1" si="142"/>
        <v>-2218547552.2735939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-2218547552.2735939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-9243948.1344733071</v>
      </c>
      <c r="L2292" s="444">
        <f t="shared" ca="1" si="142"/>
        <v>-2227791500.4080672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-2227791500.4080672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-9282464.5850336142</v>
      </c>
      <c r="L2293" s="444">
        <f t="shared" ca="1" si="142"/>
        <v>-2237073964.9931006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-2237073964.9931006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-9321141.5208045859</v>
      </c>
      <c r="L2294" s="444">
        <f t="shared" ca="1" si="142"/>
        <v>-2246395106.513905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-2246395106.513905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-9359979.6104746051</v>
      </c>
      <c r="L2295" s="444">
        <f t="shared" ca="1" si="142"/>
        <v>-2255755086.1243796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-2255755086.1243796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-9398979.5255182479</v>
      </c>
      <c r="L2296" s="444">
        <f t="shared" ca="1" si="142"/>
        <v>-2265154065.6498981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-2265154065.6498981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-9438141.9402079079</v>
      </c>
      <c r="L2297" s="444">
        <f t="shared" ca="1" si="142"/>
        <v>-2274592207.590106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-2274592207.590106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-9477467.5316254422</v>
      </c>
      <c r="L2298" s="444">
        <f t="shared" ca="1" si="142"/>
        <v>-2284069675.1217313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-2284069675.1217313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-9516956.9796738811</v>
      </c>
      <c r="L2299" s="444">
        <f t="shared" ca="1" si="142"/>
        <v>-2293586632.1014051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-2293586632.1014051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-9556610.9670891874</v>
      </c>
      <c r="L2300" s="444">
        <f t="shared" ca="1" si="142"/>
        <v>-2303143243.0684943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-2303143243.0684943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-9596430.1794520598</v>
      </c>
      <c r="L2301" s="444">
        <f t="shared" ca="1" si="142"/>
        <v>-2312739673.2479463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-2312739673.2479463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-9636415.3051997758</v>
      </c>
      <c r="L2302" s="444">
        <f t="shared" ca="1" si="142"/>
        <v>-2322376088.5531459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-2322376088.5531459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-9676567.035638107</v>
      </c>
      <c r="L2303" s="444">
        <f t="shared" ref="L2303:L2557" ca="1" si="147">I2303-J2303+K2303</f>
        <v>-2332052655.5887842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-2332052655.5887842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-9716886.0649532676</v>
      </c>
      <c r="L2304" s="444">
        <f t="shared" ca="1" si="147"/>
        <v>-2341769541.6537375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-2341769541.6537375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-9757373.0902239066</v>
      </c>
      <c r="L2305" s="444">
        <f t="shared" ca="1" si="147"/>
        <v>-2351526914.7439613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-2351526914.7439613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-9798028.8114331719</v>
      </c>
      <c r="L2306" s="444">
        <f t="shared" ca="1" si="147"/>
        <v>-2361324943.5553946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-2361324943.5553946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-9838853.93148081</v>
      </c>
      <c r="L2307" s="444">
        <f t="shared" ca="1" si="147"/>
        <v>-2371163797.4868755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-2371163797.4868755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-9879849.1561953146</v>
      </c>
      <c r="L2308" s="444">
        <f t="shared" ca="1" si="147"/>
        <v>-2381043646.6430707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-2381043646.6430707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-9921015.194346128</v>
      </c>
      <c r="L2309" s="444">
        <f t="shared" ca="1" si="147"/>
        <v>-2390964661.8374166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-2390964661.8374166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-9962352.7576559018</v>
      </c>
      <c r="L2310" s="444">
        <f t="shared" ca="1" si="147"/>
        <v>-2400927014.5950727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-2400927014.5950727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-10003862.560812803</v>
      </c>
      <c r="L2311" s="444">
        <f t="shared" ca="1" si="147"/>
        <v>-2410930877.1558857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-2410930877.1558857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-10045545.321482858</v>
      </c>
      <c r="L2312" s="444">
        <f t="shared" ca="1" si="147"/>
        <v>-2420976422.4773684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-2420976422.4773684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-10087401.760322368</v>
      </c>
      <c r="L2313" s="444">
        <f t="shared" ca="1" si="147"/>
        <v>-2431063824.2376909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-2431063824.2376909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-10129432.600990379</v>
      </c>
      <c r="L2314" s="444">
        <f t="shared" ca="1" si="147"/>
        <v>-2441193256.8386812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-2441193256.8386812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-10171638.570161171</v>
      </c>
      <c r="L2315" s="444">
        <f t="shared" ca="1" si="147"/>
        <v>-2451364895.4088426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-2451364895.4088426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-10214020.397536844</v>
      </c>
      <c r="L2316" s="444">
        <f t="shared" ca="1" si="147"/>
        <v>-2461578915.8063793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-2461578915.8063793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-10256578.815859914</v>
      </c>
      <c r="L2317" s="444">
        <f t="shared" ca="1" si="147"/>
        <v>-2471835494.6222391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-2471835494.6222391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-10299314.560925996</v>
      </c>
      <c r="L2318" s="444">
        <f t="shared" ca="1" si="147"/>
        <v>-2482134809.1831651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-2482134809.1831651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-10342228.371596521</v>
      </c>
      <c r="L2319" s="444">
        <f t="shared" ca="1" si="147"/>
        <v>-2492477037.5547614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-2492477037.5547614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-10385320.989811506</v>
      </c>
      <c r="L2320" s="444">
        <f t="shared" ca="1" si="147"/>
        <v>-2502862358.5445728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-2502862358.5445728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-10428593.160602387</v>
      </c>
      <c r="L2321" s="444">
        <f t="shared" ca="1" si="147"/>
        <v>-2513290951.7051754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-2513290951.7051754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-10472045.632104898</v>
      </c>
      <c r="L2322" s="444">
        <f t="shared" ca="1" si="147"/>
        <v>-2523762997.3372803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-2523762997.3372803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-10515679.155572001</v>
      </c>
      <c r="L2323" s="444">
        <f t="shared" ca="1" si="147"/>
        <v>-2534278676.4928522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-2534278676.4928522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-10559494.485386884</v>
      </c>
      <c r="L2324" s="444">
        <f t="shared" ca="1" si="147"/>
        <v>-2544838170.9782391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-2544838170.9782391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-10603492.379075997</v>
      </c>
      <c r="L2325" s="444">
        <f t="shared" ca="1" si="147"/>
        <v>-2555441663.3573151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-2555441663.3573151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-10647673.597322145</v>
      </c>
      <c r="L2326" s="444">
        <f t="shared" ca="1" si="147"/>
        <v>-2566089336.9546371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-2566089336.9546371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-10692038.903977655</v>
      </c>
      <c r="L2327" s="444">
        <f t="shared" ca="1" si="147"/>
        <v>-2576781375.8586149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-2576781375.8586149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-10736589.066077562</v>
      </c>
      <c r="L2328" s="444">
        <f t="shared" ca="1" si="147"/>
        <v>-2587517964.9246926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-2587517964.9246926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-10781324.853852887</v>
      </c>
      <c r="L2329" s="444">
        <f t="shared" ca="1" si="147"/>
        <v>-2598299289.7785454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-2598299289.7785454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-10826247.04074394</v>
      </c>
      <c r="L2330" s="444">
        <f t="shared" ca="1" si="147"/>
        <v>-2609125536.8192892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-2609125536.8192892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-10871356.403413706</v>
      </c>
      <c r="L2331" s="444">
        <f t="shared" ca="1" si="147"/>
        <v>-2619996893.222703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-2619996893.222703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-10916653.721761262</v>
      </c>
      <c r="L2332" s="444">
        <f t="shared" ca="1" si="147"/>
        <v>-2630913546.9444642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-2630913546.9444642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-10962139.778935267</v>
      </c>
      <c r="L2333" s="444">
        <f t="shared" ca="1" si="147"/>
        <v>-2641875686.7233996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-2641875686.7233996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-11007815.361347498</v>
      </c>
      <c r="L2334" s="444">
        <f t="shared" ca="1" si="147"/>
        <v>-2652883502.0847473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-2652883502.0847473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-11053681.258686448</v>
      </c>
      <c r="L2335" s="444">
        <f t="shared" ca="1" si="147"/>
        <v>-2663937183.3434339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-2663937183.3434339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-11099738.263930975</v>
      </c>
      <c r="L2336" s="444">
        <f t="shared" ca="1" si="147"/>
        <v>-2675036921.6073647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-2675036921.6073647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-11145987.173364019</v>
      </c>
      <c r="L2337" s="444">
        <f t="shared" ca="1" si="147"/>
        <v>-2686182908.7807288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-2686182908.7807288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-11192428.78658637</v>
      </c>
      <c r="L2338" s="444">
        <f t="shared" ca="1" si="147"/>
        <v>-2697375337.5673151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-2697375337.5673151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-11239063.906530479</v>
      </c>
      <c r="L2339" s="444">
        <f t="shared" ca="1" si="147"/>
        <v>-2708614401.4738455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-2708614401.4738455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-11285893.339474356</v>
      </c>
      <c r="L2340" s="444">
        <f t="shared" ca="1" si="147"/>
        <v>-2719900294.8133197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-2719900294.8133197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-11332917.895055499</v>
      </c>
      <c r="L2341" s="444">
        <f t="shared" ca="1" si="147"/>
        <v>-2731233212.708375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-2731233212.708375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-11380138.386284895</v>
      </c>
      <c r="L2342" s="444">
        <f t="shared" ca="1" si="147"/>
        <v>-2742613351.0946598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-2742613351.0946598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-11427555.629561082</v>
      </c>
      <c r="L2343" s="444">
        <f t="shared" ca="1" si="147"/>
        <v>-2754040906.7242208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-2754040906.7242208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-11475170.444684252</v>
      </c>
      <c r="L2344" s="444">
        <f t="shared" ca="1" si="147"/>
        <v>-2765516077.1689048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-2765516077.1689048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-11522983.654870436</v>
      </c>
      <c r="L2345" s="444">
        <f t="shared" ca="1" si="147"/>
        <v>-2777039060.8237753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-2777039060.8237753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-11570996.086765731</v>
      </c>
      <c r="L2346" s="444">
        <f t="shared" ca="1" si="147"/>
        <v>-2788610056.9105411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-2788610056.9105411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-11619208.570460588</v>
      </c>
      <c r="L2347" s="444">
        <f t="shared" ca="1" si="147"/>
        <v>-2800229265.4810019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-2800229265.4810019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-11667621.939504175</v>
      </c>
      <c r="L2348" s="444">
        <f t="shared" ca="1" si="147"/>
        <v>-2811896887.420506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-2811896887.420506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-11716237.030918775</v>
      </c>
      <c r="L2349" s="444">
        <f t="shared" ca="1" si="147"/>
        <v>-2823613124.4514246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-2823613124.4514246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-11765054.68521427</v>
      </c>
      <c r="L2350" s="444">
        <f t="shared" ca="1" si="147"/>
        <v>-2835378179.1366386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-2835378179.1366386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-11814075.74640266</v>
      </c>
      <c r="L2351" s="444">
        <f t="shared" ca="1" si="147"/>
        <v>-2847192254.8830414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-2847192254.8830414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-11863301.062012672</v>
      </c>
      <c r="L2352" s="444">
        <f t="shared" ca="1" si="147"/>
        <v>-2859055555.9450541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-2859055555.9450541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-11912731.483104391</v>
      </c>
      <c r="L2353" s="444">
        <f t="shared" ca="1" si="147"/>
        <v>-2870968287.4281583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-2870968287.4281583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-11962367.864283992</v>
      </c>
      <c r="L2354" s="444">
        <f t="shared" ca="1" si="147"/>
        <v>-2882930655.2924423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-2882930655.2924423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-12012211.063718509</v>
      </c>
      <c r="L2355" s="444">
        <f t="shared" ca="1" si="147"/>
        <v>-2894942866.3561606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-2894942866.3561606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-12062261.943150669</v>
      </c>
      <c r="L2356" s="444">
        <f t="shared" ca="1" si="147"/>
        <v>-2907005128.2993112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-2907005128.2993112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-12112521.367913796</v>
      </c>
      <c r="L2357" s="444">
        <f t="shared" ca="1" si="147"/>
        <v>-2919117649.6672249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-2919117649.6672249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-12162990.20694677</v>
      </c>
      <c r="L2358" s="444">
        <f t="shared" ca="1" si="147"/>
        <v>-2931280639.8741717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-2931280639.8741717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-12213669.33280905</v>
      </c>
      <c r="L2359" s="444">
        <f t="shared" ca="1" si="147"/>
        <v>-2943494309.2069807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-2943494309.2069807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-12264559.621695753</v>
      </c>
      <c r="L2360" s="444">
        <f t="shared" ca="1" si="147"/>
        <v>-2955758868.8286762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-2955758868.8286762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-12315661.953452818</v>
      </c>
      <c r="L2361" s="444">
        <f t="shared" ca="1" si="147"/>
        <v>-2968074530.7821288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-2968074530.7821288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-12366977.211592203</v>
      </c>
      <c r="L2362" s="444">
        <f t="shared" ca="1" si="147"/>
        <v>-2980441507.993721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-2980441507.993721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-12418506.28330717</v>
      </c>
      <c r="L2363" s="444">
        <f t="shared" ca="1" si="147"/>
        <v>-2992860014.2770281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-2992860014.2770281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-12470250.059487617</v>
      </c>
      <c r="L2364" s="444">
        <f t="shared" ca="1" si="147"/>
        <v>-3005330264.3365159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-3005330264.3365159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-12522209.434735483</v>
      </c>
      <c r="L2365" s="444">
        <f t="shared" ca="1" si="147"/>
        <v>-3017852473.7712512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-3017852473.7712512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-12574385.307380212</v>
      </c>
      <c r="L2366" s="444">
        <f t="shared" ca="1" si="147"/>
        <v>-3030426859.0786314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-3030426859.0786314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-12626778.579494298</v>
      </c>
      <c r="L2367" s="444">
        <f t="shared" ca="1" si="147"/>
        <v>-3043053637.6581259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-3043053637.6581259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-12679390.156908859</v>
      </c>
      <c r="L2368" s="444">
        <f t="shared" ca="1" si="147"/>
        <v>-3055733027.8150349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-3055733027.8150349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-12732220.949229311</v>
      </c>
      <c r="L2369" s="444">
        <f t="shared" ca="1" si="147"/>
        <v>-3068465248.7642641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-3068465248.7642641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-12785271.869851101</v>
      </c>
      <c r="L2370" s="444">
        <f t="shared" ca="1" si="147"/>
        <v>-3081250520.6341152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-3081250520.6341152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-12838543.835975479</v>
      </c>
      <c r="L2371" s="444">
        <f t="shared" ca="1" si="147"/>
        <v>-3094089064.4700909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-3094089064.4700909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-12892037.768625379</v>
      </c>
      <c r="L2372" s="444">
        <f t="shared" ca="1" si="147"/>
        <v>-3106981102.2387161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-3106981102.2387161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-12945754.592661317</v>
      </c>
      <c r="L2373" s="444">
        <f t="shared" ca="1" si="147"/>
        <v>-3119926856.8313775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-3119926856.8313775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-12999695.236797405</v>
      </c>
      <c r="L2374" s="444">
        <f t="shared" ca="1" si="147"/>
        <v>-3132926552.0681748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-3132926552.0681748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-13053860.633617396</v>
      </c>
      <c r="L2375" s="444">
        <f t="shared" ca="1" si="147"/>
        <v>-3145980412.7017922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-3145980412.7017922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-13108251.719590802</v>
      </c>
      <c r="L2376" s="444">
        <f t="shared" ca="1" si="147"/>
        <v>-3159088664.4213829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-3159088664.4213829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-13162869.435089095</v>
      </c>
      <c r="L2377" s="444">
        <f t="shared" ca="1" si="147"/>
        <v>-3172251533.856472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-3172251533.856472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-13217714.724401966</v>
      </c>
      <c r="L2378" s="444">
        <f t="shared" ca="1" si="147"/>
        <v>-3185469248.580874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-3185469248.580874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-13272788.535753641</v>
      </c>
      <c r="L2379" s="444">
        <f t="shared" ca="1" si="147"/>
        <v>-3198742037.1166277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-3198742037.1166277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-13328091.821319282</v>
      </c>
      <c r="L2380" s="444">
        <f t="shared" ca="1" si="147"/>
        <v>-3212070128.9379468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-3212070128.9379468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-13383625.537241444</v>
      </c>
      <c r="L2381" s="444">
        <f t="shared" ca="1" si="147"/>
        <v>-3225453754.4751883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-3225453754.4751883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-13439390.643646618</v>
      </c>
      <c r="L2382" s="444">
        <f t="shared" ca="1" si="147"/>
        <v>-3238893145.118835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-3238893145.118835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-13495388.104661813</v>
      </c>
      <c r="L2383" s="444">
        <f t="shared" ca="1" si="147"/>
        <v>-3252388533.2234969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-3252388533.2234969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-13551618.888431236</v>
      </c>
      <c r="L2384" s="444">
        <f t="shared" ca="1" si="147"/>
        <v>-3265940152.111928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-3265940152.111928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-13608083.967133032</v>
      </c>
      <c r="L2385" s="444">
        <f t="shared" ca="1" si="147"/>
        <v>-3279548236.079061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-3279548236.079061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-13664784.316996088</v>
      </c>
      <c r="L2386" s="444">
        <f t="shared" ca="1" si="147"/>
        <v>-3293213020.3960571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-3293213020.3960571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-13721720.918316904</v>
      </c>
      <c r="L2387" s="444">
        <f t="shared" ca="1" si="147"/>
        <v>-3306934741.314374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-3306934741.314374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-13778894.755476559</v>
      </c>
      <c r="L2388" s="444">
        <f t="shared" ca="1" si="147"/>
        <v>-3320713636.0698504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-3320713636.0698504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-13836306.81695771</v>
      </c>
      <c r="L2389" s="444">
        <f t="shared" ca="1" si="147"/>
        <v>-3334549942.8868079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-3334549942.8868079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-13893958.0953617</v>
      </c>
      <c r="L2390" s="444">
        <f t="shared" ca="1" si="147"/>
        <v>-3348443900.9821696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-3348443900.9821696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-13951849.587425707</v>
      </c>
      <c r="L2391" s="444">
        <f t="shared" ca="1" si="147"/>
        <v>-3362395750.5695953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-3362395750.5695953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-14009982.294039981</v>
      </c>
      <c r="L2392" s="444">
        <f t="shared" ca="1" si="147"/>
        <v>-3376405732.8636355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-3376405732.8636355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-14068357.220265146</v>
      </c>
      <c r="L2393" s="444">
        <f t="shared" ca="1" si="147"/>
        <v>-3390474090.0839005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-3390474090.0839005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-14126975.375349587</v>
      </c>
      <c r="L2394" s="444">
        <f t="shared" ca="1" si="147"/>
        <v>-3404601065.45925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-3404601065.45925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-14185837.772746876</v>
      </c>
      <c r="L2395" s="444">
        <f t="shared" ca="1" si="147"/>
        <v>-3418786903.231997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-3418786903.231997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-14244945.43013332</v>
      </c>
      <c r="L2396" s="444">
        <f t="shared" ca="1" si="147"/>
        <v>-3433031848.6621304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-3433031848.6621304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-14304299.369425543</v>
      </c>
      <c r="L2397" s="444">
        <f t="shared" ca="1" si="147"/>
        <v>-3447336148.0315561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-3447336148.0315561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-14363900.616798149</v>
      </c>
      <c r="L2398" s="444">
        <f t="shared" ca="1" si="147"/>
        <v>-3461700048.6483541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-3461700048.6483541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-14423750.202701474</v>
      </c>
      <c r="L2399" s="444">
        <f t="shared" ca="1" si="147"/>
        <v>-3476123798.8510556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-3476123798.8510556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-14483849.161879398</v>
      </c>
      <c r="L2400" s="444">
        <f t="shared" ca="1" si="147"/>
        <v>-3490607648.0129352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-3490607648.0129352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-14544198.533387229</v>
      </c>
      <c r="L2401" s="444">
        <f t="shared" ca="1" si="147"/>
        <v>-3505151846.5463223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-3505151846.5463223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-14604799.360609679</v>
      </c>
      <c r="L2402" s="444">
        <f t="shared" ca="1" si="147"/>
        <v>-3519756645.9069319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-3519756645.9069319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-14665652.691278882</v>
      </c>
      <c r="L2403" s="444">
        <f t="shared" ca="1" si="147"/>
        <v>-3534422298.5982108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-3534422298.5982108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-14726759.577492544</v>
      </c>
      <c r="L2404" s="444">
        <f t="shared" ca="1" si="147"/>
        <v>-3549149058.1757035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-3549149058.1757035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-14788121.075732099</v>
      </c>
      <c r="L2405" s="444">
        <f t="shared" ca="1" si="147"/>
        <v>-3563937179.2514358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-3563937179.2514358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-14849738.24688098</v>
      </c>
      <c r="L2406" s="444">
        <f t="shared" ca="1" si="147"/>
        <v>-3578786917.4983168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-3578786917.4983168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-14911612.156242987</v>
      </c>
      <c r="L2407" s="444">
        <f t="shared" ca="1" si="147"/>
        <v>-3593698529.6545596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-3593698529.6545596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-14973743.873560663</v>
      </c>
      <c r="L2408" s="444">
        <f t="shared" ca="1" si="147"/>
        <v>-3608672273.52812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-3608672273.52812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-15036134.473033832</v>
      </c>
      <c r="L2409" s="444">
        <f t="shared" ca="1" si="147"/>
        <v>-3623708408.0011539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-3623708408.0011539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-15098785.033338141</v>
      </c>
      <c r="L2410" s="444">
        <f t="shared" ca="1" si="147"/>
        <v>-3638807193.034492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-3638807193.034492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-15161696.637643717</v>
      </c>
      <c r="L2411" s="444">
        <f t="shared" ca="1" si="147"/>
        <v>-3653968889.6721358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-3653968889.6721358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-15224870.373633899</v>
      </c>
      <c r="L2412" s="444">
        <f t="shared" ca="1" si="147"/>
        <v>-3669193760.0457697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-3669193760.0457697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-15288307.333524043</v>
      </c>
      <c r="L2413" s="444">
        <f t="shared" ca="1" si="147"/>
        <v>-3684482067.3792939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-3684482067.3792939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-15352008.614080392</v>
      </c>
      <c r="L2414" s="444">
        <f t="shared" ca="1" si="147"/>
        <v>-3699834075.9933743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-3699834075.9933743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-15415975.31663906</v>
      </c>
      <c r="L2415" s="444">
        <f t="shared" ca="1" si="147"/>
        <v>-3715250051.3100133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-3715250051.3100133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-15480208.547125053</v>
      </c>
      <c r="L2416" s="444">
        <f t="shared" ca="1" si="147"/>
        <v>-3730730259.8571382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-3730730259.8571382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-15544709.416071411</v>
      </c>
      <c r="L2417" s="444">
        <f t="shared" ca="1" si="147"/>
        <v>-3746274969.2732096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-3746274969.2732096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-15609479.038638374</v>
      </c>
      <c r="L2418" s="444">
        <f t="shared" ca="1" si="147"/>
        <v>-3761884448.3118482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-3761884448.3118482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-15674518.5346327</v>
      </c>
      <c r="L2419" s="444">
        <f t="shared" ca="1" si="147"/>
        <v>-3777558966.8464808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-3777558966.8464808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-15739829.028527001</v>
      </c>
      <c r="L2420" s="444">
        <f t="shared" ca="1" si="147"/>
        <v>-3793298795.8750076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-3793298795.8750076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-15805411.649479195</v>
      </c>
      <c r="L2421" s="444">
        <f t="shared" ca="1" si="147"/>
        <v>-3809104207.524487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-3809104207.524487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-15871267.531352028</v>
      </c>
      <c r="L2422" s="444">
        <f t="shared" ca="1" si="147"/>
        <v>-3824975475.0558391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-3824975475.0558391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-15937397.812732665</v>
      </c>
      <c r="L2423" s="444">
        <f t="shared" ca="1" si="147"/>
        <v>-3840912872.8685718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-3840912872.8685718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-16003803.636952382</v>
      </c>
      <c r="L2424" s="444">
        <f t="shared" ca="1" si="147"/>
        <v>-3856916676.5055242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-3856916676.5055242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-16070486.15210635</v>
      </c>
      <c r="L2425" s="444">
        <f t="shared" ca="1" si="147"/>
        <v>-3872987162.6576304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-3872987162.6576304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-16137446.511073463</v>
      </c>
      <c r="L2426" s="444">
        <f t="shared" ca="1" si="147"/>
        <v>-3889124609.168704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-3889124609.168704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-16204685.871536266</v>
      </c>
      <c r="L2427" s="444">
        <f t="shared" ca="1" si="147"/>
        <v>-3905329295.0402403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-3905329295.0402403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-16272205.396001002</v>
      </c>
      <c r="L2428" s="444">
        <f t="shared" ca="1" si="147"/>
        <v>-3921601500.4362411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-3921601500.4362411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-16340006.25181767</v>
      </c>
      <c r="L2429" s="444">
        <f t="shared" ca="1" si="147"/>
        <v>-3937941506.6880589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-3937941506.6880589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-16408089.611200245</v>
      </c>
      <c r="L2430" s="444">
        <f t="shared" ca="1" si="147"/>
        <v>-3954349596.2992592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-3954349596.2992592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-16476456.651246915</v>
      </c>
      <c r="L2431" s="444">
        <f t="shared" ca="1" si="147"/>
        <v>-3970826052.9505062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-3970826052.9505062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-16545108.553960443</v>
      </c>
      <c r="L2432" s="444">
        <f t="shared" ca="1" si="147"/>
        <v>-3987371161.5044665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-3987371161.5044665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-16614046.506268607</v>
      </c>
      <c r="L2433" s="444">
        <f t="shared" ca="1" si="147"/>
        <v>-4003985208.010735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-4003985208.010735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-16683271.700044729</v>
      </c>
      <c r="L2434" s="444">
        <f t="shared" ca="1" si="147"/>
        <v>-4020668479.7107797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-4020668479.7107797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-16752785.332128249</v>
      </c>
      <c r="L2435" s="444">
        <f t="shared" ca="1" si="147"/>
        <v>-4037421265.0429077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-4037421265.0429077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-16822588.604345448</v>
      </c>
      <c r="L2436" s="444">
        <f t="shared" ca="1" si="147"/>
        <v>-4054243853.647253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-4054243853.647253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-16892682.723530222</v>
      </c>
      <c r="L2437" s="444">
        <f t="shared" ca="1" si="147"/>
        <v>-4071136536.3707833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-4071136536.3707833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-16963068.901544929</v>
      </c>
      <c r="L2438" s="444">
        <f t="shared" ca="1" si="147"/>
        <v>-4088099605.2723284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-4088099605.2723284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-17033748.355301369</v>
      </c>
      <c r="L2439" s="444">
        <f t="shared" ca="1" si="147"/>
        <v>-4105133353.6276298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-4105133353.6276298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-17104722.306781791</v>
      </c>
      <c r="L2440" s="444">
        <f t="shared" ca="1" si="147"/>
        <v>-4122238075.9344115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-4122238075.9344115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-17175991.983060047</v>
      </c>
      <c r="L2441" s="444">
        <f t="shared" ca="1" si="147"/>
        <v>-4139414067.9174714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-4139414067.9174714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-17247558.616322797</v>
      </c>
      <c r="L2442" s="444">
        <f t="shared" ca="1" si="147"/>
        <v>-4156661626.5337944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-4156661626.5337944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-17319423.44389081</v>
      </c>
      <c r="L2443" s="444">
        <f t="shared" ca="1" si="147"/>
        <v>-4173981049.977685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-4173981049.977685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-17391587.708240353</v>
      </c>
      <c r="L2444" s="444">
        <f t="shared" ca="1" si="147"/>
        <v>-4191372637.6859255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-4191372637.6859255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-17464052.657024689</v>
      </c>
      <c r="L2445" s="444">
        <f t="shared" ca="1" si="147"/>
        <v>-4208836690.3429503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-4208836690.3429503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-17536819.543095626</v>
      </c>
      <c r="L2446" s="444">
        <f t="shared" ca="1" si="147"/>
        <v>-4226373509.8860459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-4226373509.8860459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-17609889.624525189</v>
      </c>
      <c r="L2447" s="444">
        <f t="shared" ca="1" si="147"/>
        <v>-4243983399.510571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-4243983399.510571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-17683264.164627381</v>
      </c>
      <c r="L2448" s="444">
        <f t="shared" ca="1" si="147"/>
        <v>-4261666663.6751986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-4261666663.6751986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-17756944.431979995</v>
      </c>
      <c r="L2449" s="444">
        <f t="shared" ca="1" si="147"/>
        <v>-4279423608.1071787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-4279423608.1071787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-17830931.700446576</v>
      </c>
      <c r="L2450" s="444">
        <f t="shared" ca="1" si="147"/>
        <v>-4297254539.8076248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-4297254539.8076248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-17905227.249198437</v>
      </c>
      <c r="L2451" s="444">
        <f t="shared" ca="1" si="147"/>
        <v>-4315159767.0568237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-4315159767.0568237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-17979832.362736765</v>
      </c>
      <c r="L2452" s="444">
        <f t="shared" ca="1" si="147"/>
        <v>-4333139599.4195604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-4333139599.4195604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-18054748.330914836</v>
      </c>
      <c r="L2453" s="444">
        <f t="shared" ca="1" si="147"/>
        <v>-4351194347.7504749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-4351194347.7504749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-18129976.448960312</v>
      </c>
      <c r="L2454" s="444">
        <f t="shared" ca="1" si="147"/>
        <v>-4369324324.1994352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-4369324324.1994352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-18205518.017497648</v>
      </c>
      <c r="L2455" s="444">
        <f t="shared" ca="1" si="147"/>
        <v>-4387529842.2169333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-4387529842.2169333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-18281374.342570554</v>
      </c>
      <c r="L2456" s="444">
        <f t="shared" ca="1" si="147"/>
        <v>-4405811216.5595036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-4405811216.5595036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-18357546.735664599</v>
      </c>
      <c r="L2457" s="444">
        <f t="shared" ca="1" si="147"/>
        <v>-4424168763.2951679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-4424168763.2951679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-18434036.513729867</v>
      </c>
      <c r="L2458" s="444">
        <f t="shared" ca="1" si="147"/>
        <v>-4442602799.808898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-4442602799.808898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-18510844.999203742</v>
      </c>
      <c r="L2459" s="444">
        <f t="shared" ca="1" si="147"/>
        <v>-4461113644.8081017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-4461113644.8081017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-18587973.520033758</v>
      </c>
      <c r="L2460" s="444">
        <f t="shared" ca="1" si="147"/>
        <v>-4479701618.3281355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-4479701618.3281355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-18665423.409700565</v>
      </c>
      <c r="L2461" s="444">
        <f t="shared" ca="1" si="147"/>
        <v>-4498367041.7378359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-4498367041.7378359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-18743196.007240981</v>
      </c>
      <c r="L2462" s="444">
        <f t="shared" ca="1" si="147"/>
        <v>-4517110237.7450771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-4517110237.7450771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-18821292.657271154</v>
      </c>
      <c r="L2463" s="444">
        <f t="shared" ca="1" si="147"/>
        <v>-4535931530.4023485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-4535931530.4023485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-18899714.710009784</v>
      </c>
      <c r="L2464" s="444">
        <f t="shared" ca="1" si="147"/>
        <v>-4554831245.1123581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-4554831245.1123581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-18978463.521301493</v>
      </c>
      <c r="L2465" s="444">
        <f t="shared" ca="1" si="147"/>
        <v>-4573809708.6336594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-4573809708.6336594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-19057540.452640247</v>
      </c>
      <c r="L2466" s="444">
        <f t="shared" ca="1" si="147"/>
        <v>-4592867249.0862999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-4592867249.0862999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-19136946.871192917</v>
      </c>
      <c r="L2467" s="444">
        <f t="shared" ca="1" si="147"/>
        <v>-4612004195.9574928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-4612004195.9574928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-19216684.149822887</v>
      </c>
      <c r="L2468" s="444">
        <f t="shared" ca="1" si="147"/>
        <v>-4631220880.107316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-4631220880.107316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-19296753.667113818</v>
      </c>
      <c r="L2469" s="444">
        <f t="shared" ca="1" si="147"/>
        <v>-4650517633.7744303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-4650517633.7744303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-19377156.807393458</v>
      </c>
      <c r="L2470" s="444">
        <f t="shared" ca="1" si="147"/>
        <v>-4669894790.5818233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-4669894790.5818233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-19457894.960757598</v>
      </c>
      <c r="L2471" s="444">
        <f t="shared" ca="1" si="147"/>
        <v>-4689352685.5425806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-4689352685.5425806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-19538969.523094084</v>
      </c>
      <c r="L2472" s="444">
        <f t="shared" ca="1" si="147"/>
        <v>-4708891655.0656748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-4708891655.0656748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-19620381.896106977</v>
      </c>
      <c r="L2473" s="444">
        <f t="shared" ca="1" si="147"/>
        <v>-4728512036.9617815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-4728512036.9617815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-19702133.487340756</v>
      </c>
      <c r="L2474" s="444">
        <f t="shared" ca="1" si="147"/>
        <v>-4748214170.4491224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-4748214170.4491224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-19784225.710204676</v>
      </c>
      <c r="L2475" s="444">
        <f t="shared" ca="1" si="147"/>
        <v>-4767998396.1593275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-4767998396.1593275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-19866659.983997196</v>
      </c>
      <c r="L2476" s="444">
        <f t="shared" ca="1" si="147"/>
        <v>-4787865056.1433249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-4787865056.1433249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-19949437.733930521</v>
      </c>
      <c r="L2477" s="444">
        <f t="shared" ca="1" si="147"/>
        <v>-4807814493.8772554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-4807814493.8772554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-20032560.391155232</v>
      </c>
      <c r="L2478" s="444">
        <f t="shared" ca="1" si="147"/>
        <v>-4827847054.2684107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-4827847054.2684107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-20116029.392785043</v>
      </c>
      <c r="L2479" s="444">
        <f t="shared" ca="1" si="147"/>
        <v>-4847963083.6611958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-4847963083.6611958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-20199846.18192165</v>
      </c>
      <c r="L2480" s="444">
        <f t="shared" ca="1" si="147"/>
        <v>-4868162929.8431177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-4868162929.8431177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-20284012.207679655</v>
      </c>
      <c r="L2481" s="444">
        <f t="shared" ca="1" si="147"/>
        <v>-4888446942.0507975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-4888446942.0507975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-20368528.925211657</v>
      </c>
      <c r="L2482" s="444">
        <f t="shared" ca="1" si="147"/>
        <v>-4908815470.9760094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-4908815470.9760094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-20453397.795733374</v>
      </c>
      <c r="L2483" s="444">
        <f t="shared" ca="1" si="147"/>
        <v>-4929268868.7717428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-4929268868.7717428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-20538620.286548927</v>
      </c>
      <c r="L2484" s="444">
        <f t="shared" ca="1" si="147"/>
        <v>-4949807489.0582914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-4949807489.0582914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-20624197.871076215</v>
      </c>
      <c r="L2485" s="444">
        <f t="shared" ca="1" si="147"/>
        <v>-4970431686.929368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-4970431686.929368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-20710132.028872367</v>
      </c>
      <c r="L2486" s="444">
        <f t="shared" ca="1" si="147"/>
        <v>-4991141818.9582405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-4991141818.9582405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-20796424.245659336</v>
      </c>
      <c r="L2487" s="444">
        <f t="shared" ca="1" si="147"/>
        <v>-5011938243.2038994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-5011938243.2038994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-20883076.013349582</v>
      </c>
      <c r="L2488" s="444">
        <f t="shared" ca="1" si="147"/>
        <v>-5032821319.2172489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-5032821319.2172489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-20970088.83007187</v>
      </c>
      <c r="L2489" s="444">
        <f t="shared" ca="1" si="147"/>
        <v>-5053791408.0473204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-5053791408.0473204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-21057464.200197168</v>
      </c>
      <c r="L2490" s="444">
        <f t="shared" ca="1" si="147"/>
        <v>-5074848872.2475176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-5074848872.2475176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-21145203.634364657</v>
      </c>
      <c r="L2491" s="444">
        <f t="shared" ca="1" si="147"/>
        <v>-5095994075.8818827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-5095994075.8818827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-21233308.649507843</v>
      </c>
      <c r="L2492" s="444">
        <f t="shared" ca="1" si="147"/>
        <v>-5117227384.5313902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-5117227384.5313902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-21321780.768880792</v>
      </c>
      <c r="L2493" s="444">
        <f t="shared" ca="1" si="147"/>
        <v>-5138549165.300271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-5138549165.300271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-21410621.522084463</v>
      </c>
      <c r="L2494" s="444">
        <f t="shared" ca="1" si="147"/>
        <v>-5159959786.8223553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-5159959786.8223553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-21499832.445093147</v>
      </c>
      <c r="L2495" s="444">
        <f t="shared" ca="1" si="147"/>
        <v>-5181459619.2674484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-5181459619.2674484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-21589415.080281034</v>
      </c>
      <c r="L2496" s="444">
        <f t="shared" ca="1" si="147"/>
        <v>-5203049034.3477297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-5203049034.3477297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-21679370.976448875</v>
      </c>
      <c r="L2497" s="444">
        <f t="shared" ca="1" si="147"/>
        <v>-5224728405.3241787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-5224728405.3241787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-21769701.688850746</v>
      </c>
      <c r="L2498" s="444">
        <f t="shared" ca="1" si="147"/>
        <v>-5246498107.0130291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-5246498107.0130291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-21860408.779220954</v>
      </c>
      <c r="L2499" s="444">
        <f t="shared" ca="1" si="147"/>
        <v>-5268358515.7922497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-5268358515.7922497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-21951493.815801039</v>
      </c>
      <c r="L2500" s="444">
        <f t="shared" ca="1" si="147"/>
        <v>-5290310009.6080503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-5290310009.6080503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-22042958.373366877</v>
      </c>
      <c r="L2501" s="444">
        <f t="shared" ca="1" si="147"/>
        <v>-5312352967.9814177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-5312352967.9814177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-22134804.033255905</v>
      </c>
      <c r="L2502" s="444">
        <f t="shared" ca="1" si="147"/>
        <v>-5334487772.0146732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-5334487772.0146732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-22227032.383394472</v>
      </c>
      <c r="L2503" s="444">
        <f t="shared" ca="1" si="147"/>
        <v>-5356714804.3980675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-5356714804.3980675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-22319645.01832528</v>
      </c>
      <c r="L2504" s="444">
        <f t="shared" ca="1" si="147"/>
        <v>-5379034449.4163923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-5379034449.4163923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-22412643.539234966</v>
      </c>
      <c r="L2505" s="444">
        <f t="shared" ca="1" si="147"/>
        <v>-5401447092.9556274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-5401447092.9556274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-22506029.553981781</v>
      </c>
      <c r="L2506" s="444">
        <f t="shared" ca="1" si="147"/>
        <v>-5423953122.5096092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-5423953122.5096092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-22599804.677123372</v>
      </c>
      <c r="L2507" s="444">
        <f t="shared" ca="1" si="147"/>
        <v>-5446552927.1867323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-5446552927.1867323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-22693970.529944718</v>
      </c>
      <c r="L2508" s="444">
        <f t="shared" ca="1" si="147"/>
        <v>-5469246897.7166767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-5469246897.7166767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-22788528.740486152</v>
      </c>
      <c r="L2509" s="444">
        <f t="shared" ca="1" si="147"/>
        <v>-5492035426.4571629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-5492035426.4571629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-22883480.943571512</v>
      </c>
      <c r="L2510" s="444">
        <f t="shared" ca="1" si="147"/>
        <v>-5514918907.4007339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-5514918907.4007339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-22978828.780836392</v>
      </c>
      <c r="L2511" s="444">
        <f t="shared" ca="1" si="147"/>
        <v>-5537897736.1815701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-5537897736.1815701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-23074573.900756542</v>
      </c>
      <c r="L2512" s="444">
        <f t="shared" ca="1" si="147"/>
        <v>-5560972310.0823269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-5560972310.0823269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-23170717.958676361</v>
      </c>
      <c r="L2513" s="444">
        <f t="shared" ca="1" si="147"/>
        <v>-5584143028.0410032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-5584143028.0410032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-23267262.616837513</v>
      </c>
      <c r="L2514" s="444">
        <f t="shared" ca="1" si="147"/>
        <v>-5607410290.6578407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-5607410290.6578407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-23364209.544407669</v>
      </c>
      <c r="L2515" s="444">
        <f t="shared" ca="1" si="147"/>
        <v>-5630774500.2022486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-5630774500.2022486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-23461560.41750937</v>
      </c>
      <c r="L2516" s="444">
        <f t="shared" ca="1" si="147"/>
        <v>-5654236060.6197577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-5654236060.6197577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-23559316.919248991</v>
      </c>
      <c r="L2517" s="444">
        <f t="shared" ca="1" si="147"/>
        <v>-5677795377.5390062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-5677795377.5390062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-23657480.739745859</v>
      </c>
      <c r="L2518" s="444">
        <f t="shared" ca="1" si="147"/>
        <v>-5701452858.2787523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-5701452858.2787523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-23756053.576161467</v>
      </c>
      <c r="L2519" s="444">
        <f t="shared" ca="1" si="147"/>
        <v>-5725208911.8549137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-5725208911.8549137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-23855037.132728808</v>
      </c>
      <c r="L2520" s="444">
        <f t="shared" ca="1" si="147"/>
        <v>-5749063948.9876423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-5749063948.9876423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-23954433.120781843</v>
      </c>
      <c r="L2521" s="444">
        <f t="shared" ca="1" si="147"/>
        <v>-5773018382.1084242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-5773018382.1084242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-24054243.258785099</v>
      </c>
      <c r="L2522" s="444">
        <f t="shared" ca="1" si="147"/>
        <v>-5797072625.3672094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-5797072625.3672094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-24154469.272363372</v>
      </c>
      <c r="L2523" s="444">
        <f t="shared" ca="1" si="147"/>
        <v>-5821227094.6395731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-5821227094.6395731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-24255112.894331556</v>
      </c>
      <c r="L2524" s="444">
        <f t="shared" ca="1" si="147"/>
        <v>-5845482207.533905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-5845482207.533905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-24356175.864724603</v>
      </c>
      <c r="L2525" s="444">
        <f t="shared" ca="1" si="147"/>
        <v>-5869838383.3986292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-5869838383.3986292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-24457659.930827621</v>
      </c>
      <c r="L2526" s="444">
        <f t="shared" ca="1" si="147"/>
        <v>-5894296043.3294573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-5894296043.3294573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-24559566.847206071</v>
      </c>
      <c r="L2527" s="444">
        <f t="shared" ca="1" si="147"/>
        <v>-5918855610.1766634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-5918855610.1766634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-24661898.375736099</v>
      </c>
      <c r="L2528" s="444">
        <f t="shared" ca="1" si="147"/>
        <v>-5943517508.5523996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-5943517508.5523996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-24764656.285634998</v>
      </c>
      <c r="L2529" s="444">
        <f t="shared" ca="1" si="147"/>
        <v>-5968282164.8380346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-5968282164.8380346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-24867842.353491809</v>
      </c>
      <c r="L2530" s="444">
        <f t="shared" ca="1" si="147"/>
        <v>-5993150007.1915264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-5993150007.1915264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-24971458.363298025</v>
      </c>
      <c r="L2531" s="444">
        <f t="shared" ca="1" si="147"/>
        <v>-6018121465.5548248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-6018121465.5548248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-25075506.106478438</v>
      </c>
      <c r="L2532" s="444">
        <f t="shared" ca="1" si="147"/>
        <v>-6043196971.6613035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-6043196971.6613035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-25179987.381922096</v>
      </c>
      <c r="L2533" s="444">
        <f t="shared" ca="1" si="147"/>
        <v>-6068376959.0432253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-6068376959.0432253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-25284903.99601344</v>
      </c>
      <c r="L2534" s="444">
        <f t="shared" ca="1" si="147"/>
        <v>-6093661863.0392389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-6093661863.0392389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-25390257.762663495</v>
      </c>
      <c r="L2535" s="444">
        <f t="shared" ca="1" si="147"/>
        <v>-6119052120.8019028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-6119052120.8019028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-25496050.503341261</v>
      </c>
      <c r="L2536" s="444">
        <f t="shared" ca="1" si="147"/>
        <v>-6144548171.3052444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-6144548171.3052444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-25602284.047105186</v>
      </c>
      <c r="L2537" s="444">
        <f t="shared" ca="1" si="147"/>
        <v>-6170150455.3523493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-6170150455.3523493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-25708960.23063479</v>
      </c>
      <c r="L2538" s="444">
        <f t="shared" ca="1" si="147"/>
        <v>-6195859415.582984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-6195859415.582984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-25816080.898262434</v>
      </c>
      <c r="L2539" s="444">
        <f t="shared" ca="1" si="147"/>
        <v>-6221675496.481246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-6221675496.481246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-25923647.902005192</v>
      </c>
      <c r="L2540" s="444">
        <f t="shared" ca="1" si="147"/>
        <v>-6247599144.3832512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-6247599144.3832512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-26031663.101596881</v>
      </c>
      <c r="L2541" s="444">
        <f t="shared" ca="1" si="147"/>
        <v>-6273630807.484848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-6273630807.484848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-26140128.3645202</v>
      </c>
      <c r="L2542" s="444">
        <f t="shared" ca="1" si="147"/>
        <v>-6299770935.8493681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-6299770935.8493681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-26249045.566039033</v>
      </c>
      <c r="L2543" s="444">
        <f t="shared" ca="1" si="147"/>
        <v>-6326019981.4154072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-6326019981.4154072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-26358416.589230862</v>
      </c>
      <c r="L2544" s="444">
        <f t="shared" ca="1" si="147"/>
        <v>-6352378398.0046377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-6352378398.0046377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-26468243.325019322</v>
      </c>
      <c r="L2545" s="444">
        <f t="shared" ca="1" si="147"/>
        <v>-6378846641.3296566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-6378846641.3296566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-26578527.672206901</v>
      </c>
      <c r="L2546" s="444">
        <f t="shared" ca="1" si="147"/>
        <v>-6405425169.0018635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-6405425169.0018635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-26689271.537507765</v>
      </c>
      <c r="L2547" s="444">
        <f t="shared" ca="1" si="147"/>
        <v>-6432114440.5393715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-6432114440.5393715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-26800476.835580714</v>
      </c>
      <c r="L2548" s="444">
        <f t="shared" ca="1" si="147"/>
        <v>-6458914917.3749523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-6458914917.3749523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-26912145.489062302</v>
      </c>
      <c r="L2549" s="444">
        <f t="shared" ca="1" si="147"/>
        <v>-6485827062.8640146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-6485827062.8640146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-27024279.428600062</v>
      </c>
      <c r="L2550" s="444">
        <f t="shared" ca="1" si="147"/>
        <v>-6512851342.2926149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-6512851342.2926149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-27136880.592885897</v>
      </c>
      <c r="L2551" s="444">
        <f t="shared" ca="1" si="147"/>
        <v>-6539988222.8855009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-6539988222.8855009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-27249950.928689588</v>
      </c>
      <c r="L2552" s="444">
        <f t="shared" ca="1" si="147"/>
        <v>-6567238173.8141909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-6567238173.8141909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-27363492.390892461</v>
      </c>
      <c r="L2553" s="444">
        <f t="shared" ca="1" si="147"/>
        <v>-6594601666.2050829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-6594601666.2050829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-27477506.942521177</v>
      </c>
      <c r="L2554" s="444">
        <f t="shared" ca="1" si="147"/>
        <v>-6622079173.147604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-6622079173.147604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-27591996.554781683</v>
      </c>
      <c r="L2555" s="444">
        <f t="shared" ca="1" si="147"/>
        <v>-6649671169.7023859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-6649671169.7023859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-27706963.207093272</v>
      </c>
      <c r="L2556" s="444">
        <f t="shared" ca="1" si="147"/>
        <v>-6677378132.9094791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-6677378132.9094791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-27822408.887122829</v>
      </c>
      <c r="L2557" s="444">
        <f t="shared" ca="1" si="147"/>
        <v>-6705200541.7966022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-6705200541.7966022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-27938335.590819176</v>
      </c>
      <c r="L2558" s="444">
        <f t="shared" ref="L2558:L2812" ca="1" si="152">I2558-J2558+K2558</f>
        <v>-6733138877.3874216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-6733138877.3874216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-28054745.322447587</v>
      </c>
      <c r="L2559" s="444">
        <f t="shared" ca="1" si="152"/>
        <v>-6761193622.7098694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-6761193622.7098694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-28171640.09462446</v>
      </c>
      <c r="L2560" s="444">
        <f t="shared" ca="1" si="152"/>
        <v>-6789365262.8044939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-6789365262.8044939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-28289021.928352054</v>
      </c>
      <c r="L2561" s="444">
        <f t="shared" ca="1" si="152"/>
        <v>-6817654284.7328463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-6817654284.7328463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-28406892.853053529</v>
      </c>
      <c r="L2562" s="444">
        <f t="shared" ca="1" si="152"/>
        <v>-6846061177.5858994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-6846061177.5858994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-28525254.906607918</v>
      </c>
      <c r="L2563" s="444">
        <f t="shared" ca="1" si="152"/>
        <v>-6874586432.492507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-6874586432.492507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-28644110.135385443</v>
      </c>
      <c r="L2564" s="444">
        <f t="shared" ca="1" si="152"/>
        <v>-6903230542.6278925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-6903230542.6278925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-28763460.59428288</v>
      </c>
      <c r="L2565" s="444">
        <f t="shared" ca="1" si="152"/>
        <v>-6931994003.2221756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-6931994003.2221756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-28883308.346759066</v>
      </c>
      <c r="L2566" s="444">
        <f t="shared" ca="1" si="152"/>
        <v>-6960877311.5689344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-6960877311.5689344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-29003655.464870565</v>
      </c>
      <c r="L2567" s="444">
        <f t="shared" ca="1" si="152"/>
        <v>-6989880967.0338049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-6989880967.0338049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-29124504.029307518</v>
      </c>
      <c r="L2568" s="444">
        <f t="shared" ca="1" si="152"/>
        <v>-7019005471.0631123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-7019005471.0631123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-29245856.129429635</v>
      </c>
      <c r="L2569" s="444">
        <f t="shared" ca="1" si="152"/>
        <v>-7048251327.1925421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-7048251327.1925421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-29367713.863302253</v>
      </c>
      <c r="L2570" s="444">
        <f t="shared" ca="1" si="152"/>
        <v>-7077619041.0558443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-7077619041.0558443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-29490079.337732684</v>
      </c>
      <c r="L2571" s="444">
        <f t="shared" ca="1" si="152"/>
        <v>-7107109120.3935766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-7107109120.3935766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-29612954.668306571</v>
      </c>
      <c r="L2572" s="444">
        <f t="shared" ca="1" si="152"/>
        <v>-7136722075.061883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-7136722075.061883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-29736341.979424518</v>
      </c>
      <c r="L2573" s="444">
        <f t="shared" ca="1" si="152"/>
        <v>-7166458417.0413074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-7166458417.0413074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-29860243.404338781</v>
      </c>
      <c r="L2574" s="444">
        <f t="shared" ca="1" si="152"/>
        <v>-7196318660.4456463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-7196318660.4456463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-29984661.085190192</v>
      </c>
      <c r="L2575" s="444">
        <f t="shared" ca="1" si="152"/>
        <v>-7226303321.5308361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-7226303321.5308361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-30109597.173045151</v>
      </c>
      <c r="L2576" s="444">
        <f t="shared" ca="1" si="152"/>
        <v>-7256412918.7038813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-7256412918.7038813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-30235053.827932842</v>
      </c>
      <c r="L2577" s="444">
        <f t="shared" ca="1" si="152"/>
        <v>-7286647972.5318146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-7286647972.5318146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-30361033.218882561</v>
      </c>
      <c r="L2578" s="444">
        <f t="shared" ca="1" si="152"/>
        <v>-7317009005.7506971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-7317009005.7506971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-30487537.523961239</v>
      </c>
      <c r="L2579" s="444">
        <f t="shared" ca="1" si="152"/>
        <v>-7347496543.2746582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-7347496543.2746582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-30614568.930311073</v>
      </c>
      <c r="L2580" s="444">
        <f t="shared" ca="1" si="152"/>
        <v>-7378111112.2049694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-7378111112.2049694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-30742129.634187371</v>
      </c>
      <c r="L2581" s="444">
        <f t="shared" ca="1" si="152"/>
        <v>-7408853241.8391571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-7408853241.8391571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-30870221.840996489</v>
      </c>
      <c r="L2582" s="444">
        <f t="shared" ca="1" si="152"/>
        <v>-7439723463.6801538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-7439723463.6801538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-30998847.765333977</v>
      </c>
      <c r="L2583" s="444">
        <f t="shared" ca="1" si="152"/>
        <v>-7470722311.445488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-7470722311.445488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-31128009.631022867</v>
      </c>
      <c r="L2584" s="444">
        <f t="shared" ca="1" si="152"/>
        <v>-7501850321.0765104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-7501850321.0765104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-31257709.671152126</v>
      </c>
      <c r="L2585" s="444">
        <f t="shared" ca="1" si="152"/>
        <v>-7533108030.7476625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-7533108030.7476625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-31387950.128115259</v>
      </c>
      <c r="L2586" s="444">
        <f t="shared" ca="1" si="152"/>
        <v>-7564495980.8757782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-7564495980.8757782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-31518733.253649075</v>
      </c>
      <c r="L2587" s="444">
        <f t="shared" ca="1" si="152"/>
        <v>-7596014714.129427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-7596014714.129427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-31650061.30887261</v>
      </c>
      <c r="L2588" s="444">
        <f t="shared" ca="1" si="152"/>
        <v>-7627664775.4382992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-7627664775.4382992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-31781936.564326245</v>
      </c>
      <c r="L2589" s="444">
        <f t="shared" ca="1" si="152"/>
        <v>-7659446712.0026255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-7659446712.0026255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-31914361.300010938</v>
      </c>
      <c r="L2590" s="444">
        <f t="shared" ca="1" si="152"/>
        <v>-7691361073.3026361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-7691361073.3026361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-32047337.805427652</v>
      </c>
      <c r="L2591" s="444">
        <f t="shared" ca="1" si="152"/>
        <v>-7723408411.1080637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-7723408411.1080637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-32180868.379616927</v>
      </c>
      <c r="L2592" s="444">
        <f t="shared" ca="1" si="152"/>
        <v>-7755589279.4876804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-7755589279.4876804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-32314955.331198666</v>
      </c>
      <c r="L2593" s="444">
        <f t="shared" ca="1" si="152"/>
        <v>-7787904234.8188791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-7787904234.8188791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-32449600.978411991</v>
      </c>
      <c r="L2594" s="444">
        <f t="shared" ca="1" si="152"/>
        <v>-7820353835.7972908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-7820353835.7972908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-32584807.649155375</v>
      </c>
      <c r="L2595" s="444">
        <f t="shared" ca="1" si="152"/>
        <v>-7852938643.4464464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-7852938643.4464464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-32720577.681026861</v>
      </c>
      <c r="L2596" s="444">
        <f t="shared" ca="1" si="152"/>
        <v>-7885659221.1274729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-7885659221.1274729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-32856913.421364471</v>
      </c>
      <c r="L2597" s="444">
        <f t="shared" ca="1" si="152"/>
        <v>-7918516134.5488377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-7918516134.5488377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-32993817.227286823</v>
      </c>
      <c r="L2598" s="444">
        <f t="shared" ca="1" si="152"/>
        <v>-7951509951.776125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-7951509951.776125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-33131291.465733849</v>
      </c>
      <c r="L2599" s="444">
        <f t="shared" ca="1" si="152"/>
        <v>-7984641243.2418585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-7984641243.2418585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-33269338.513507746</v>
      </c>
      <c r="L2600" s="444">
        <f t="shared" ca="1" si="152"/>
        <v>-8017910581.7553663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-8017910581.7553663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-33407960.757314026</v>
      </c>
      <c r="L2601" s="444">
        <f t="shared" ca="1" si="152"/>
        <v>-8051318542.5126801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-8051318542.5126801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-33547160.593802832</v>
      </c>
      <c r="L2602" s="444">
        <f t="shared" ca="1" si="152"/>
        <v>-8084865703.1064825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-8084865703.1064825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-33686940.429610349</v>
      </c>
      <c r="L2603" s="444">
        <f t="shared" ca="1" si="152"/>
        <v>-8118552643.5360928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-8118552643.5360928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-33827302.681400388</v>
      </c>
      <c r="L2604" s="444">
        <f t="shared" ca="1" si="152"/>
        <v>-8152379946.2174931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-8152379946.2174931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-33968249.77590622</v>
      </c>
      <c r="L2605" s="444">
        <f t="shared" ca="1" si="152"/>
        <v>-8186348195.9933996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-8186348195.9933996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-34109784.149972498</v>
      </c>
      <c r="L2606" s="444">
        <f t="shared" ca="1" si="152"/>
        <v>-8220457980.1433725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-8220457980.1433725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-34251908.250597388</v>
      </c>
      <c r="L2607" s="444">
        <f t="shared" ca="1" si="152"/>
        <v>-8254709888.3939695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-8254709888.3939695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-34394624.534974873</v>
      </c>
      <c r="L2608" s="444">
        <f t="shared" ca="1" si="152"/>
        <v>-8289104512.9289446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-8289104512.9289446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-34537935.470537268</v>
      </c>
      <c r="L2609" s="444">
        <f t="shared" ca="1" si="152"/>
        <v>-8323642448.3994818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-8323642448.3994818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-34681843.534997843</v>
      </c>
      <c r="L2610" s="444">
        <f t="shared" ca="1" si="152"/>
        <v>-8358324291.9344797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-8358324291.9344797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-34826351.216393664</v>
      </c>
      <c r="L2611" s="444">
        <f t="shared" ca="1" si="152"/>
        <v>-8393150643.1508732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-8393150643.1508732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-34971461.013128638</v>
      </c>
      <c r="L2612" s="444">
        <f t="shared" ca="1" si="152"/>
        <v>-8428122104.1640015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-8428122104.1640015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-35117175.434016675</v>
      </c>
      <c r="L2613" s="444">
        <f t="shared" ca="1" si="152"/>
        <v>-8463239279.5980177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-8463239279.5980177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-35263496.998325072</v>
      </c>
      <c r="L2614" s="444">
        <f t="shared" ca="1" si="152"/>
        <v>-8498502776.596343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-8498502776.596343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-35410428.235818096</v>
      </c>
      <c r="L2615" s="444">
        <f t="shared" ca="1" si="152"/>
        <v>-8533913204.8321609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-8533913204.8321609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-35557971.686800674</v>
      </c>
      <c r="L2616" s="444">
        <f t="shared" ca="1" si="152"/>
        <v>-8569471176.5189619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-8569471176.5189619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-35706129.902162343</v>
      </c>
      <c r="L2617" s="444">
        <f t="shared" ca="1" si="152"/>
        <v>-8605177306.4211235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-8605177306.4211235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-35854905.443421349</v>
      </c>
      <c r="L2618" s="444">
        <f t="shared" ca="1" si="152"/>
        <v>-8641032211.8645439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-8641032211.8645439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-36004300.882768929</v>
      </c>
      <c r="L2619" s="444">
        <f t="shared" ca="1" si="152"/>
        <v>-8677036512.7473125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-8677036512.7473125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-36154318.803113803</v>
      </c>
      <c r="L2620" s="444">
        <f t="shared" ca="1" si="152"/>
        <v>-8713190831.5504265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-8713190831.5504265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-36304961.798126779</v>
      </c>
      <c r="L2621" s="444">
        <f t="shared" ca="1" si="152"/>
        <v>-8749495793.3485527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-8749495793.3485527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-36456232.472285636</v>
      </c>
      <c r="L2622" s="444">
        <f t="shared" ca="1" si="152"/>
        <v>-8785952025.8208389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-8785952025.8208389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-36608133.440920159</v>
      </c>
      <c r="L2623" s="444">
        <f t="shared" ca="1" si="152"/>
        <v>-8822560159.2617588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-8822560159.2617588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-36760667.330257326</v>
      </c>
      <c r="L2624" s="444">
        <f t="shared" ca="1" si="152"/>
        <v>-8859320826.5920162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-8859320826.5920162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-36913836.777466737</v>
      </c>
      <c r="L2625" s="444">
        <f t="shared" ca="1" si="152"/>
        <v>-8896234663.369482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-8896234663.369482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-37067644.430706173</v>
      </c>
      <c r="L2626" s="444">
        <f t="shared" ca="1" si="152"/>
        <v>-8933302307.8001881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-8933302307.8001881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-37222092.949167453</v>
      </c>
      <c r="L2627" s="444">
        <f t="shared" ca="1" si="152"/>
        <v>-8970524400.7493553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-8970524400.7493553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-37377185.003122315</v>
      </c>
      <c r="L2628" s="444">
        <f t="shared" ca="1" si="152"/>
        <v>-9007901585.7524776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-9007901585.7524776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-37532923.273968659</v>
      </c>
      <c r="L2629" s="444">
        <f t="shared" ca="1" si="152"/>
        <v>-9045434509.0264454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-9045434509.0264454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-37689310.454276852</v>
      </c>
      <c r="L2630" s="444">
        <f t="shared" ca="1" si="152"/>
        <v>-9083123819.4807224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-9083123819.4807224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-37846349.247836344</v>
      </c>
      <c r="L2631" s="444">
        <f t="shared" ca="1" si="152"/>
        <v>-9120970168.7285595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-9120970168.7285595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-38004042.369702332</v>
      </c>
      <c r="L2632" s="444">
        <f t="shared" ca="1" si="152"/>
        <v>-9158974211.0982609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-9158974211.0982609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-38162392.546242751</v>
      </c>
      <c r="L2633" s="444">
        <f t="shared" ca="1" si="152"/>
        <v>-9197136603.6445045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-9197136603.6445045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-38321402.515185438</v>
      </c>
      <c r="L2634" s="444">
        <f t="shared" ca="1" si="152"/>
        <v>-9235458006.1596909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-9235458006.1596909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-38481075.02566538</v>
      </c>
      <c r="L2635" s="444">
        <f t="shared" ca="1" si="152"/>
        <v>-9273939081.1853561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-9273939081.1853561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-38641412.838272318</v>
      </c>
      <c r="L2636" s="444">
        <f t="shared" ca="1" si="152"/>
        <v>-9312580494.0236282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-9312580494.0236282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-38802418.725098453</v>
      </c>
      <c r="L2637" s="444">
        <f t="shared" ca="1" si="152"/>
        <v>-9351382912.7487259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-9351382912.7487259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-38964095.469786361</v>
      </c>
      <c r="L2638" s="444">
        <f t="shared" ca="1" si="152"/>
        <v>-9390347008.2185116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-9390347008.2185116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-39126445.867577128</v>
      </c>
      <c r="L2639" s="444">
        <f t="shared" ca="1" si="152"/>
        <v>-9429473454.0860882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-9429473454.0860882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-39289472.725358702</v>
      </c>
      <c r="L2640" s="444">
        <f t="shared" ca="1" si="152"/>
        <v>-9468762926.8114471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-9468762926.8114471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-39453178.861714363</v>
      </c>
      <c r="L2641" s="444">
        <f t="shared" ca="1" si="152"/>
        <v>-9508216105.6731606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-9508216105.6731606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-39617567.106971502</v>
      </c>
      <c r="L2642" s="444">
        <f t="shared" ca="1" si="152"/>
        <v>-9547833672.7801323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-9547833672.7801323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-39782640.303250551</v>
      </c>
      <c r="L2643" s="444">
        <f t="shared" ca="1" si="152"/>
        <v>-9587616313.0833836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-9587616313.0833836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-39948401.304514095</v>
      </c>
      <c r="L2644" s="444">
        <f t="shared" ca="1" si="152"/>
        <v>-9627564714.3878975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-9627564714.3878975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-40114852.976616241</v>
      </c>
      <c r="L2645" s="444">
        <f t="shared" ca="1" si="152"/>
        <v>-9667679567.3645134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-9667679567.3645134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-40281998.197352141</v>
      </c>
      <c r="L2646" s="444">
        <f t="shared" ca="1" si="152"/>
        <v>-9707961565.5618649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-9707961565.5618649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-40449839.856507771</v>
      </c>
      <c r="L2647" s="444">
        <f t="shared" ca="1" si="152"/>
        <v>-9748411405.4183731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-9748411405.4183731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-40618380.855909884</v>
      </c>
      <c r="L2648" s="444">
        <f t="shared" ca="1" si="152"/>
        <v>-9789029786.2742825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-9789029786.2742825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-40787624.109476179</v>
      </c>
      <c r="L2649" s="444">
        <f t="shared" ca="1" si="152"/>
        <v>-9829817410.3837585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-9829817410.3837585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-40957572.543265663</v>
      </c>
      <c r="L2650" s="444">
        <f t="shared" ca="1" si="152"/>
        <v>-9870774982.9270248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-9870774982.9270248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-41128229.095529273</v>
      </c>
      <c r="L2651" s="444">
        <f t="shared" ca="1" si="152"/>
        <v>-9911903212.0225544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-9911903212.0225544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-41299596.716760643</v>
      </c>
      <c r="L2652" s="444">
        <f t="shared" ca="1" si="152"/>
        <v>-9953202808.739315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-9953202808.739315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-41471678.369747147</v>
      </c>
      <c r="L2653" s="444">
        <f t="shared" ca="1" si="152"/>
        <v>-9994674487.1090622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-9994674487.1090622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-41644477.029621094</v>
      </c>
      <c r="L2654" s="444">
        <f t="shared" ca="1" si="152"/>
        <v>-10036318964.138683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-10036318964.138683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-41817995.683911182</v>
      </c>
      <c r="L2655" s="444">
        <f t="shared" ca="1" si="152"/>
        <v>-10078136959.822594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-10078136959.822594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-41992237.332594141</v>
      </c>
      <c r="L2656" s="444">
        <f t="shared" ca="1" si="152"/>
        <v>-10120129197.155188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-10120129197.155188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-42167204.988146618</v>
      </c>
      <c r="L2657" s="444">
        <f t="shared" ca="1" si="152"/>
        <v>-10162296402.143333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-10162296402.143333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-42342901.675597221</v>
      </c>
      <c r="L2658" s="444">
        <f t="shared" ca="1" si="152"/>
        <v>-10204639303.818932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-10204639303.818932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-42519330.432578884</v>
      </c>
      <c r="L2659" s="444">
        <f t="shared" ca="1" si="152"/>
        <v>-10247158634.251511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-10247158634.251511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-42696494.309381291</v>
      </c>
      <c r="L2660" s="444">
        <f t="shared" ca="1" si="152"/>
        <v>-10289855128.560892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-10289855128.560892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-42874396.369003713</v>
      </c>
      <c r="L2661" s="444">
        <f t="shared" ca="1" si="152"/>
        <v>-10332729524.929895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-10332729524.929895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-43053039.6872079</v>
      </c>
      <c r="L2662" s="444">
        <f t="shared" ca="1" si="152"/>
        <v>-10375782564.617104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-10375782564.617104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-43232427.352571264</v>
      </c>
      <c r="L2663" s="444">
        <f t="shared" ca="1" si="152"/>
        <v>-10419014991.969675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-10419014991.969675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-43412562.466540314</v>
      </c>
      <c r="L2664" s="444">
        <f t="shared" ca="1" si="152"/>
        <v>-10462427554.436214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-10462427554.436214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-43593448.143484227</v>
      </c>
      <c r="L2665" s="444">
        <f t="shared" ca="1" si="152"/>
        <v>-10506021002.579699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-10506021002.579699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-43775087.510748744</v>
      </c>
      <c r="L2666" s="444">
        <f t="shared" ca="1" si="152"/>
        <v>-10549796090.090446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-10549796090.090446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-43957483.708710194</v>
      </c>
      <c r="L2667" s="444">
        <f t="shared" ca="1" si="152"/>
        <v>-10593753573.799156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-10593753573.799156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-44140639.890829816</v>
      </c>
      <c r="L2668" s="444">
        <f t="shared" ca="1" si="152"/>
        <v>-10637894213.689985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-10637894213.689985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-44324559.223708272</v>
      </c>
      <c r="L2669" s="444">
        <f t="shared" ca="1" si="152"/>
        <v>-10682218772.913694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-10682218772.913694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-44509244.887140393</v>
      </c>
      <c r="L2670" s="444">
        <f t="shared" ca="1" si="152"/>
        <v>-10726728017.800835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-10726728017.800835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-44694700.074170142</v>
      </c>
      <c r="L2671" s="444">
        <f t="shared" ca="1" si="152"/>
        <v>-10771422717.875006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-10771422717.875006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-44880927.991145857</v>
      </c>
      <c r="L2672" s="444">
        <f t="shared" ca="1" si="152"/>
        <v>-10816303645.866152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-10816303645.866152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-45067931.857775629</v>
      </c>
      <c r="L2673" s="444">
        <f t="shared" ca="1" si="152"/>
        <v>-10861371577.723927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-10861371577.723927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-45255714.907183029</v>
      </c>
      <c r="L2674" s="444">
        <f t="shared" ca="1" si="152"/>
        <v>-10906627292.631109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-10906627292.631109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-45444280.385962956</v>
      </c>
      <c r="L2675" s="444">
        <f t="shared" ca="1" si="152"/>
        <v>-10952071573.017073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-10952071573.017073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-45633631.554237805</v>
      </c>
      <c r="L2676" s="444">
        <f t="shared" ca="1" si="152"/>
        <v>-10997705204.57131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-10997705204.57131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-45823771.68571379</v>
      </c>
      <c r="L2677" s="444">
        <f t="shared" ca="1" si="152"/>
        <v>-11043528976.257025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-11043528976.257025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-46014704.067737602</v>
      </c>
      <c r="L2678" s="444">
        <f t="shared" ca="1" si="152"/>
        <v>-11089543680.324762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-11089543680.324762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-46206432.001353174</v>
      </c>
      <c r="L2679" s="444">
        <f t="shared" ca="1" si="152"/>
        <v>-11135750112.326115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-11135750112.326115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-46398958.801358812</v>
      </c>
      <c r="L2680" s="444">
        <f t="shared" ca="1" si="152"/>
        <v>-11182149071.127474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-11182149071.127474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-46592287.796364471</v>
      </c>
      <c r="L2681" s="444">
        <f t="shared" ca="1" si="152"/>
        <v>-11228741358.923838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-11228741358.923838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-46786422.328849323</v>
      </c>
      <c r="L2682" s="444">
        <f t="shared" ca="1" si="152"/>
        <v>-11275527781.252687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-11275527781.252687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-46981365.755219534</v>
      </c>
      <c r="L2683" s="444">
        <f t="shared" ca="1" si="152"/>
        <v>-11322509147.007908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-11322509147.007908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-47177121.445866279</v>
      </c>
      <c r="L2684" s="444">
        <f t="shared" ca="1" si="152"/>
        <v>-11369686268.453773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-11369686268.453773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-47373692.785224058</v>
      </c>
      <c r="L2685" s="444">
        <f t="shared" ca="1" si="152"/>
        <v>-11417059961.238998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-11417059961.238998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-47571083.171829157</v>
      </c>
      <c r="L2686" s="444">
        <f t="shared" ca="1" si="152"/>
        <v>-11464631044.410828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-11464631044.410828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-47769296.018378451</v>
      </c>
      <c r="L2687" s="444">
        <f t="shared" ca="1" si="152"/>
        <v>-11512400340.429207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-11512400340.429207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-47968334.751788363</v>
      </c>
      <c r="L2688" s="444">
        <f t="shared" ca="1" si="152"/>
        <v>-11560368675.180996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-11560368675.180996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-48168202.813254148</v>
      </c>
      <c r="L2689" s="444">
        <f t="shared" ca="1" si="152"/>
        <v>-11608536877.994249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-11608536877.994249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-48368903.65830937</v>
      </c>
      <c r="L2690" s="444">
        <f t="shared" ca="1" si="152"/>
        <v>-11656905781.652559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-11656905781.652559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-48570440.756885663</v>
      </c>
      <c r="L2691" s="444">
        <f t="shared" ca="1" si="152"/>
        <v>-11705476222.409445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-11705476222.409445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-48772817.593372688</v>
      </c>
      <c r="L2692" s="444">
        <f t="shared" ca="1" si="152"/>
        <v>-11754249040.002817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-11754249040.002817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-48976037.666678406</v>
      </c>
      <c r="L2693" s="444">
        <f t="shared" ca="1" si="152"/>
        <v>-11803225077.669495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-11803225077.669495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-49180104.490289561</v>
      </c>
      <c r="L2694" s="444">
        <f t="shared" ca="1" si="152"/>
        <v>-11852405182.159784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-11852405182.159784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-49385021.592332438</v>
      </c>
      <c r="L2695" s="444">
        <f t="shared" ca="1" si="152"/>
        <v>-11901790203.752117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-11901790203.752117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-49590792.515633821</v>
      </c>
      <c r="L2696" s="444">
        <f t="shared" ca="1" si="152"/>
        <v>-11951380996.267752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-11951380996.267752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-49797420.817782298</v>
      </c>
      <c r="L2697" s="444">
        <f t="shared" ca="1" si="152"/>
        <v>-12001178417.085533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-12001178417.085533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-50004910.071189724</v>
      </c>
      <c r="L2698" s="444">
        <f t="shared" ca="1" si="152"/>
        <v>-12051183327.156723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-12051183327.156723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-50213263.863153011</v>
      </c>
      <c r="L2699" s="444">
        <f t="shared" ca="1" si="152"/>
        <v>-12101396591.019876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-12101396591.019876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-50422485.795916155</v>
      </c>
      <c r="L2700" s="444">
        <f t="shared" ca="1" si="152"/>
        <v>-12151819076.815792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-12151819076.815792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-50632579.486732468</v>
      </c>
      <c r="L2701" s="444">
        <f t="shared" ca="1" si="152"/>
        <v>-12202451656.302525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-12202451656.302525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-50843548.567927182</v>
      </c>
      <c r="L2702" s="444">
        <f t="shared" ca="1" si="152"/>
        <v>-12253295204.870451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-12253295204.870451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-51055396.686960213</v>
      </c>
      <c r="L2703" s="444">
        <f t="shared" ca="1" si="152"/>
        <v>-12304350601.557411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-12304350601.557411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-51268127.50648921</v>
      </c>
      <c r="L2704" s="444">
        <f t="shared" ca="1" si="152"/>
        <v>-12355618729.0639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-12355618729.0639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-51481744.70443292</v>
      </c>
      <c r="L2705" s="444">
        <f t="shared" ca="1" si="152"/>
        <v>-12407100473.768333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-12407100473.768333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-51696251.974034719</v>
      </c>
      <c r="L2706" s="444">
        <f t="shared" ca="1" si="152"/>
        <v>-12458796725.742369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-12458796725.742369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-51911653.023926534</v>
      </c>
      <c r="L2707" s="444">
        <f t="shared" ca="1" si="152"/>
        <v>-12510708378.766294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-12510708378.766294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-52127951.57819289</v>
      </c>
      <c r="L2708" s="444">
        <f t="shared" ca="1" si="152"/>
        <v>-12562836330.344488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-12562836330.344488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-52345151.376435369</v>
      </c>
      <c r="L2709" s="444">
        <f t="shared" ca="1" si="152"/>
        <v>-12615181481.720924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-12615181481.720924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-52563256.173837185</v>
      </c>
      <c r="L2710" s="444">
        <f t="shared" ca="1" si="152"/>
        <v>-12667744737.894762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-12667744737.894762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-52782269.741228178</v>
      </c>
      <c r="L2711" s="444">
        <f t="shared" ca="1" si="152"/>
        <v>-12720527007.63599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-12720527007.63599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-53002195.86514996</v>
      </c>
      <c r="L2712" s="444">
        <f t="shared" ca="1" si="152"/>
        <v>-12773529203.501141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-12773529203.501141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-53223038.347921416</v>
      </c>
      <c r="L2713" s="444">
        <f t="shared" ca="1" si="152"/>
        <v>-12826752241.849062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-12826752241.849062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-53444801.007704422</v>
      </c>
      <c r="L2714" s="444">
        <f t="shared" ca="1" si="152"/>
        <v>-12880197042.856766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-12880197042.856766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-53667487.678569853</v>
      </c>
      <c r="L2715" s="444">
        <f t="shared" ca="1" si="152"/>
        <v>-12933864530.535336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-12933864530.535336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-53891102.210563898</v>
      </c>
      <c r="L2716" s="444">
        <f t="shared" ca="1" si="152"/>
        <v>-12987755632.745899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-12987755632.745899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-54115648.469774581</v>
      </c>
      <c r="L2717" s="444">
        <f t="shared" ca="1" si="152"/>
        <v>-13041871281.215673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-13041871281.215673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-54341130.338398635</v>
      </c>
      <c r="L2718" s="444">
        <f t="shared" ca="1" si="152"/>
        <v>-13096212411.554071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-13096212411.554071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-54567551.714808628</v>
      </c>
      <c r="L2719" s="444">
        <f t="shared" ca="1" si="152"/>
        <v>-13150779963.268881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-13150779963.268881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-54794916.513620339</v>
      </c>
      <c r="L2720" s="444">
        <f t="shared" ca="1" si="152"/>
        <v>-13205574879.782501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-13205574879.782501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-55023228.66576042</v>
      </c>
      <c r="L2721" s="444">
        <f t="shared" ca="1" si="152"/>
        <v>-13260598108.448261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-13260598108.448261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-55252492.118534423</v>
      </c>
      <c r="L2722" s="444">
        <f t="shared" ca="1" si="152"/>
        <v>-13315850600.566795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-13315850600.566795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-55482710.835694976</v>
      </c>
      <c r="L2723" s="444">
        <f t="shared" ca="1" si="152"/>
        <v>-13371333311.402491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-13371333311.402491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-55713888.797510378</v>
      </c>
      <c r="L2724" s="444">
        <f t="shared" ca="1" si="152"/>
        <v>-13427047200.200001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-13427047200.200001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-55946030.000833333</v>
      </c>
      <c r="L2725" s="444">
        <f t="shared" ca="1" si="152"/>
        <v>-13482993230.200834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-13482993230.200834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-56179138.45917014</v>
      </c>
      <c r="L2726" s="444">
        <f t="shared" ca="1" si="152"/>
        <v>-13539172368.660004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-13539172368.660004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-56413218.202750012</v>
      </c>
      <c r="L2727" s="444">
        <f t="shared" ca="1" si="152"/>
        <v>-13595585586.862753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-13595585586.862753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-56648273.278594799</v>
      </c>
      <c r="L2728" s="444">
        <f t="shared" ca="1" si="152"/>
        <v>-13652233860.141348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-13652233860.141348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-56884307.750588939</v>
      </c>
      <c r="L2729" s="444">
        <f t="shared" ca="1" si="152"/>
        <v>-13709118167.891937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-13709118167.891937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-57121325.699549735</v>
      </c>
      <c r="L2730" s="444">
        <f t="shared" ca="1" si="152"/>
        <v>-13766239493.591488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-13766239493.591488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-57359331.223297864</v>
      </c>
      <c r="L2731" s="444">
        <f t="shared" ca="1" si="152"/>
        <v>-13823598824.814785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-13823598824.814785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-57598328.436728269</v>
      </c>
      <c r="L2732" s="444">
        <f t="shared" ca="1" si="152"/>
        <v>-13881197153.251513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-13881197153.251513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-57838321.471881293</v>
      </c>
      <c r="L2733" s="444">
        <f t="shared" ca="1" si="152"/>
        <v>-13939035474.723394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-13939035474.723394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-58079314.478014141</v>
      </c>
      <c r="L2734" s="444">
        <f t="shared" ca="1" si="152"/>
        <v>-13997114789.201408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-13997114789.201408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-58321311.621672526</v>
      </c>
      <c r="L2735" s="444">
        <f t="shared" ca="1" si="152"/>
        <v>-14055436100.82308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-14055436100.82308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-58564317.086762831</v>
      </c>
      <c r="L2736" s="444">
        <f t="shared" ca="1" si="152"/>
        <v>-14114000417.909843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-14114000417.909843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-58808335.074624352</v>
      </c>
      <c r="L2737" s="444">
        <f t="shared" ca="1" si="152"/>
        <v>-14172808752.984468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-14172808752.984468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-59053369.804101959</v>
      </c>
      <c r="L2738" s="444">
        <f t="shared" ca="1" si="152"/>
        <v>-14231862122.78857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-14231862122.78857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-59299425.511619039</v>
      </c>
      <c r="L2739" s="444">
        <f t="shared" ca="1" si="152"/>
        <v>-14291161548.30019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-14291161548.30019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-59546506.451250792</v>
      </c>
      <c r="L2740" s="444">
        <f t="shared" ca="1" si="152"/>
        <v>-14350708054.75144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-14350708054.75144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-59794616.894797668</v>
      </c>
      <c r="L2741" s="444">
        <f t="shared" ca="1" si="152"/>
        <v>-14410502671.646238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-14410502671.646238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-60043761.131859332</v>
      </c>
      <c r="L2742" s="444">
        <f t="shared" ca="1" si="152"/>
        <v>-14470546432.778097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-14470546432.778097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-60293943.469908737</v>
      </c>
      <c r="L2743" s="444">
        <f t="shared" ca="1" si="152"/>
        <v>-14530840376.248007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-14530840376.248007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-60545168.2343667</v>
      </c>
      <c r="L2744" s="444">
        <f t="shared" ca="1" si="152"/>
        <v>-14591385544.482374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-14591385544.482374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-60797439.768676549</v>
      </c>
      <c r="L2745" s="444">
        <f t="shared" ca="1" si="152"/>
        <v>-14652182984.251051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-14652182984.251051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-61050762.434379376</v>
      </c>
      <c r="L2746" s="444">
        <f t="shared" ca="1" si="152"/>
        <v>-14713233746.685431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-14713233746.685431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-61305140.611189291</v>
      </c>
      <c r="L2747" s="444">
        <f t="shared" ca="1" si="152"/>
        <v>-14774538887.296619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-14774538887.296619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-61560578.69706925</v>
      </c>
      <c r="L2748" s="444">
        <f t="shared" ca="1" si="152"/>
        <v>-14836099465.993689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-14836099465.993689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-61817081.108307034</v>
      </c>
      <c r="L2749" s="444">
        <f t="shared" ca="1" si="152"/>
        <v>-14897916547.101995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-14897916547.101995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-62074652.27959165</v>
      </c>
      <c r="L2750" s="444">
        <f t="shared" ca="1" si="152"/>
        <v>-14959991199.381588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-14959991199.381588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-62333296.664089955</v>
      </c>
      <c r="L2751" s="444">
        <f t="shared" ca="1" si="152"/>
        <v>-15022324496.045677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-15022324496.045677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-62593018.733523659</v>
      </c>
      <c r="L2752" s="444">
        <f t="shared" ca="1" si="152"/>
        <v>-15084917514.779202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-15084917514.779202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-62853822.978246666</v>
      </c>
      <c r="L2753" s="444">
        <f t="shared" ca="1" si="152"/>
        <v>-15147771337.757448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-15147771337.757448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-63115713.907322697</v>
      </c>
      <c r="L2754" s="444">
        <f t="shared" ca="1" si="152"/>
        <v>-15210887051.66477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-15210887051.66477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-63378696.048603207</v>
      </c>
      <c r="L2755" s="444">
        <f t="shared" ca="1" si="152"/>
        <v>-15274265747.713373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-15274265747.713373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-63642773.94880572</v>
      </c>
      <c r="L2756" s="444">
        <f t="shared" ca="1" si="152"/>
        <v>-15337908521.662178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-15337908521.662178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-63907952.173592411</v>
      </c>
      <c r="L2757" s="444">
        <f t="shared" ca="1" si="152"/>
        <v>-15401816473.83577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-15401816473.83577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-64174235.307649031</v>
      </c>
      <c r="L2758" s="444">
        <f t="shared" ca="1" si="152"/>
        <v>-15465990709.143419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-15465990709.143419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-64441627.954764254</v>
      </c>
      <c r="L2759" s="444">
        <f t="shared" ca="1" si="152"/>
        <v>-15530432337.098183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-15530432337.098183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-64710134.737909101</v>
      </c>
      <c r="L2760" s="444">
        <f t="shared" ca="1" si="152"/>
        <v>-15595142471.836092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-15595142471.836092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-64979760.299317047</v>
      </c>
      <c r="L2761" s="444">
        <f t="shared" ca="1" si="152"/>
        <v>-15660122232.135408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-15660122232.135408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-65250509.3005642</v>
      </c>
      <c r="L2762" s="444">
        <f t="shared" ca="1" si="152"/>
        <v>-15725372741.435972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-15725372741.435972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-65522386.422649875</v>
      </c>
      <c r="L2763" s="444">
        <f t="shared" ca="1" si="152"/>
        <v>-15790895127.858622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-15790895127.858622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-65795396.366077587</v>
      </c>
      <c r="L2764" s="444">
        <f t="shared" ca="1" si="152"/>
        <v>-15856690524.224699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-15856690524.224699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-66069543.850936234</v>
      </c>
      <c r="L2765" s="444">
        <f t="shared" ca="1" si="152"/>
        <v>-15922760068.075636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-15922760068.075636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-66344833.616981812</v>
      </c>
      <c r="L2766" s="444">
        <f t="shared" ca="1" si="152"/>
        <v>-15989104901.692617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-15989104901.692617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-66621270.423719235</v>
      </c>
      <c r="L2767" s="444">
        <f t="shared" ca="1" si="152"/>
        <v>-16055726172.116337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-16055726172.116337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-66898859.050484739</v>
      </c>
      <c r="L2768" s="444">
        <f t="shared" ca="1" si="152"/>
        <v>-16122625031.166822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-16122625031.166822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-67177604.296528429</v>
      </c>
      <c r="L2769" s="444">
        <f t="shared" ca="1" si="152"/>
        <v>-16189802635.46335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-16189802635.46335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-67457510.981097296</v>
      </c>
      <c r="L2770" s="444">
        <f t="shared" ca="1" si="152"/>
        <v>-16257260146.444448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-16257260146.444448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-67738583.943518534</v>
      </c>
      <c r="L2771" s="444">
        <f t="shared" ca="1" si="152"/>
        <v>-16324998730.387966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-16324998730.387966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-68020828.043283194</v>
      </c>
      <c r="L2772" s="444">
        <f t="shared" ca="1" si="152"/>
        <v>-16393019558.43125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-16393019558.43125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-68304248.160130203</v>
      </c>
      <c r="L2773" s="444">
        <f t="shared" ca="1" si="152"/>
        <v>-16461323806.591379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-16461323806.591379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-68588849.194130749</v>
      </c>
      <c r="L2774" s="444">
        <f t="shared" ca="1" si="152"/>
        <v>-16529912655.785509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-16529912655.785509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-68874636.065772951</v>
      </c>
      <c r="L2775" s="444">
        <f t="shared" ca="1" si="152"/>
        <v>-16598787291.851282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-16598787291.851282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-69161613.716047004</v>
      </c>
      <c r="L2776" s="444">
        <f t="shared" ca="1" si="152"/>
        <v>-16667948905.567329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-16667948905.567329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-69449787.106530547</v>
      </c>
      <c r="L2777" s="444">
        <f t="shared" ca="1" si="152"/>
        <v>-16737398692.673861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-16737398692.673861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-69739161.21947442</v>
      </c>
      <c r="L2778" s="444">
        <f t="shared" ca="1" si="152"/>
        <v>-16807137853.893335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-16807137853.893335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-70029741.05788891</v>
      </c>
      <c r="L2779" s="444">
        <f t="shared" ca="1" si="152"/>
        <v>-16877167594.951223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-16877167594.951223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-70321531.645630106</v>
      </c>
      <c r="L2780" s="444">
        <f t="shared" ca="1" si="152"/>
        <v>-16947489126.596853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-16947489126.596853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-70614538.027486891</v>
      </c>
      <c r="L2781" s="444">
        <f t="shared" ca="1" si="152"/>
        <v>-17018103664.62434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-17018103664.62434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-70908765.269268095</v>
      </c>
      <c r="L2782" s="444">
        <f t="shared" ca="1" si="152"/>
        <v>-17089012429.893608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-17089012429.893608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-71204218.457890019</v>
      </c>
      <c r="L2783" s="444">
        <f t="shared" ca="1" si="152"/>
        <v>-17160216648.351498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-17160216648.351498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-71500902.701464564</v>
      </c>
      <c r="L2784" s="444">
        <f t="shared" ca="1" si="152"/>
        <v>-17231717551.052963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-17231717551.052963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-71798823.129387349</v>
      </c>
      <c r="L2785" s="444">
        <f t="shared" ca="1" si="152"/>
        <v>-17303516374.18235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-17303516374.18235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-72097984.892426461</v>
      </c>
      <c r="L2786" s="444">
        <f t="shared" ca="1" si="152"/>
        <v>-17375614359.074776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-17375614359.074776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-72398393.162811562</v>
      </c>
      <c r="L2787" s="444">
        <f t="shared" ca="1" si="152"/>
        <v>-17448012752.237587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-17448012752.237587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-72700053.134323284</v>
      </c>
      <c r="L2788" s="444">
        <f t="shared" ca="1" si="152"/>
        <v>-17520712805.37191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-17520712805.37191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-73002970.02238296</v>
      </c>
      <c r="L2789" s="444">
        <f t="shared" ca="1" si="152"/>
        <v>-17593715775.394295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-17593715775.394295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-73307149.064142898</v>
      </c>
      <c r="L2790" s="444">
        <f t="shared" ca="1" si="152"/>
        <v>-17667022924.458439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-17667022924.458439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-73612595.518576831</v>
      </c>
      <c r="L2791" s="444">
        <f t="shared" ca="1" si="152"/>
        <v>-17740635519.977016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-17740635519.977016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-73919314.666570902</v>
      </c>
      <c r="L2792" s="444">
        <f t="shared" ca="1" si="152"/>
        <v>-17814554834.643589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-17814554834.643589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-74227311.81101495</v>
      </c>
      <c r="L2793" s="444">
        <f t="shared" ca="1" si="152"/>
        <v>-17888782146.454605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-17888782146.454605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-74536592.276894182</v>
      </c>
      <c r="L2794" s="444">
        <f t="shared" ca="1" si="152"/>
        <v>-17963318738.731499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-17963318738.731499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-74847161.411381245</v>
      </c>
      <c r="L2795" s="444">
        <f t="shared" ca="1" si="152"/>
        <v>-18038165900.142879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-18038165900.142879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-75159024.58392866</v>
      </c>
      <c r="L2796" s="444">
        <f t="shared" ca="1" si="152"/>
        <v>-18113324924.726807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-18113324924.726807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-75472187.1863617</v>
      </c>
      <c r="L2797" s="444">
        <f t="shared" ca="1" si="152"/>
        <v>-18188797111.91317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-18188797111.91317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-75786654.63297154</v>
      </c>
      <c r="L2798" s="444">
        <f t="shared" ca="1" si="152"/>
        <v>-18264583766.546143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-18264583766.546143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-76102432.36060892</v>
      </c>
      <c r="L2799" s="444">
        <f t="shared" ca="1" si="152"/>
        <v>-18340686198.90675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-18340686198.90675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-76419525.828778118</v>
      </c>
      <c r="L2800" s="444">
        <f t="shared" ca="1" si="152"/>
        <v>-18417105724.735527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-18417105724.735527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-76737940.519731358</v>
      </c>
      <c r="L2801" s="444">
        <f t="shared" ca="1" si="152"/>
        <v>-18493843665.255257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-18493843665.255257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-77057681.93856357</v>
      </c>
      <c r="L2802" s="444">
        <f t="shared" ca="1" si="152"/>
        <v>-18570901347.193821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-18570901347.193821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-77378755.61330758</v>
      </c>
      <c r="L2803" s="444">
        <f t="shared" ca="1" si="152"/>
        <v>-18648280102.807129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-18648280102.807129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-77701167.095029697</v>
      </c>
      <c r="L2804" s="444">
        <f t="shared" ca="1" si="152"/>
        <v>-18725981269.902157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-18725981269.902157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-78024921.957925647</v>
      </c>
      <c r="L2805" s="444">
        <f t="shared" ca="1" si="152"/>
        <v>-18804006191.860081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-18804006191.860081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-78350025.799417004</v>
      </c>
      <c r="L2806" s="444">
        <f t="shared" ca="1" si="152"/>
        <v>-18882356217.659496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-18882356217.659496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-78676484.240247905</v>
      </c>
      <c r="L2807" s="444">
        <f t="shared" ca="1" si="152"/>
        <v>-18961032701.899746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-18961032701.899746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-79004302.924582273</v>
      </c>
      <c r="L2808" s="444">
        <f t="shared" ca="1" si="152"/>
        <v>-19040037004.824329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-19040037004.824329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-79333487.520101368</v>
      </c>
      <c r="L2809" s="444">
        <f t="shared" ca="1" si="152"/>
        <v>-19119370492.344429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-19119370492.344429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-79664043.718101785</v>
      </c>
      <c r="L2810" s="444">
        <f t="shared" ca="1" si="152"/>
        <v>-19199034536.062531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-19199034536.062531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-79995977.233593881</v>
      </c>
      <c r="L2811" s="444">
        <f t="shared" ca="1" si="152"/>
        <v>-19279030513.296124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-19279030513.296124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-80329293.805400521</v>
      </c>
      <c r="L2812" s="444">
        <f t="shared" ca="1" si="152"/>
        <v>-19359359807.101524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-19359359807.101524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-80663999.196256354</v>
      </c>
      <c r="L2813" s="444">
        <f t="shared" ref="L2813:L3067" ca="1" si="157">I2813-J2813+K2813</f>
        <v>-19440023806.297779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-19440023806.297779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-81000099.192907408</v>
      </c>
      <c r="L2814" s="444">
        <f t="shared" ca="1" si="157"/>
        <v>-19521023905.490688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-19521023905.490688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-81337599.6062112</v>
      </c>
      <c r="L2815" s="444">
        <f t="shared" ca="1" si="157"/>
        <v>-19602361505.096901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-19602361505.096901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-81676506.27123709</v>
      </c>
      <c r="L2816" s="444">
        <f t="shared" ca="1" si="157"/>
        <v>-19684038011.368137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-19684038011.368137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-82016825.047367245</v>
      </c>
      <c r="L2817" s="444">
        <f t="shared" ca="1" si="157"/>
        <v>-19766054836.415504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-19766054836.415504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-82358561.818397939</v>
      </c>
      <c r="L2818" s="444">
        <f t="shared" ca="1" si="157"/>
        <v>-19848413398.233902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-19848413398.233902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-82701722.492641255</v>
      </c>
      <c r="L2819" s="444">
        <f t="shared" ca="1" si="157"/>
        <v>-19931115120.726543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-19931115120.726543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-83046313.00302726</v>
      </c>
      <c r="L2820" s="444">
        <f t="shared" ca="1" si="157"/>
        <v>-20014161433.729572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-20014161433.729572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-83392339.307206556</v>
      </c>
      <c r="L2821" s="444">
        <f t="shared" ca="1" si="157"/>
        <v>-20097553773.036777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-20097553773.036777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-83739807.387653232</v>
      </c>
      <c r="L2822" s="444">
        <f t="shared" ca="1" si="157"/>
        <v>-20181293580.424431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-20181293580.424431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-84088723.251768455</v>
      </c>
      <c r="L2823" s="444">
        <f t="shared" ca="1" si="157"/>
        <v>-20265382303.676201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-20265382303.676201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-84439092.931984171</v>
      </c>
      <c r="L2824" s="444">
        <f t="shared" ca="1" si="157"/>
        <v>-20349821396.608185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-20349821396.608185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-84790922.485867441</v>
      </c>
      <c r="L2825" s="444">
        <f t="shared" ca="1" si="157"/>
        <v>-20434612319.094051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-20434612319.094051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-85144217.996225208</v>
      </c>
      <c r="L2826" s="444">
        <f t="shared" ca="1" si="157"/>
        <v>-20519756537.090275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-20519756537.090275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-85498985.571209475</v>
      </c>
      <c r="L2827" s="444">
        <f t="shared" ca="1" si="157"/>
        <v>-20605255522.661484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-20605255522.661484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-85855231.344422847</v>
      </c>
      <c r="L2828" s="444">
        <f t="shared" ca="1" si="157"/>
        <v>-20691110754.005905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-20691110754.005905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-86212961.475024611</v>
      </c>
      <c r="L2829" s="444">
        <f t="shared" ca="1" si="157"/>
        <v>-20777323715.48093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-20777323715.48093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-86572182.147837207</v>
      </c>
      <c r="L2830" s="444">
        <f t="shared" ca="1" si="157"/>
        <v>-20863895897.628769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-20863895897.628769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-86932899.573453203</v>
      </c>
      <c r="L2831" s="444">
        <f t="shared" ca="1" si="157"/>
        <v>-20950828797.202221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-20950828797.202221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-87295119.988342583</v>
      </c>
      <c r="L2832" s="444">
        <f t="shared" ca="1" si="157"/>
        <v>-21038123917.190563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-21038123917.190563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-87658849.654960677</v>
      </c>
      <c r="L2833" s="444">
        <f t="shared" ca="1" si="157"/>
        <v>-21125782766.845524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-21125782766.845524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-88024094.861856341</v>
      </c>
      <c r="L2834" s="444">
        <f t="shared" ca="1" si="157"/>
        <v>-21213806861.707378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-21213806861.707378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-88390861.923780739</v>
      </c>
      <c r="L2835" s="444">
        <f t="shared" ca="1" si="157"/>
        <v>-21302197723.631161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-21302197723.631161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-88759157.181796506</v>
      </c>
      <c r="L2836" s="444">
        <f t="shared" ca="1" si="157"/>
        <v>-21390956880.812958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-21390956880.812958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-89128987.003387317</v>
      </c>
      <c r="L2837" s="444">
        <f t="shared" ca="1" si="157"/>
        <v>-21480085867.816345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-21480085867.816345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-89500357.782568097</v>
      </c>
      <c r="L2838" s="444">
        <f t="shared" ca="1" si="157"/>
        <v>-21569586225.598915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-21569586225.598915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-89873275.939995483</v>
      </c>
      <c r="L2839" s="444">
        <f t="shared" ca="1" si="157"/>
        <v>-21659459501.53891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-21659459501.53891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-90247747.92307879</v>
      </c>
      <c r="L2840" s="444">
        <f t="shared" ca="1" si="157"/>
        <v>-21749707249.46199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-21749707249.46199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-90623780.206091627</v>
      </c>
      <c r="L2841" s="444">
        <f t="shared" ca="1" si="157"/>
        <v>-21840331029.668083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-21840331029.668083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-91001379.29028368</v>
      </c>
      <c r="L2842" s="444">
        <f t="shared" ca="1" si="157"/>
        <v>-21931332408.958366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-21931332408.958366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-91380551.703993186</v>
      </c>
      <c r="L2843" s="444">
        <f t="shared" ca="1" si="157"/>
        <v>-22022712960.662361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-22022712960.662361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-91761304.002759844</v>
      </c>
      <c r="L2844" s="444">
        <f t="shared" ca="1" si="157"/>
        <v>-22114474264.665119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-22114474264.665119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-92143642.769437999</v>
      </c>
      <c r="L2845" s="444">
        <f t="shared" ca="1" si="157"/>
        <v>-22206617907.434559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-22206617907.434559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-92527574.614310667</v>
      </c>
      <c r="L2846" s="444">
        <f t="shared" ca="1" si="157"/>
        <v>-22299145482.04887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-22299145482.04887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-92913106.175203621</v>
      </c>
      <c r="L2847" s="444">
        <f t="shared" ca="1" si="157"/>
        <v>-22392058588.224075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-22392058588.224075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-93300244.117600307</v>
      </c>
      <c r="L2848" s="444">
        <f t="shared" ca="1" si="157"/>
        <v>-22485358832.341675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-22485358832.341675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-93688995.134756982</v>
      </c>
      <c r="L2849" s="444">
        <f t="shared" ca="1" si="157"/>
        <v>-22579047827.476433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-22579047827.476433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-94079365.947818473</v>
      </c>
      <c r="L2850" s="444">
        <f t="shared" ca="1" si="157"/>
        <v>-22673127193.424252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-22673127193.424252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-94471363.305934384</v>
      </c>
      <c r="L2851" s="444">
        <f t="shared" ca="1" si="157"/>
        <v>-22767598556.730186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-22767598556.730186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-94864993.986375779</v>
      </c>
      <c r="L2852" s="444">
        <f t="shared" ca="1" si="157"/>
        <v>-22862463550.71656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-22862463550.71656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-95260264.794652328</v>
      </c>
      <c r="L2853" s="444">
        <f t="shared" ca="1" si="157"/>
        <v>-22957723815.511211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-22957723815.511211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-95657182.564630046</v>
      </c>
      <c r="L2854" s="444">
        <f t="shared" ca="1" si="157"/>
        <v>-23053380998.07584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-23053380998.07584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-96055754.158649325</v>
      </c>
      <c r="L2855" s="444">
        <f t="shared" ca="1" si="157"/>
        <v>-23149436752.234489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-23149436752.234489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-96455986.467643708</v>
      </c>
      <c r="L2856" s="444">
        <f t="shared" ca="1" si="157"/>
        <v>-23245892738.702133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-23245892738.702133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-96857886.411258891</v>
      </c>
      <c r="L2857" s="444">
        <f t="shared" ca="1" si="157"/>
        <v>-23342750625.113392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-23342750625.113392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-97261460.937972471</v>
      </c>
      <c r="L2858" s="444">
        <f t="shared" ca="1" si="157"/>
        <v>-23440012086.051365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-23440012086.051365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-97666717.025214016</v>
      </c>
      <c r="L2859" s="444">
        <f t="shared" ca="1" si="157"/>
        <v>-23537678803.07658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-23537678803.07658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-98073661.679485753</v>
      </c>
      <c r="L2860" s="444">
        <f t="shared" ca="1" si="157"/>
        <v>-23635752464.756065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-23635752464.756065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-98482301.936483607</v>
      </c>
      <c r="L2861" s="444">
        <f t="shared" ca="1" si="157"/>
        <v>-23734234766.692551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-23734234766.692551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-98892644.861218959</v>
      </c>
      <c r="L2862" s="444">
        <f t="shared" ca="1" si="157"/>
        <v>-23833127411.553768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-23833127411.553768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-99304697.548140705</v>
      </c>
      <c r="L2863" s="444">
        <f t="shared" ca="1" si="157"/>
        <v>-23932432109.10191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-23932432109.10191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-99718467.121257961</v>
      </c>
      <c r="L2864" s="444">
        <f t="shared" ca="1" si="157"/>
        <v>-24032150576.223167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-24032150576.223167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-100133960.7342632</v>
      </c>
      <c r="L2865" s="444">
        <f t="shared" ca="1" si="157"/>
        <v>-24132284536.957432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-24132284536.957432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-100551185.57065597</v>
      </c>
      <c r="L2866" s="444">
        <f t="shared" ca="1" si="157"/>
        <v>-24232835722.528088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-24232835722.528088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-100970148.84386703</v>
      </c>
      <c r="L2867" s="444">
        <f t="shared" ca="1" si="157"/>
        <v>-24333805871.371956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-24333805871.371956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-101390857.79738314</v>
      </c>
      <c r="L2868" s="444">
        <f t="shared" ca="1" si="157"/>
        <v>-24435196729.169338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-24435196729.169338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-101813319.70487224</v>
      </c>
      <c r="L2869" s="444">
        <f t="shared" ca="1" si="157"/>
        <v>-24537010048.87421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-24537010048.87421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-102237541.8703092</v>
      </c>
      <c r="L2870" s="444">
        <f t="shared" ca="1" si="157"/>
        <v>-24639247590.744518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-24639247590.744518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-102663531.62810215</v>
      </c>
      <c r="L2871" s="444">
        <f t="shared" ca="1" si="157"/>
        <v>-24741911122.37262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-24741911122.37262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-103091296.34321925</v>
      </c>
      <c r="L2872" s="444">
        <f t="shared" ca="1" si="157"/>
        <v>-24845002418.715839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-24845002418.715839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-103520843.41131599</v>
      </c>
      <c r="L2873" s="444">
        <f t="shared" ca="1" si="157"/>
        <v>-24948523262.127155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-24948523262.127155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-103952180.25886315</v>
      </c>
      <c r="L2874" s="444">
        <f t="shared" ca="1" si="157"/>
        <v>-25052475442.386017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-25052475442.386017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-104385314.34327507</v>
      </c>
      <c r="L2875" s="444">
        <f t="shared" ca="1" si="157"/>
        <v>-25156860756.729294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-25156860756.729294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-104820253.15303873</v>
      </c>
      <c r="L2876" s="444">
        <f t="shared" ca="1" si="157"/>
        <v>-25261681009.882332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-25261681009.882332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-105257004.20784305</v>
      </c>
      <c r="L2877" s="444">
        <f t="shared" ca="1" si="157"/>
        <v>-25366938014.090176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-25366938014.090176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-105695575.05870907</v>
      </c>
      <c r="L2878" s="444">
        <f t="shared" ca="1" si="157"/>
        <v>-25472633589.148884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-25472633589.148884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-106135973.28812034</v>
      </c>
      <c r="L2879" s="444">
        <f t="shared" ca="1" si="157"/>
        <v>-25578769562.437004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-25578769562.437004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-106578206.51015419</v>
      </c>
      <c r="L2880" s="444">
        <f t="shared" ca="1" si="157"/>
        <v>-25685347768.947159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-25685347768.947159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-107022282.37061316</v>
      </c>
      <c r="L2881" s="444">
        <f t="shared" ca="1" si="157"/>
        <v>-25792370051.317772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-25792370051.317772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-107468208.54715738</v>
      </c>
      <c r="L2882" s="444">
        <f t="shared" ca="1" si="157"/>
        <v>-25899838259.864929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-25899838259.864929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-107915992.7494372</v>
      </c>
      <c r="L2883" s="444">
        <f t="shared" ca="1" si="157"/>
        <v>-26007754252.614365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-26007754252.614365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-108365642.71922652</v>
      </c>
      <c r="L2884" s="444">
        <f t="shared" ca="1" si="157"/>
        <v>-26116119895.333591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-26116119895.333591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-108817166.23055662</v>
      </c>
      <c r="L2885" s="444">
        <f t="shared" ca="1" si="157"/>
        <v>-26224937061.564148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-26224937061.564148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-109270571.08985062</v>
      </c>
      <c r="L2886" s="444">
        <f t="shared" ca="1" si="157"/>
        <v>-26334207632.653999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-26334207632.653999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-109725865.13605833</v>
      </c>
      <c r="L2887" s="444">
        <f t="shared" ca="1" si="157"/>
        <v>-26443933497.790058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-26443933497.790058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-110183056.2407919</v>
      </c>
      <c r="L2888" s="444">
        <f t="shared" ca="1" si="157"/>
        <v>-26554116554.030849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-26554116554.030849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-110642152.30846187</v>
      </c>
      <c r="L2889" s="444">
        <f t="shared" ca="1" si="157"/>
        <v>-26664758706.33931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-26664758706.33931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-111103161.27641378</v>
      </c>
      <c r="L2890" s="444">
        <f t="shared" ca="1" si="157"/>
        <v>-26775861867.615723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-26775861867.615723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-111566091.11506553</v>
      </c>
      <c r="L2891" s="444">
        <f t="shared" ca="1" si="157"/>
        <v>-26887427958.730789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-26887427958.730789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-112030949.82804495</v>
      </c>
      <c r="L2892" s="444">
        <f t="shared" ca="1" si="157"/>
        <v>-26999458908.558834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-26999458908.558834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-112497745.45232847</v>
      </c>
      <c r="L2893" s="444">
        <f t="shared" ca="1" si="157"/>
        <v>-27111956654.011162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-27111956654.011162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-112966486.05837984</v>
      </c>
      <c r="L2894" s="444">
        <f t="shared" ca="1" si="157"/>
        <v>-27224923140.069542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-27224923140.069542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-113437179.75028974</v>
      </c>
      <c r="L2895" s="444">
        <f t="shared" ca="1" si="157"/>
        <v>-27338360319.819832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-27338360319.819832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-113909834.66591597</v>
      </c>
      <c r="L2896" s="444">
        <f t="shared" ca="1" si="157"/>
        <v>-27452270154.485748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-27452270154.485748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-114384458.97702396</v>
      </c>
      <c r="L2897" s="444">
        <f t="shared" ca="1" si="157"/>
        <v>-27566654613.462772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-27566654613.462772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-114861060.8894282</v>
      </c>
      <c r="L2898" s="444">
        <f t="shared" ca="1" si="157"/>
        <v>-27681515674.3522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-27681515674.3522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-115339648.64313416</v>
      </c>
      <c r="L2899" s="444">
        <f t="shared" ca="1" si="157"/>
        <v>-27796855322.995335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-27796855322.995335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-115820230.51248056</v>
      </c>
      <c r="L2900" s="444">
        <f t="shared" ca="1" si="157"/>
        <v>-27912675553.507816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-27912675553.507816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-116302814.80628258</v>
      </c>
      <c r="L2901" s="444">
        <f t="shared" ca="1" si="157"/>
        <v>-28028978368.314098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-28028978368.314098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-116787409.86797541</v>
      </c>
      <c r="L2902" s="444">
        <f t="shared" ca="1" si="157"/>
        <v>-28145765778.182076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-28145765778.182076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-117274024.07575865</v>
      </c>
      <c r="L2903" s="444">
        <f t="shared" ca="1" si="157"/>
        <v>-28263039802.257835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-28263039802.257835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-117762665.84274098</v>
      </c>
      <c r="L2904" s="444">
        <f t="shared" ca="1" si="157"/>
        <v>-28380802468.100574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-28380802468.100574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-118253343.61708573</v>
      </c>
      <c r="L2905" s="444">
        <f t="shared" ca="1" si="157"/>
        <v>-28499055811.717659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-28499055811.717659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-118746065.88215689</v>
      </c>
      <c r="L2906" s="444">
        <f t="shared" ca="1" si="157"/>
        <v>-28617801877.599815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-28617801877.599815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-119240841.15666589</v>
      </c>
      <c r="L2907" s="444">
        <f t="shared" ca="1" si="157"/>
        <v>-28737042718.756481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-28737042718.756481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-119737677.99481867</v>
      </c>
      <c r="L2908" s="444">
        <f t="shared" ca="1" si="157"/>
        <v>-28856780396.751301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-28856780396.751301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-120236584.98646374</v>
      </c>
      <c r="L2909" s="444">
        <f t="shared" ca="1" si="157"/>
        <v>-28977016981.737766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-28977016981.737766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-120737570.75724071</v>
      </c>
      <c r="L2910" s="444">
        <f t="shared" ca="1" si="157"/>
        <v>-29097754552.495007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-29097754552.495007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-121240643.96872921</v>
      </c>
      <c r="L2911" s="444">
        <f t="shared" ca="1" si="157"/>
        <v>-29218995196.463737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-29218995196.463737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-121745813.31859891</v>
      </c>
      <c r="L2912" s="444">
        <f t="shared" ca="1" si="157"/>
        <v>-29340741009.782337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-29340741009.782337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-122253087.54075974</v>
      </c>
      <c r="L2913" s="444">
        <f t="shared" ca="1" si="157"/>
        <v>-29462994097.323097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-29462994097.323097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-122762475.40551291</v>
      </c>
      <c r="L2914" s="444">
        <f t="shared" ca="1" si="157"/>
        <v>-29585756572.728611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-29585756572.728611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-123273985.71970254</v>
      </c>
      <c r="L2915" s="444">
        <f t="shared" ca="1" si="157"/>
        <v>-29709030558.448315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-29709030558.448315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-123787627.32686798</v>
      </c>
      <c r="L2916" s="444">
        <f t="shared" ca="1" si="157"/>
        <v>-29832818185.775181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-29832818185.775181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-124303409.10739659</v>
      </c>
      <c r="L2917" s="444">
        <f t="shared" ca="1" si="157"/>
        <v>-29957121594.882576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-29957121594.882576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-124821339.97867739</v>
      </c>
      <c r="L2918" s="444">
        <f t="shared" ca="1" si="157"/>
        <v>-30081942934.861252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-30081942934.861252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-125341428.89525521</v>
      </c>
      <c r="L2919" s="444">
        <f t="shared" ca="1" si="157"/>
        <v>-30207284363.756508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-30207284363.756508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-125863684.84898545</v>
      </c>
      <c r="L2920" s="444">
        <f t="shared" ca="1" si="157"/>
        <v>-30333148048.605492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-30333148048.605492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-126388116.86918955</v>
      </c>
      <c r="L2921" s="444">
        <f t="shared" ca="1" si="157"/>
        <v>-30459536165.474682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-30459536165.474682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-126914734.02281117</v>
      </c>
      <c r="L2922" s="444">
        <f t="shared" ca="1" si="157"/>
        <v>-30586450899.497494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-30586450899.497494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-127443545.41457289</v>
      </c>
      <c r="L2923" s="444">
        <f t="shared" ca="1" si="157"/>
        <v>-30713894444.912067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-30713894444.912067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-127974560.18713363</v>
      </c>
      <c r="L2924" s="444">
        <f t="shared" ca="1" si="157"/>
        <v>-30841869005.099201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-30841869005.099201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-128507787.52124669</v>
      </c>
      <c r="L2925" s="444">
        <f t="shared" ca="1" si="157"/>
        <v>-30970376792.620449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-30970376792.620449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-129043236.63591854</v>
      </c>
      <c r="L2926" s="444">
        <f t="shared" ca="1" si="157"/>
        <v>-31099420029.256367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-31099420029.256367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-129580916.7885682</v>
      </c>
      <c r="L2927" s="444">
        <f t="shared" ca="1" si="157"/>
        <v>-31229000946.044933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-31229000946.044933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-130120837.27518721</v>
      </c>
      <c r="L2928" s="444">
        <f t="shared" ca="1" si="157"/>
        <v>-31359121783.320122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-31359121783.320122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-130663007.43050051</v>
      </c>
      <c r="L2929" s="444">
        <f t="shared" ca="1" si="157"/>
        <v>-31489784790.750622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-31489784790.750622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-131207436.62812759</v>
      </c>
      <c r="L2930" s="444">
        <f t="shared" ca="1" si="157"/>
        <v>-31620992227.37875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-31620992227.37875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-131754134.28074479</v>
      </c>
      <c r="L2931" s="444">
        <f t="shared" ca="1" si="157"/>
        <v>-31752746361.659496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-31752746361.659496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-132303109.8402479</v>
      </c>
      <c r="L2932" s="444">
        <f t="shared" ca="1" si="157"/>
        <v>-31885049471.499744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-31885049471.499744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-132854372.79791558</v>
      </c>
      <c r="L2933" s="444">
        <f t="shared" ca="1" si="157"/>
        <v>-32017903844.297661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-32017903844.297661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-133407932.68457359</v>
      </c>
      <c r="L2934" s="444">
        <f t="shared" ca="1" si="157"/>
        <v>-32151311776.982235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-32151311776.982235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-133963799.07075931</v>
      </c>
      <c r="L2935" s="444">
        <f t="shared" ca="1" si="157"/>
        <v>-32285275576.052994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-32285275576.052994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-134521981.56688747</v>
      </c>
      <c r="L2936" s="444">
        <f t="shared" ca="1" si="157"/>
        <v>-32419797557.619881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-32419797557.619881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-135082489.82341617</v>
      </c>
      <c r="L2937" s="444">
        <f t="shared" ca="1" si="157"/>
        <v>-32554880047.443298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-32554880047.443298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-135645333.53101373</v>
      </c>
      <c r="L2938" s="444">
        <f t="shared" ca="1" si="157"/>
        <v>-32690525380.974312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-32690525380.974312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-136210522.4207263</v>
      </c>
      <c r="L2939" s="444">
        <f t="shared" ca="1" si="157"/>
        <v>-32826735903.395039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-32826735903.395039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-136778066.26414597</v>
      </c>
      <c r="L2940" s="444">
        <f t="shared" ca="1" si="157"/>
        <v>-32963513969.659184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-32963513969.659184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-137347974.87357992</v>
      </c>
      <c r="L2941" s="444">
        <f t="shared" ca="1" si="157"/>
        <v>-33100861944.532764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-33100861944.532764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-137920258.10221985</v>
      </c>
      <c r="L2942" s="444">
        <f t="shared" ca="1" si="157"/>
        <v>-33238782202.634983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-33238782202.634983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-138494925.8443124</v>
      </c>
      <c r="L2943" s="444">
        <f t="shared" ca="1" si="157"/>
        <v>-33377277128.479294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-33377277128.479294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-139071988.03533038</v>
      </c>
      <c r="L2944" s="444">
        <f t="shared" ca="1" si="157"/>
        <v>-33516349116.514626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-33516349116.514626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-139651454.65214428</v>
      </c>
      <c r="L2945" s="444">
        <f t="shared" ca="1" si="157"/>
        <v>-33656000571.166771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-33656000571.166771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-140233335.71319491</v>
      </c>
      <c r="L2946" s="444">
        <f t="shared" ca="1" si="157"/>
        <v>-33796233906.879967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-33796233906.879967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-140817641.27866653</v>
      </c>
      <c r="L2947" s="444">
        <f t="shared" ca="1" si="157"/>
        <v>-33937051548.158634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-33937051548.158634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-141404381.45066097</v>
      </c>
      <c r="L2948" s="444">
        <f t="shared" ca="1" si="157"/>
        <v>-34078455929.609295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-34078455929.609295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-141993566.37337205</v>
      </c>
      <c r="L2949" s="444">
        <f t="shared" ca="1" si="157"/>
        <v>-34220449495.982666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-34220449495.982666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-142585206.23326111</v>
      </c>
      <c r="L2950" s="444">
        <f t="shared" ca="1" si="157"/>
        <v>-34363034702.215927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-34363034702.215927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-143179311.25923303</v>
      </c>
      <c r="L2951" s="444">
        <f t="shared" ca="1" si="157"/>
        <v>-34506214013.475159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-34506214013.475159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-143775891.72281316</v>
      </c>
      <c r="L2952" s="444">
        <f t="shared" ca="1" si="157"/>
        <v>-34649989905.197975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-34649989905.197975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-144374957.9383249</v>
      </c>
      <c r="L2953" s="444">
        <f t="shared" ca="1" si="157"/>
        <v>-34794364863.136299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-34794364863.136299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-144976520.2630679</v>
      </c>
      <c r="L2954" s="444">
        <f t="shared" ca="1" si="157"/>
        <v>-34939341383.399368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-34939341383.399368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-145580589.09749737</v>
      </c>
      <c r="L2955" s="444">
        <f t="shared" ca="1" si="157"/>
        <v>-35084921972.496864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-35084921972.496864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-146187174.8854036</v>
      </c>
      <c r="L2956" s="444">
        <f t="shared" ca="1" si="157"/>
        <v>-35231109147.382271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-35231109147.382271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-146796288.1140928</v>
      </c>
      <c r="L2957" s="444">
        <f t="shared" ca="1" si="157"/>
        <v>-35377905435.496361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-35377905435.496361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-147407939.31456816</v>
      </c>
      <c r="L2958" s="444">
        <f t="shared" ca="1" si="157"/>
        <v>-35525313374.810928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-35525313374.810928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-148022139.06171221</v>
      </c>
      <c r="L2959" s="444">
        <f t="shared" ca="1" si="157"/>
        <v>-35673335513.872643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-35673335513.872643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-148638897.97446933</v>
      </c>
      <c r="L2960" s="444">
        <f t="shared" ca="1" si="157"/>
        <v>-35821974411.847115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-35821974411.847115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-149258226.71602964</v>
      </c>
      <c r="L2961" s="444">
        <f t="shared" ca="1" si="157"/>
        <v>-35971232638.563141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-35971232638.563141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-149880135.99401307</v>
      </c>
      <c r="L2962" s="444">
        <f t="shared" ca="1" si="157"/>
        <v>-36121112774.557152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-36121112774.557152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-150504636.56065479</v>
      </c>
      <c r="L2963" s="444">
        <f t="shared" ca="1" si="157"/>
        <v>-36271617411.117805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-36271617411.117805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-151131739.21299085</v>
      </c>
      <c r="L2964" s="444">
        <f t="shared" ca="1" si="157"/>
        <v>-36422749150.330795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-36422749150.330795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-151761454.79304498</v>
      </c>
      <c r="L2965" s="444">
        <f t="shared" ca="1" si="157"/>
        <v>-36574510605.12384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-36574510605.12384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-152393794.188016</v>
      </c>
      <c r="L2966" s="444">
        <f t="shared" ca="1" si="157"/>
        <v>-36726904399.311859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-36726904399.311859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-153028768.33046609</v>
      </c>
      <c r="L2967" s="444">
        <f t="shared" ca="1" si="157"/>
        <v>-36879933167.642326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-36879933167.642326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-153666388.19850969</v>
      </c>
      <c r="L2968" s="444">
        <f t="shared" ca="1" si="157"/>
        <v>-37033599555.840836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-37033599555.840836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-154306664.81600347</v>
      </c>
      <c r="L2969" s="444">
        <f t="shared" ca="1" si="157"/>
        <v>-37187906220.656837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-37187906220.656837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-154949609.25273681</v>
      </c>
      <c r="L2970" s="444">
        <f t="shared" ca="1" si="157"/>
        <v>-37342855829.909576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-37342855829.909576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-155595232.62462324</v>
      </c>
      <c r="L2971" s="444">
        <f t="shared" ca="1" si="157"/>
        <v>-37498451062.534203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-37498451062.534203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-156243546.09389251</v>
      </c>
      <c r="L2972" s="444">
        <f t="shared" ca="1" si="157"/>
        <v>-37654694608.628098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-37654694608.628098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-156894560.86928374</v>
      </c>
      <c r="L2973" s="444">
        <f t="shared" ca="1" si="157"/>
        <v>-37811589169.497383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-37811589169.497383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-157548288.2062391</v>
      </c>
      <c r="L2974" s="444">
        <f t="shared" ca="1" si="157"/>
        <v>-37969137457.703621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-37969137457.703621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-158204739.40709841</v>
      </c>
      <c r="L2975" s="444">
        <f t="shared" ca="1" si="157"/>
        <v>-38127342197.110718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-38127342197.110718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-158863925.82129467</v>
      </c>
      <c r="L2976" s="444">
        <f t="shared" ca="1" si="157"/>
        <v>-38286206122.932014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-38286206122.932014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-159525858.84555006</v>
      </c>
      <c r="L2977" s="444">
        <f t="shared" ca="1" si="157"/>
        <v>-38445731981.777565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-38445731981.777565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-160190549.92407319</v>
      </c>
      <c r="L2978" s="444">
        <f t="shared" ca="1" si="157"/>
        <v>-38605922531.701637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-38605922531.701637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-160858010.54875681</v>
      </c>
      <c r="L2979" s="444">
        <f t="shared" ca="1" si="157"/>
        <v>-38766780542.250397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-38766780542.250397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-161528252.25937665</v>
      </c>
      <c r="L2980" s="444">
        <f t="shared" ca="1" si="157"/>
        <v>-38928308794.509773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-38928308794.509773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-162201286.64379072</v>
      </c>
      <c r="L2981" s="444">
        <f t="shared" ca="1" si="157"/>
        <v>-39090510081.153564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-39090510081.153564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-162877125.33813986</v>
      </c>
      <c r="L2982" s="444">
        <f t="shared" ca="1" si="157"/>
        <v>-39253387206.491707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-39253387206.491707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-163555780.02704877</v>
      </c>
      <c r="L2983" s="444">
        <f t="shared" ca="1" si="157"/>
        <v>-39416942986.518753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-39416942986.518753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-164237262.44382814</v>
      </c>
      <c r="L2984" s="444">
        <f t="shared" ca="1" si="157"/>
        <v>-39581180248.962578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-39581180248.962578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-164921584.37067741</v>
      </c>
      <c r="L2985" s="444">
        <f t="shared" ca="1" si="157"/>
        <v>-39746101833.333252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-39746101833.333252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-165608757.63888854</v>
      </c>
      <c r="L2986" s="444">
        <f t="shared" ca="1" si="157"/>
        <v>-39911710590.972137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-39911710590.972137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-166298794.12905058</v>
      </c>
      <c r="L2987" s="444">
        <f t="shared" ca="1" si="157"/>
        <v>-40078009385.101189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-40078009385.101189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-166991705.77125496</v>
      </c>
      <c r="L2988" s="444">
        <f t="shared" ca="1" si="157"/>
        <v>-40245001090.872444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-40245001090.872444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-167687504.54530185</v>
      </c>
      <c r="L2989" s="444">
        <f t="shared" ca="1" si="157"/>
        <v>-40412688595.417747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-40412688595.417747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-168386202.48090729</v>
      </c>
      <c r="L2990" s="444">
        <f t="shared" ca="1" si="157"/>
        <v>-40581074797.898651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-40581074797.898651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-169087811.65791103</v>
      </c>
      <c r="L2991" s="444">
        <f t="shared" ca="1" si="157"/>
        <v>-40750162609.556564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-40750162609.556564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-169792344.20648569</v>
      </c>
      <c r="L2992" s="444">
        <f t="shared" ca="1" si="157"/>
        <v>-40919954953.763046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-40919954953.763046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-170499812.30734602</v>
      </c>
      <c r="L2993" s="444">
        <f t="shared" ca="1" si="157"/>
        <v>-41090454766.070389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-41090454766.070389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-171210228.19195995</v>
      </c>
      <c r="L2994" s="444">
        <f t="shared" ca="1" si="157"/>
        <v>-41261664994.262352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-41261664994.262352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-171923604.1427598</v>
      </c>
      <c r="L2995" s="444">
        <f t="shared" ca="1" si="157"/>
        <v>-41433588598.405113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-41433588598.405113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-172639952.49335465</v>
      </c>
      <c r="L2996" s="444">
        <f t="shared" ca="1" si="157"/>
        <v>-41606228550.898468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-41606228550.898468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-173359285.62874362</v>
      </c>
      <c r="L2997" s="444">
        <f t="shared" ca="1" si="157"/>
        <v>-41779587836.527214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-41779587836.527214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-174081615.98553005</v>
      </c>
      <c r="L2998" s="444">
        <f t="shared" ca="1" si="157"/>
        <v>-41953669452.512741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-41953669452.512741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-174806956.05213642</v>
      </c>
      <c r="L2999" s="444">
        <f t="shared" ca="1" si="157"/>
        <v>-42128476408.56488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-42128476408.56488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-175535318.36902034</v>
      </c>
      <c r="L3000" s="444">
        <f t="shared" ca="1" si="157"/>
        <v>-42304011726.933899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-42304011726.933899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-176266715.52889124</v>
      </c>
      <c r="L3001" s="444">
        <f t="shared" ca="1" si="157"/>
        <v>-42480278442.462791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-42480278442.462791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-177001160.17692828</v>
      </c>
      <c r="L3002" s="444">
        <f t="shared" ca="1" si="157"/>
        <v>-42657279602.639717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-42657279602.639717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-177738665.01099882</v>
      </c>
      <c r="L3003" s="444">
        <f t="shared" ca="1" si="157"/>
        <v>-42835018267.650719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-42835018267.650719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-178479242.78187799</v>
      </c>
      <c r="L3004" s="444">
        <f t="shared" ca="1" si="157"/>
        <v>-43013497510.432594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-43013497510.432594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-179222906.29346913</v>
      </c>
      <c r="L3005" s="444">
        <f t="shared" ca="1" si="157"/>
        <v>-43192720416.726067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-43192720416.726067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-179969668.40302527</v>
      </c>
      <c r="L3006" s="444">
        <f t="shared" ca="1" si="157"/>
        <v>-43372690085.129089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-43372690085.129089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-180719542.02137122</v>
      </c>
      <c r="L3007" s="444">
        <f t="shared" ca="1" si="157"/>
        <v>-43553409627.150459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-43553409627.150459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-181472540.1131269</v>
      </c>
      <c r="L3008" s="444">
        <f t="shared" ca="1" si="157"/>
        <v>-43734882167.263588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-43734882167.263588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-182228675.6969316</v>
      </c>
      <c r="L3009" s="444">
        <f t="shared" ca="1" si="157"/>
        <v>-43917110842.960518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-43917110842.960518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-182987961.84566882</v>
      </c>
      <c r="L3010" s="444">
        <f t="shared" ca="1" si="157"/>
        <v>-44100098804.80619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-44100098804.80619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-183750411.68669245</v>
      </c>
      <c r="L3011" s="444">
        <f t="shared" ca="1" si="157"/>
        <v>-44283849216.492882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-44283849216.492882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-184516038.40205368</v>
      </c>
      <c r="L3012" s="444">
        <f t="shared" ca="1" si="157"/>
        <v>-44468365254.894936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-44468365254.894936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-185284855.22872889</v>
      </c>
      <c r="L3013" s="444">
        <f t="shared" ca="1" si="157"/>
        <v>-44653650110.123665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-44653650110.123665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-186056875.4588486</v>
      </c>
      <c r="L3014" s="444">
        <f t="shared" ca="1" si="157"/>
        <v>-44839706985.582512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-44839706985.582512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-186832112.43992713</v>
      </c>
      <c r="L3015" s="444">
        <f t="shared" ca="1" si="157"/>
        <v>-45026539098.022438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-45026539098.022438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-187610579.57509348</v>
      </c>
      <c r="L3016" s="444">
        <f t="shared" ca="1" si="157"/>
        <v>-45214149677.597534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-45214149677.597534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-188392290.32332307</v>
      </c>
      <c r="L3017" s="444">
        <f t="shared" ca="1" si="157"/>
        <v>-45402541967.92086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-45402541967.92086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-189177258.19967026</v>
      </c>
      <c r="L3018" s="444">
        <f t="shared" ca="1" si="157"/>
        <v>-45591719226.120529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-45591719226.120529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-189965496.7755022</v>
      </c>
      <c r="L3019" s="444">
        <f t="shared" ca="1" si="157"/>
        <v>-45781684722.896034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-45781684722.896034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-190757019.67873347</v>
      </c>
      <c r="L3020" s="444">
        <f t="shared" ca="1" si="157"/>
        <v>-45972441742.574768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-45972441742.574768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-191551840.59406152</v>
      </c>
      <c r="L3021" s="444">
        <f t="shared" ca="1" si="157"/>
        <v>-46163993583.168831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-46163993583.168831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-192349973.26320347</v>
      </c>
      <c r="L3022" s="444">
        <f t="shared" ca="1" si="157"/>
        <v>-46356343556.432037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-46356343556.432037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-193151431.4851335</v>
      </c>
      <c r="L3023" s="444">
        <f t="shared" ca="1" si="157"/>
        <v>-46549494987.917168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-46549494987.917168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-193956229.11632153</v>
      </c>
      <c r="L3024" s="444">
        <f t="shared" ca="1" si="157"/>
        <v>-46743451217.033485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-46743451217.033485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-194764380.07097286</v>
      </c>
      <c r="L3025" s="444">
        <f t="shared" ca="1" si="157"/>
        <v>-46938215597.104462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-46938215597.104462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-195575898.32126859</v>
      </c>
      <c r="L3026" s="444">
        <f t="shared" ca="1" si="157"/>
        <v>-47133791495.425728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-47133791495.425728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-196390797.89760721</v>
      </c>
      <c r="L3027" s="444">
        <f t="shared" ca="1" si="157"/>
        <v>-47330182293.323334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-47330182293.323334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-197209092.88884723</v>
      </c>
      <c r="L3028" s="444">
        <f t="shared" ca="1" si="157"/>
        <v>-47527391386.212181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-47527391386.212181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-198030797.44255075</v>
      </c>
      <c r="L3029" s="444">
        <f t="shared" ca="1" si="157"/>
        <v>-47725422183.654732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-47725422183.654732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-198855925.76522803</v>
      </c>
      <c r="L3030" s="444">
        <f t="shared" ca="1" si="157"/>
        <v>-47924278109.41996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-47924278109.41996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-199684492.12258315</v>
      </c>
      <c r="L3031" s="444">
        <f t="shared" ca="1" si="157"/>
        <v>-48123962601.542542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-48123962601.542542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-200516510.8397606</v>
      </c>
      <c r="L3032" s="444">
        <f t="shared" ca="1" si="157"/>
        <v>-48324479112.382301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-48324479112.382301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-201351996.30159292</v>
      </c>
      <c r="L3033" s="444">
        <f t="shared" ca="1" si="157"/>
        <v>-48525831108.683891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-48525831108.683891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-202190962.95284954</v>
      </c>
      <c r="L3034" s="444">
        <f t="shared" ca="1" si="157"/>
        <v>-48728022071.636742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-48728022071.636742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-203033425.29848641</v>
      </c>
      <c r="L3035" s="444">
        <f t="shared" ca="1" si="157"/>
        <v>-48931055496.935226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-48931055496.935226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-203879397.90389678</v>
      </c>
      <c r="L3036" s="444">
        <f t="shared" ca="1" si="157"/>
        <v>-49134934894.839127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-49134934894.839127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-204728895.39516303</v>
      </c>
      <c r="L3037" s="444">
        <f t="shared" ca="1" si="157"/>
        <v>-49339663790.234291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-49339663790.234291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-205581932.45930955</v>
      </c>
      <c r="L3038" s="444">
        <f t="shared" ca="1" si="157"/>
        <v>-49545245722.693604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-49545245722.693604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-206438523.84455669</v>
      </c>
      <c r="L3039" s="444">
        <f t="shared" ca="1" si="157"/>
        <v>-49751684246.538162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-49751684246.538162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-207298684.36057568</v>
      </c>
      <c r="L3040" s="444">
        <f t="shared" ca="1" si="157"/>
        <v>-49958982930.898735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-49958982930.898735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-208162428.87874472</v>
      </c>
      <c r="L3041" s="444">
        <f t="shared" ca="1" si="157"/>
        <v>-50167145359.777481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-50167145359.777481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-209029772.33240616</v>
      </c>
      <c r="L3042" s="444">
        <f t="shared" ca="1" si="157"/>
        <v>-50376175132.109886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-50376175132.109886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-209900729.71712452</v>
      </c>
      <c r="L3043" s="444">
        <f t="shared" ca="1" si="157"/>
        <v>-50586075861.827011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-50586075861.827011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-210775316.09094587</v>
      </c>
      <c r="L3044" s="444">
        <f t="shared" ca="1" si="157"/>
        <v>-50796851177.917953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-50796851177.917953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-211653546.57465813</v>
      </c>
      <c r="L3045" s="444">
        <f t="shared" ca="1" si="157"/>
        <v>-51008504724.492615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-51008504724.492615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-212535436.35205257</v>
      </c>
      <c r="L3046" s="444">
        <f t="shared" ca="1" si="157"/>
        <v>-51221040160.844666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-51221040160.844666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-213421000.6701861</v>
      </c>
      <c r="L3047" s="444">
        <f t="shared" ca="1" si="157"/>
        <v>-51434461161.514854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-51434461161.514854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-214310254.83964524</v>
      </c>
      <c r="L3048" s="444">
        <f t="shared" ca="1" si="157"/>
        <v>-51648771416.3545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-51648771416.3545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-215203214.23481041</v>
      </c>
      <c r="L3049" s="444">
        <f t="shared" ca="1" si="157"/>
        <v>-51863974630.58931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-51863974630.58931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-216099894.29412213</v>
      </c>
      <c r="L3050" s="444">
        <f t="shared" ca="1" si="157"/>
        <v>-52080074524.88343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-52080074524.88343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-217000310.52034763</v>
      </c>
      <c r="L3051" s="444">
        <f t="shared" ca="1" si="157"/>
        <v>-52297074835.403778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-52297074835.403778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-217904478.48084906</v>
      </c>
      <c r="L3052" s="444">
        <f t="shared" ca="1" si="157"/>
        <v>-52514979313.884628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-52514979313.884628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-218812413.80785263</v>
      </c>
      <c r="L3053" s="444">
        <f t="shared" ca="1" si="157"/>
        <v>-52733791727.692482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-52733791727.692482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-219724132.19871867</v>
      </c>
      <c r="L3054" s="444">
        <f t="shared" ca="1" si="157"/>
        <v>-52953515859.891197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-52953515859.891197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-220639649.4162133</v>
      </c>
      <c r="L3055" s="444">
        <f t="shared" ca="1" si="157"/>
        <v>-53174155509.307411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-53174155509.307411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-221558981.28878087</v>
      </c>
      <c r="L3056" s="444">
        <f t="shared" ca="1" si="157"/>
        <v>-53395714490.596191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-53395714490.596191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-222482143.71081746</v>
      </c>
      <c r="L3057" s="444">
        <f t="shared" ca="1" si="157"/>
        <v>-53618196634.307007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-53618196634.307007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-223409152.64294589</v>
      </c>
      <c r="L3058" s="444">
        <f t="shared" ca="1" si="157"/>
        <v>-53841605786.949951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-53841605786.949951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-224340024.11229149</v>
      </c>
      <c r="L3059" s="444">
        <f t="shared" ca="1" si="157"/>
        <v>-54065945811.062241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-54065945811.062241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-225274774.21275929</v>
      </c>
      <c r="L3060" s="444">
        <f t="shared" ca="1" si="157"/>
        <v>-54291220585.275002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-54291220585.275002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-226213419.10531253</v>
      </c>
      <c r="L3061" s="444">
        <f t="shared" ca="1" si="157"/>
        <v>-54517434004.380318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-54517434004.380318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-227155975.01825133</v>
      </c>
      <c r="L3062" s="444">
        <f t="shared" ca="1" si="157"/>
        <v>-54744589979.398567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-54744589979.398567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-228102458.24749401</v>
      </c>
      <c r="L3063" s="444">
        <f t="shared" ca="1" si="157"/>
        <v>-54972692437.646065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-54972692437.646065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-229052885.15685856</v>
      </c>
      <c r="L3064" s="444">
        <f t="shared" ca="1" si="157"/>
        <v>-55201745322.802925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-55201745322.802925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-230007272.17834553</v>
      </c>
      <c r="L3065" s="444">
        <f t="shared" ca="1" si="157"/>
        <v>-55431752594.98127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-55431752594.98127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-230965635.81242195</v>
      </c>
      <c r="L3066" s="444">
        <f t="shared" ca="1" si="157"/>
        <v>-55662718230.793694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-55662718230.793694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-231927992.62830704</v>
      </c>
      <c r="L3067" s="444">
        <f t="shared" ca="1" si="157"/>
        <v>-55894646223.421997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-55894646223.421997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-232894359.2642583</v>
      </c>
      <c r="L3068" s="444">
        <f t="shared" ref="L3068:L3322" ca="1" si="162">I3068-J3068+K3068</f>
        <v>-56127540582.686256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-56127540582.686256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-233864752.4278594</v>
      </c>
      <c r="L3069" s="444">
        <f t="shared" ca="1" si="162"/>
        <v>-56361405335.114113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-56361405335.114113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-234839188.89630881</v>
      </c>
      <c r="L3070" s="444">
        <f t="shared" ca="1" si="162"/>
        <v>-56596244524.010422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-56596244524.010422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-235817685.51671013</v>
      </c>
      <c r="L3071" s="444">
        <f t="shared" ca="1" si="162"/>
        <v>-56832062209.52713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-56832062209.52713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-236800259.20636305</v>
      </c>
      <c r="L3072" s="444">
        <f t="shared" ca="1" si="162"/>
        <v>-57068862468.73349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-57068862468.73349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-237786926.95305622</v>
      </c>
      <c r="L3073" s="444">
        <f t="shared" ca="1" si="162"/>
        <v>-57306649395.686546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-57306649395.686546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-238777705.81536064</v>
      </c>
      <c r="L3074" s="444">
        <f t="shared" ca="1" si="162"/>
        <v>-57545427101.501907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-57545427101.501907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-239772612.92292461</v>
      </c>
      <c r="L3075" s="444">
        <f t="shared" ca="1" si="162"/>
        <v>-57785199714.424835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-57785199714.424835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-240771665.4767701</v>
      </c>
      <c r="L3076" s="444">
        <f t="shared" ca="1" si="162"/>
        <v>-58025971379.901604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-58025971379.901604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-241774880.74959001</v>
      </c>
      <c r="L3077" s="444">
        <f t="shared" ca="1" si="162"/>
        <v>-58267746260.651192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-58267746260.651192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-242782276.08604664</v>
      </c>
      <c r="L3078" s="444">
        <f t="shared" ca="1" si="162"/>
        <v>-58510528536.737236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-58510528536.737236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-243793868.90307179</v>
      </c>
      <c r="L3079" s="444">
        <f t="shared" ca="1" si="162"/>
        <v>-58754322405.640305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-58754322405.640305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-244809676.69016793</v>
      </c>
      <c r="L3080" s="444">
        <f t="shared" ca="1" si="162"/>
        <v>-58999132082.330475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-58999132082.330475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-245829717.00971031</v>
      </c>
      <c r="L3081" s="444">
        <f t="shared" ca="1" si="162"/>
        <v>-59244961799.340187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-59244961799.340187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-246854007.49725077</v>
      </c>
      <c r="L3082" s="444">
        <f t="shared" ca="1" si="162"/>
        <v>-59491815806.83744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-59491815806.83744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-247882565.86182263</v>
      </c>
      <c r="L3083" s="444">
        <f t="shared" ca="1" si="162"/>
        <v>-59739698372.699265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-59739698372.699265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-248915409.88624692</v>
      </c>
      <c r="L3084" s="444">
        <f t="shared" ca="1" si="162"/>
        <v>-59988613782.58551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-59988613782.58551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-249952557.42743963</v>
      </c>
      <c r="L3085" s="444">
        <f t="shared" ca="1" si="162"/>
        <v>-60238566340.012947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-60238566340.012947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-250994026.41672063</v>
      </c>
      <c r="L3086" s="444">
        <f t="shared" ca="1" si="162"/>
        <v>-60489560366.429665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-60489560366.429665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-252039834.86012357</v>
      </c>
      <c r="L3087" s="444">
        <f t="shared" ca="1" si="162"/>
        <v>-60741600201.289787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-60741600201.289787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-253090000.83870748</v>
      </c>
      <c r="L3088" s="444">
        <f t="shared" ca="1" si="162"/>
        <v>-60994690202.128494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-60994690202.128494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-254144542.50886872</v>
      </c>
      <c r="L3089" s="444">
        <f t="shared" ca="1" si="162"/>
        <v>-61248834744.63736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-61248834744.63736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-255203478.10265565</v>
      </c>
      <c r="L3090" s="444">
        <f t="shared" ca="1" si="162"/>
        <v>-61504038222.740013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-61504038222.740013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-256266825.92808339</v>
      </c>
      <c r="L3091" s="444">
        <f t="shared" ca="1" si="162"/>
        <v>-61760305048.668098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-61760305048.668098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-257334604.36945036</v>
      </c>
      <c r="L3092" s="444">
        <f t="shared" ca="1" si="162"/>
        <v>-62017639653.037552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-62017639653.037552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-258406831.88765642</v>
      </c>
      <c r="L3093" s="444">
        <f t="shared" ca="1" si="162"/>
        <v>-62276046484.925209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-62276046484.925209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-259483527.02052167</v>
      </c>
      <c r="L3094" s="444">
        <f t="shared" ca="1" si="162"/>
        <v>-62535530011.945732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-62535530011.945732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-260564708.38310722</v>
      </c>
      <c r="L3095" s="444">
        <f t="shared" ca="1" si="162"/>
        <v>-62796094720.328842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-62796094720.328842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-261650394.66803688</v>
      </c>
      <c r="L3096" s="444">
        <f t="shared" ca="1" si="162"/>
        <v>-63057745114.99688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-63057745114.99688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-262740604.64582029</v>
      </c>
      <c r="L3097" s="444">
        <f t="shared" ca="1" si="162"/>
        <v>-63320485719.6427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-63320485719.6427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-263835357.16517791</v>
      </c>
      <c r="L3098" s="444">
        <f t="shared" ca="1" si="162"/>
        <v>-63584321076.807877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-63584321076.807877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-264934671.15336618</v>
      </c>
      <c r="L3099" s="444">
        <f t="shared" ca="1" si="162"/>
        <v>-63849255747.961243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-63849255747.961243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-266038565.61650518</v>
      </c>
      <c r="L3100" s="444">
        <f t="shared" ca="1" si="162"/>
        <v>-64115294313.577751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-64115294313.577751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-267147059.6399073</v>
      </c>
      <c r="L3101" s="444">
        <f t="shared" ca="1" si="162"/>
        <v>-64382441373.217659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-64382441373.217659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-268260172.3884069</v>
      </c>
      <c r="L3102" s="444">
        <f t="shared" ca="1" si="162"/>
        <v>-64650701545.606064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-64650701545.606064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-269377923.10669196</v>
      </c>
      <c r="L3103" s="444">
        <f t="shared" ca="1" si="162"/>
        <v>-64920079468.712753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-64920079468.712753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-270500331.11963642</v>
      </c>
      <c r="L3104" s="444">
        <f t="shared" ca="1" si="162"/>
        <v>-65190579799.83239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-65190579799.83239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-271627415.83263493</v>
      </c>
      <c r="L3105" s="444">
        <f t="shared" ca="1" si="162"/>
        <v>-65462207215.665024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-65462207215.665024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-272759196.73193765</v>
      </c>
      <c r="L3106" s="444">
        <f t="shared" ca="1" si="162"/>
        <v>-65734966412.396965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-65734966412.396965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-273895693.38498735</v>
      </c>
      <c r="L3107" s="444">
        <f t="shared" ca="1" si="162"/>
        <v>-66008862105.781952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-66008862105.781952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-275036925.44075817</v>
      </c>
      <c r="L3108" s="444">
        <f t="shared" ca="1" si="162"/>
        <v>-66283899031.22271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-66283899031.22271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-276182912.63009465</v>
      </c>
      <c r="L3109" s="444">
        <f t="shared" ca="1" si="162"/>
        <v>-66560081943.852806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-66560081943.852806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-277333674.76605332</v>
      </c>
      <c r="L3110" s="444">
        <f t="shared" ca="1" si="162"/>
        <v>-66837415618.618858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-66837415618.618858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-278489231.74424529</v>
      </c>
      <c r="L3111" s="444">
        <f t="shared" ca="1" si="162"/>
        <v>-67115904850.363106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-67115904850.363106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-279649603.54317963</v>
      </c>
      <c r="L3112" s="444">
        <f t="shared" ca="1" si="162"/>
        <v>-67395554453.906288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-67395554453.906288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-280814810.22460949</v>
      </c>
      <c r="L3113" s="444">
        <f t="shared" ca="1" si="162"/>
        <v>-67676369264.130898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-67676369264.130898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-281984871.93387872</v>
      </c>
      <c r="L3114" s="444">
        <f t="shared" ca="1" si="162"/>
        <v>-67958354136.064774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-67958354136.064774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-283159808.90026987</v>
      </c>
      <c r="L3115" s="444">
        <f t="shared" ca="1" si="162"/>
        <v>-68241513944.965042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-68241513944.965042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-284339641.43735439</v>
      </c>
      <c r="L3116" s="444">
        <f t="shared" ca="1" si="162"/>
        <v>-68525853586.402397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-68525853586.402397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-285524389.94334334</v>
      </c>
      <c r="L3117" s="444">
        <f t="shared" ca="1" si="162"/>
        <v>-68811377976.345734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-68811377976.345734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-286714074.90144056</v>
      </c>
      <c r="L3118" s="444">
        <f t="shared" ca="1" si="162"/>
        <v>-69098092051.247177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-69098092051.247177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-287908716.88019657</v>
      </c>
      <c r="L3119" s="444">
        <f t="shared" ca="1" si="162"/>
        <v>-69386000768.12738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-69386000768.12738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-289108336.53386408</v>
      </c>
      <c r="L3120" s="444">
        <f t="shared" ca="1" si="162"/>
        <v>-69675109104.66124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-69675109104.66124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-290312954.60275519</v>
      </c>
      <c r="L3121" s="444">
        <f t="shared" ca="1" si="162"/>
        <v>-69965422059.263992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-69965422059.263992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-291522591.91359997</v>
      </c>
      <c r="L3122" s="444">
        <f t="shared" ca="1" si="162"/>
        <v>-70256944651.177597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-70256944651.177597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-292737269.37990665</v>
      </c>
      <c r="L3123" s="444">
        <f t="shared" ca="1" si="162"/>
        <v>-70549681920.55751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-70549681920.55751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-293957008.00232297</v>
      </c>
      <c r="L3124" s="444">
        <f t="shared" ca="1" si="162"/>
        <v>-70843638928.55983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-70843638928.55983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-295181828.8689993</v>
      </c>
      <c r="L3125" s="444">
        <f t="shared" ca="1" si="162"/>
        <v>-71138820757.428833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-71138820757.428833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-296411753.15595347</v>
      </c>
      <c r="L3126" s="444">
        <f t="shared" ca="1" si="162"/>
        <v>-71435232510.584793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-71435232510.584793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-297646802.12743664</v>
      </c>
      <c r="L3127" s="444">
        <f t="shared" ca="1" si="162"/>
        <v>-71732879312.712234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-71732879312.712234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-298886997.13630098</v>
      </c>
      <c r="L3128" s="444">
        <f t="shared" ca="1" si="162"/>
        <v>-72031766309.848541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-72031766309.848541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-300132359.62436891</v>
      </c>
      <c r="L3129" s="444">
        <f t="shared" ca="1" si="162"/>
        <v>-72331898669.472916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-72331898669.472916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-301382911.12280381</v>
      </c>
      <c r="L3130" s="444">
        <f t="shared" ca="1" si="162"/>
        <v>-72633281580.595718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-72633281580.595718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-302638673.25248218</v>
      </c>
      <c r="L3131" s="444">
        <f t="shared" ca="1" si="162"/>
        <v>-72935920253.848206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-72935920253.848206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-303899667.7243675</v>
      </c>
      <c r="L3132" s="444">
        <f t="shared" ca="1" si="162"/>
        <v>-73239819921.572571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-73239819921.572571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-305165916.33988571</v>
      </c>
      <c r="L3133" s="444">
        <f t="shared" ca="1" si="162"/>
        <v>-73544985837.91246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-73544985837.91246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-306437440.99130189</v>
      </c>
      <c r="L3134" s="444">
        <f t="shared" ca="1" si="162"/>
        <v>-73851423278.903763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-73851423278.903763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-307714263.662099</v>
      </c>
      <c r="L3135" s="444">
        <f t="shared" ca="1" si="162"/>
        <v>-74159137542.565857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-74159137542.565857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-308996406.42735773</v>
      </c>
      <c r="L3136" s="444">
        <f t="shared" ca="1" si="162"/>
        <v>-74468133948.99321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-74468133948.99321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-310283891.4541384</v>
      </c>
      <c r="L3137" s="444">
        <f t="shared" ca="1" si="162"/>
        <v>-74778417840.447342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-74778417840.447342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-311576741.0018639</v>
      </c>
      <c r="L3138" s="444">
        <f t="shared" ca="1" si="162"/>
        <v>-75089994581.449203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-75089994581.449203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-312874977.42270499</v>
      </c>
      <c r="L3139" s="444">
        <f t="shared" ca="1" si="162"/>
        <v>-75402869558.871902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-75402869558.871902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-314178623.16196626</v>
      </c>
      <c r="L3140" s="444">
        <f t="shared" ca="1" si="162"/>
        <v>-75717048182.033875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-75717048182.033875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-315487700.75847447</v>
      </c>
      <c r="L3141" s="444">
        <f t="shared" ca="1" si="162"/>
        <v>-76032535882.792343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-76032535882.792343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-316802232.84496808</v>
      </c>
      <c r="L3142" s="444">
        <f t="shared" ca="1" si="162"/>
        <v>-76349338115.637314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-76349338115.637314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-318122242.14848882</v>
      </c>
      <c r="L3143" s="444">
        <f t="shared" ca="1" si="162"/>
        <v>-76667460357.785797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-76667460357.785797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-319447751.49077415</v>
      </c>
      <c r="L3144" s="444">
        <f t="shared" ca="1" si="162"/>
        <v>-76986908109.276566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-76986908109.276566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-320778783.78865236</v>
      </c>
      <c r="L3145" s="444">
        <f t="shared" ca="1" si="162"/>
        <v>-77307686893.065216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-77307686893.065216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-322115362.05443841</v>
      </c>
      <c r="L3146" s="444">
        <f t="shared" ca="1" si="162"/>
        <v>-77629802255.119659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-77629802255.119659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-323457509.39633191</v>
      </c>
      <c r="L3147" s="444">
        <f t="shared" ca="1" si="162"/>
        <v>-77953259764.515991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-77953259764.515991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-324805249.01881665</v>
      </c>
      <c r="L3148" s="444">
        <f t="shared" ca="1" si="162"/>
        <v>-78278065013.534805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-78278065013.534805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-326158604.22306168</v>
      </c>
      <c r="L3149" s="444">
        <f t="shared" ca="1" si="162"/>
        <v>-78604223617.757874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-78604223617.757874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-327517598.40732449</v>
      </c>
      <c r="L3150" s="444">
        <f t="shared" ca="1" si="162"/>
        <v>-78931741216.165192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-78931741216.165192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-328882255.06735498</v>
      </c>
      <c r="L3151" s="444">
        <f t="shared" ca="1" si="162"/>
        <v>-79260623471.232544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-79260623471.232544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-330252597.79680228</v>
      </c>
      <c r="L3152" s="444">
        <f t="shared" ca="1" si="162"/>
        <v>-79590876069.029343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-79590876069.029343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-331628650.28762227</v>
      </c>
      <c r="L3153" s="444">
        <f t="shared" ca="1" si="162"/>
        <v>-79922504719.316971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-79922504719.316971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-333010436.33048737</v>
      </c>
      <c r="L3154" s="444">
        <f t="shared" ca="1" si="162"/>
        <v>-80255515155.647461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-80255515155.647461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-334397979.81519777</v>
      </c>
      <c r="L3155" s="444">
        <f t="shared" ca="1" si="162"/>
        <v>-80589913135.462662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-80589913135.462662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-335791304.73109442</v>
      </c>
      <c r="L3156" s="444">
        <f t="shared" ca="1" si="162"/>
        <v>-80925704440.193756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-80925704440.193756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-337190435.16747397</v>
      </c>
      <c r="L3157" s="444">
        <f t="shared" ca="1" si="162"/>
        <v>-81262894875.361237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-81262894875.361237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-338595395.31400514</v>
      </c>
      <c r="L3158" s="444">
        <f t="shared" ca="1" si="162"/>
        <v>-81601490270.675247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-81601490270.675247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-340006209.46114683</v>
      </c>
      <c r="L3159" s="444">
        <f t="shared" ca="1" si="162"/>
        <v>-81941496480.136398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-81941496480.136398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-341422902.00056833</v>
      </c>
      <c r="L3160" s="444">
        <f t="shared" ca="1" si="162"/>
        <v>-82282919382.136963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-82282919382.136963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-342845497.42557067</v>
      </c>
      <c r="L3161" s="444">
        <f t="shared" ca="1" si="162"/>
        <v>-82625764879.562531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-82625764879.562531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-344274020.33151054</v>
      </c>
      <c r="L3162" s="444">
        <f t="shared" ca="1" si="162"/>
        <v>-82970038899.894043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-82970038899.894043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-345708495.41622519</v>
      </c>
      <c r="L3163" s="444">
        <f t="shared" ca="1" si="162"/>
        <v>-83315747395.310272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-83315747395.310272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-347148947.48045945</v>
      </c>
      <c r="L3164" s="444">
        <f t="shared" ca="1" si="162"/>
        <v>-83662896342.790726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-83662896342.790726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-348595401.42829466</v>
      </c>
      <c r="L3165" s="444">
        <f t="shared" ca="1" si="162"/>
        <v>-84011491744.219025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-84011491744.219025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-350047882.26757926</v>
      </c>
      <c r="L3166" s="444">
        <f t="shared" ca="1" si="162"/>
        <v>-84361539626.486603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-84361539626.486603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-351506415.11036086</v>
      </c>
      <c r="L3167" s="444">
        <f t="shared" ca="1" si="162"/>
        <v>-84713046041.59697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-84713046041.59697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-352971025.17332071</v>
      </c>
      <c r="L3168" s="444">
        <f t="shared" ca="1" si="162"/>
        <v>-85066017066.770294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-85066017066.770294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-354441737.77820957</v>
      </c>
      <c r="L3169" s="444">
        <f t="shared" ca="1" si="162"/>
        <v>-85420458804.548508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-85420458804.548508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-355918578.35228544</v>
      </c>
      <c r="L3170" s="444">
        <f t="shared" ca="1" si="162"/>
        <v>-85776377382.900787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-85776377382.900787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-357401572.42875326</v>
      </c>
      <c r="L3171" s="444">
        <f t="shared" ca="1" si="162"/>
        <v>-86133778955.329544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-86133778955.329544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-358890745.64720643</v>
      </c>
      <c r="L3172" s="444">
        <f t="shared" ca="1" si="162"/>
        <v>-86492669700.976746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-86492669700.976746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-360386123.75406975</v>
      </c>
      <c r="L3173" s="444">
        <f t="shared" ca="1" si="162"/>
        <v>-86853055824.73082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-86853055824.73082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-361887732.60304511</v>
      </c>
      <c r="L3174" s="444">
        <f t="shared" ca="1" si="162"/>
        <v>-87214943557.333862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-87214943557.333862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-363395598.15555775</v>
      </c>
      <c r="L3175" s="444">
        <f t="shared" ca="1" si="162"/>
        <v>-87578339155.489426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-87578339155.489426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-364909746.48120594</v>
      </c>
      <c r="L3176" s="444">
        <f t="shared" ca="1" si="162"/>
        <v>-87943248901.970627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-87943248901.970627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-366430203.75821096</v>
      </c>
      <c r="L3177" s="444">
        <f t="shared" ca="1" si="162"/>
        <v>-88309679105.728836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-88309679105.728836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-367956996.27387017</v>
      </c>
      <c r="L3178" s="444">
        <f t="shared" ca="1" si="162"/>
        <v>-88677636102.002701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-88677636102.002701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-369490150.42501128</v>
      </c>
      <c r="L3179" s="444">
        <f t="shared" ca="1" si="162"/>
        <v>-89047126252.427719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-89047126252.427719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-371029692.71844882</v>
      </c>
      <c r="L3180" s="444">
        <f t="shared" ca="1" si="162"/>
        <v>-89418155945.146164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-89418155945.146164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-372575649.77144235</v>
      </c>
      <c r="L3181" s="444">
        <f t="shared" ca="1" si="162"/>
        <v>-89790731594.917603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-89790731594.917603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-374128048.31215668</v>
      </c>
      <c r="L3182" s="444">
        <f t="shared" ca="1" si="162"/>
        <v>-90164859643.229767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-90164859643.229767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-375686915.18012404</v>
      </c>
      <c r="L3183" s="444">
        <f t="shared" ca="1" si="162"/>
        <v>-90540546558.409897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-90540546558.409897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-377252277.3267079</v>
      </c>
      <c r="L3184" s="444">
        <f t="shared" ca="1" si="162"/>
        <v>-90917798835.736603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-90917798835.736603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-378824161.81556916</v>
      </c>
      <c r="L3185" s="444">
        <f t="shared" ca="1" si="162"/>
        <v>-91296622997.55217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-91296622997.55217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-380402595.82313406</v>
      </c>
      <c r="L3186" s="444">
        <f t="shared" ca="1" si="162"/>
        <v>-91677025593.375305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-91677025593.375305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-381987606.63906378</v>
      </c>
      <c r="L3187" s="444">
        <f t="shared" ca="1" si="162"/>
        <v>-92059013200.014374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-92059013200.014374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-383579221.66672653</v>
      </c>
      <c r="L3188" s="444">
        <f t="shared" ca="1" si="162"/>
        <v>-92442592421.681107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-92442592421.681107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-385177468.42367125</v>
      </c>
      <c r="L3189" s="444">
        <f t="shared" ca="1" si="162"/>
        <v>-92827769890.104782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-92827769890.104782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-386782374.54210323</v>
      </c>
      <c r="L3190" s="444">
        <f t="shared" ca="1" si="162"/>
        <v>-93214552264.646881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-93214552264.646881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-388393967.76936197</v>
      </c>
      <c r="L3191" s="444">
        <f t="shared" ca="1" si="162"/>
        <v>-93602946232.416245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-93602946232.416245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-390012275.96840101</v>
      </c>
      <c r="L3192" s="444">
        <f t="shared" ca="1" si="162"/>
        <v>-93992958508.384644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-93992958508.384644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-391637327.11826932</v>
      </c>
      <c r="L3193" s="444">
        <f t="shared" ca="1" si="162"/>
        <v>-94384595835.502914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-94384595835.502914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-393269149.31459546</v>
      </c>
      <c r="L3194" s="444">
        <f t="shared" ca="1" si="162"/>
        <v>-94777864984.817505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-94777864984.817505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-394907770.77007294</v>
      </c>
      <c r="L3195" s="444">
        <f t="shared" ca="1" si="162"/>
        <v>-95172772755.587585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-95172772755.587585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-396553219.81494826</v>
      </c>
      <c r="L3196" s="444">
        <f t="shared" ca="1" si="162"/>
        <v>-95569325975.402527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-95569325975.402527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-398205524.89751053</v>
      </c>
      <c r="L3197" s="444">
        <f t="shared" ca="1" si="162"/>
        <v>-95967531500.300034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-95967531500.300034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-399864714.58458346</v>
      </c>
      <c r="L3198" s="444">
        <f t="shared" ca="1" si="162"/>
        <v>-96367396214.884613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-96367396214.884613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-401530817.56201923</v>
      </c>
      <c r="L3199" s="444">
        <f t="shared" ca="1" si="162"/>
        <v>-96768927032.446625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-96768927032.446625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-403203862.63519424</v>
      </c>
      <c r="L3200" s="444">
        <f t="shared" ca="1" si="162"/>
        <v>-97172130895.081818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-97172130895.081818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-404883878.72950757</v>
      </c>
      <c r="L3201" s="444">
        <f t="shared" ca="1" si="162"/>
        <v>-97577014773.811325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-97577014773.811325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-406570894.89088053</v>
      </c>
      <c r="L3202" s="444">
        <f t="shared" ca="1" si="162"/>
        <v>-97983585668.702209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-97983585668.702209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-408264940.28625917</v>
      </c>
      <c r="L3203" s="444">
        <f t="shared" ca="1" si="162"/>
        <v>-98391850608.988464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-98391850608.988464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-409966044.20411861</v>
      </c>
      <c r="L3204" s="444">
        <f t="shared" ca="1" si="162"/>
        <v>-98801816653.192581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-98801816653.192581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-411674236.05496907</v>
      </c>
      <c r="L3205" s="444">
        <f t="shared" ca="1" si="162"/>
        <v>-99213490889.247543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-99213490889.247543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-413389545.37186474</v>
      </c>
      <c r="L3206" s="444">
        <f t="shared" ca="1" si="162"/>
        <v>-99626880434.619415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-99626880434.619415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-415112001.81091422</v>
      </c>
      <c r="L3207" s="444">
        <f t="shared" ca="1" si="162"/>
        <v>-100041992436.43033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-100041992436.43033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-416841635.151793</v>
      </c>
      <c r="L3208" s="444">
        <f t="shared" ca="1" si="162"/>
        <v>-100458834071.58212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-100458834071.58212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-418578475.29825884</v>
      </c>
      <c r="L3209" s="444">
        <f t="shared" ca="1" si="162"/>
        <v>-100877412546.88039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-100877412546.88039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-420322552.27866828</v>
      </c>
      <c r="L3210" s="444">
        <f t="shared" ca="1" si="162"/>
        <v>-101297735099.15906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-101297735099.15906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-422073896.24649608</v>
      </c>
      <c r="L3211" s="444">
        <f t="shared" ca="1" si="162"/>
        <v>-101719808995.40555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-101719808995.40555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-423832537.48085642</v>
      </c>
      <c r="L3212" s="444">
        <f t="shared" ca="1" si="162"/>
        <v>-102143641532.8864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-102143641532.8864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-425598506.38702667</v>
      </c>
      <c r="L3213" s="444">
        <f t="shared" ca="1" si="162"/>
        <v>-102569240039.27342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-102569240039.27342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-427371833.49697256</v>
      </c>
      <c r="L3214" s="444">
        <f t="shared" ca="1" si="162"/>
        <v>-102996611872.7704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-102996611872.7704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-429152549.46987665</v>
      </c>
      <c r="L3215" s="444">
        <f t="shared" ca="1" si="162"/>
        <v>-103425764422.24028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-103425764422.24028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-430940685.09266782</v>
      </c>
      <c r="L3216" s="444">
        <f t="shared" ca="1" si="162"/>
        <v>-103856705107.33295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-103856705107.33295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-432736271.28055394</v>
      </c>
      <c r="L3217" s="444">
        <f t="shared" ca="1" si="162"/>
        <v>-104289441378.61349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-104289441378.61349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-434539339.07755619</v>
      </c>
      <c r="L3218" s="444">
        <f t="shared" ca="1" si="162"/>
        <v>-104723980717.69106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-104723980717.69106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-436349919.65704608</v>
      </c>
      <c r="L3219" s="444">
        <f t="shared" ca="1" si="162"/>
        <v>-105160330637.3481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-105160330637.3481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-438168044.32228374</v>
      </c>
      <c r="L3220" s="444">
        <f t="shared" ca="1" si="162"/>
        <v>-105598498681.67038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-105598498681.67038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-439993744.50695992</v>
      </c>
      <c r="L3221" s="444">
        <f t="shared" ca="1" si="162"/>
        <v>-106038492426.17734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-106038492426.17734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-441827051.77573889</v>
      </c>
      <c r="L3222" s="444">
        <f t="shared" ca="1" si="162"/>
        <v>-106480319477.95308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-106480319477.95308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-443667997.82480448</v>
      </c>
      <c r="L3223" s="444">
        <f t="shared" ca="1" si="162"/>
        <v>-106923987475.77788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-106923987475.77788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-445516614.48240781</v>
      </c>
      <c r="L3224" s="444">
        <f t="shared" ca="1" si="162"/>
        <v>-107369504090.26028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-107369504090.26028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-447372933.70941788</v>
      </c>
      <c r="L3225" s="444">
        <f t="shared" ca="1" si="162"/>
        <v>-107816877023.9697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-107816877023.9697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-449236987.59987372</v>
      </c>
      <c r="L3226" s="444">
        <f t="shared" ca="1" si="162"/>
        <v>-108266114011.56956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-108266114011.56956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-451108808.38153988</v>
      </c>
      <c r="L3227" s="444">
        <f t="shared" ca="1" si="162"/>
        <v>-108717222819.95111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-108717222819.95111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-452988428.41646302</v>
      </c>
      <c r="L3228" s="444">
        <f t="shared" ca="1" si="162"/>
        <v>-109170211248.36757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-109170211248.36757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-454875880.20153153</v>
      </c>
      <c r="L3229" s="444">
        <f t="shared" ca="1" si="162"/>
        <v>-109625087128.56911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-109625087128.56911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-456771196.36903799</v>
      </c>
      <c r="L3230" s="444">
        <f t="shared" ca="1" si="162"/>
        <v>-110081858324.93814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-110081858324.93814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-458674409.68724233</v>
      </c>
      <c r="L3231" s="444">
        <f t="shared" ca="1" si="162"/>
        <v>-110540532734.62538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-110540532734.62538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-460585553.06093907</v>
      </c>
      <c r="L3232" s="444">
        <f t="shared" ca="1" si="162"/>
        <v>-111001118287.68633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-111001118287.68633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-462504659.53202641</v>
      </c>
      <c r="L3233" s="444">
        <f t="shared" ca="1" si="162"/>
        <v>-111463622947.21835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-111463622947.21835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-464431762.28007644</v>
      </c>
      <c r="L3234" s="444">
        <f t="shared" ca="1" si="162"/>
        <v>-111928054709.49843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-111928054709.49843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-466366894.62291002</v>
      </c>
      <c r="L3235" s="444">
        <f t="shared" ca="1" si="162"/>
        <v>-112394421604.12134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-112394421604.12134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-468310090.01717222</v>
      </c>
      <c r="L3236" s="444">
        <f t="shared" ca="1" si="162"/>
        <v>-112862731694.1385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-112862731694.1385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-470261382.05891043</v>
      </c>
      <c r="L3237" s="444">
        <f t="shared" ca="1" si="162"/>
        <v>-113332993076.19742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-113332993076.19742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-472220804.48415589</v>
      </c>
      <c r="L3238" s="444">
        <f t="shared" ca="1" si="162"/>
        <v>-113805213880.68158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-113805213880.68158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-474188391.16950655</v>
      </c>
      <c r="L3239" s="444">
        <f t="shared" ca="1" si="162"/>
        <v>-114279402271.85109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-114279402271.85109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-476164176.13271284</v>
      </c>
      <c r="L3240" s="444">
        <f t="shared" ca="1" si="162"/>
        <v>-114755566447.9838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-114755566447.9838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-478148193.53326583</v>
      </c>
      <c r="L3241" s="444">
        <f t="shared" ca="1" si="162"/>
        <v>-115233714641.51706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-115233714641.51706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-480140477.6729877</v>
      </c>
      <c r="L3242" s="444">
        <f t="shared" ca="1" si="162"/>
        <v>-115713855119.19005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-115713855119.19005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-482141062.99662519</v>
      </c>
      <c r="L3243" s="444">
        <f t="shared" ca="1" si="162"/>
        <v>-116195996182.18668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-116195996182.18668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-484149984.09244448</v>
      </c>
      <c r="L3244" s="444">
        <f t="shared" ca="1" si="162"/>
        <v>-116680146166.27911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-116680146166.27911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-486167275.69282961</v>
      </c>
      <c r="L3245" s="444">
        <f t="shared" ca="1" si="162"/>
        <v>-117166313441.97194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-117166313441.97194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-488192972.67488307</v>
      </c>
      <c r="L3246" s="444">
        <f t="shared" ca="1" si="162"/>
        <v>-117654506414.64682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-117654506414.64682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-490227110.06102848</v>
      </c>
      <c r="L3247" s="444">
        <f t="shared" ca="1" si="162"/>
        <v>-118144733524.70786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-118144733524.70786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-492269723.01961613</v>
      </c>
      <c r="L3248" s="444">
        <f t="shared" ca="1" si="162"/>
        <v>-118637003247.72748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-118637003247.72748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-494320846.86553115</v>
      </c>
      <c r="L3249" s="444">
        <f t="shared" ca="1" si="162"/>
        <v>-119131324094.593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-119131324094.593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-496380517.06080413</v>
      </c>
      <c r="L3250" s="444">
        <f t="shared" ca="1" si="162"/>
        <v>-119627704611.65381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-119627704611.65381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-498448769.21522421</v>
      </c>
      <c r="L3251" s="444">
        <f t="shared" ca="1" si="162"/>
        <v>-120126153380.86903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-120126153380.86903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-500525639.08695424</v>
      </c>
      <c r="L3252" s="444">
        <f t="shared" ca="1" si="162"/>
        <v>-120626679019.95599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-120626679019.95599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-502611162.58314997</v>
      </c>
      <c r="L3253" s="444">
        <f t="shared" ca="1" si="162"/>
        <v>-121129290182.53914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-121129290182.53914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-504705375.76057982</v>
      </c>
      <c r="L3254" s="444">
        <f t="shared" ca="1" si="162"/>
        <v>-121633995558.29971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-121633995558.29971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-506808314.82624888</v>
      </c>
      <c r="L3255" s="444">
        <f t="shared" ca="1" si="162"/>
        <v>-122140803873.12596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-122140803873.12596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-508920016.13802475</v>
      </c>
      <c r="L3256" s="444">
        <f t="shared" ca="1" si="162"/>
        <v>-122649723889.26399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-122649723889.26399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-511040516.20526665</v>
      </c>
      <c r="L3257" s="444">
        <f t="shared" ca="1" si="162"/>
        <v>-123160764405.46925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-123160764405.46925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-513169851.68945521</v>
      </c>
      <c r="L3258" s="444">
        <f t="shared" ca="1" si="162"/>
        <v>-123673934257.15871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-123673934257.15871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-515308059.40482795</v>
      </c>
      <c r="L3259" s="444">
        <f t="shared" ca="1" si="162"/>
        <v>-124189242316.56354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-124189242316.56354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-517455176.31901479</v>
      </c>
      <c r="L3260" s="444">
        <f t="shared" ca="1" si="162"/>
        <v>-124706697492.88255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-124706697492.88255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-519611239.55367732</v>
      </c>
      <c r="L3261" s="444">
        <f t="shared" ca="1" si="162"/>
        <v>-125226308732.43623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-125226308732.43623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-521776286.38515097</v>
      </c>
      <c r="L3262" s="444">
        <f t="shared" ca="1" si="162"/>
        <v>-125748085018.82138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-125748085018.82138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-523950354.24508905</v>
      </c>
      <c r="L3263" s="444">
        <f t="shared" ca="1" si="162"/>
        <v>-126272035373.06647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-126272035373.06647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-526133480.72111028</v>
      </c>
      <c r="L3264" s="444">
        <f t="shared" ca="1" si="162"/>
        <v>-126798168853.78758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-126798168853.78758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-528325703.55744827</v>
      </c>
      <c r="L3265" s="444">
        <f t="shared" ca="1" si="162"/>
        <v>-127326494557.34503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-127326494557.34503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-530527060.6556043</v>
      </c>
      <c r="L3266" s="444">
        <f t="shared" ca="1" si="162"/>
        <v>-127857021618.00064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-127857021618.00064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-532737590.07500261</v>
      </c>
      <c r="L3267" s="444">
        <f t="shared" ca="1" si="162"/>
        <v>-128389759208.07564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-128389759208.07564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-534957330.03364855</v>
      </c>
      <c r="L3268" s="444">
        <f t="shared" ca="1" si="162"/>
        <v>-128924716538.10928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-128924716538.10928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-537186318.90878868</v>
      </c>
      <c r="L3269" s="444">
        <f t="shared" ca="1" si="162"/>
        <v>-129461902857.01807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-129461902857.01807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-539424595.23757529</v>
      </c>
      <c r="L3270" s="444">
        <f t="shared" ca="1" si="162"/>
        <v>-130001327452.25565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-130001327452.25565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-541672197.71773183</v>
      </c>
      <c r="L3271" s="444">
        <f t="shared" ca="1" si="162"/>
        <v>-130542999649.97337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-130542999649.97337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-543929165.20822239</v>
      </c>
      <c r="L3272" s="444">
        <f t="shared" ca="1" si="162"/>
        <v>-131086928815.18159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-131086928815.18159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-546195536.72992325</v>
      </c>
      <c r="L3273" s="444">
        <f t="shared" ca="1" si="162"/>
        <v>-131633124351.91151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-131633124351.91151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-548471351.46629798</v>
      </c>
      <c r="L3274" s="444">
        <f t="shared" ca="1" si="162"/>
        <v>-132181595703.37781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-132181595703.37781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-550756648.76407421</v>
      </c>
      <c r="L3275" s="444">
        <f t="shared" ca="1" si="162"/>
        <v>-132732352352.14188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-132732352352.14188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-553051468.13392448</v>
      </c>
      <c r="L3276" s="444">
        <f t="shared" ca="1" si="162"/>
        <v>-133285403820.2758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-133285403820.2758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-555355849.25114918</v>
      </c>
      <c r="L3277" s="444">
        <f t="shared" ca="1" si="162"/>
        <v>-133840759669.52695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-133840759669.52695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-557669831.95636225</v>
      </c>
      <c r="L3278" s="444">
        <f t="shared" ca="1" si="162"/>
        <v>-134398429501.48331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-134398429501.48331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-559993456.25618041</v>
      </c>
      <c r="L3279" s="444">
        <f t="shared" ca="1" si="162"/>
        <v>-134958422957.73949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-134958422957.73949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-562326762.32391453</v>
      </c>
      <c r="L3280" s="444">
        <f t="shared" ca="1" si="162"/>
        <v>-135520749720.0634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-135520749720.0634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-564669790.50026417</v>
      </c>
      <c r="L3281" s="444">
        <f t="shared" ca="1" si="162"/>
        <v>-136085419510.56366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-136085419510.56366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-567022581.29401529</v>
      </c>
      <c r="L3282" s="444">
        <f t="shared" ca="1" si="162"/>
        <v>-136652442091.85768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-136652442091.85768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-569385175.38274038</v>
      </c>
      <c r="L3283" s="444">
        <f t="shared" ca="1" si="162"/>
        <v>-137221827267.24042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-137221827267.24042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-571757613.61350167</v>
      </c>
      <c r="L3284" s="444">
        <f t="shared" ca="1" si="162"/>
        <v>-137793584880.85391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-137793584880.85391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-574139937.00355792</v>
      </c>
      <c r="L3285" s="444">
        <f t="shared" ca="1" si="162"/>
        <v>-138367724817.85748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-138367724817.85748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-576532186.74107289</v>
      </c>
      <c r="L3286" s="444">
        <f t="shared" ca="1" si="162"/>
        <v>-138944257004.59854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-138944257004.59854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-578934404.18582726</v>
      </c>
      <c r="L3287" s="444">
        <f t="shared" ca="1" si="162"/>
        <v>-139523191408.78436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-139523191408.78436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-581346630.8699348</v>
      </c>
      <c r="L3288" s="444">
        <f t="shared" ca="1" si="162"/>
        <v>-140104538039.6543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-140104538039.6543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-583768908.49855959</v>
      </c>
      <c r="L3289" s="444">
        <f t="shared" ca="1" si="162"/>
        <v>-140688306948.15286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-140688306948.15286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-586201278.95063686</v>
      </c>
      <c r="L3290" s="444">
        <f t="shared" ca="1" si="162"/>
        <v>-141274508227.10349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-141274508227.10349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-588643784.27959788</v>
      </c>
      <c r="L3291" s="444">
        <f t="shared" ca="1" si="162"/>
        <v>-141863152011.38309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-141863152011.38309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-591096466.71409619</v>
      </c>
      <c r="L3292" s="444">
        <f t="shared" ca="1" si="162"/>
        <v>-142454248478.0972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-142454248478.0972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-593559368.65873837</v>
      </c>
      <c r="L3293" s="444">
        <f t="shared" ca="1" si="162"/>
        <v>-143047807846.75595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-143047807846.75595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-596032532.69481647</v>
      </c>
      <c r="L3294" s="444">
        <f t="shared" ca="1" si="162"/>
        <v>-143643840379.45078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-143643840379.45078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-598516001.58104491</v>
      </c>
      <c r="L3295" s="444">
        <f t="shared" ca="1" si="162"/>
        <v>-144242356381.03183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-144242356381.03183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-601009818.25429928</v>
      </c>
      <c r="L3296" s="444">
        <f t="shared" ca="1" si="162"/>
        <v>-144843366199.28613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-144843366199.28613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-603514025.83035886</v>
      </c>
      <c r="L3297" s="444">
        <f t="shared" ca="1" si="162"/>
        <v>-145446880225.11649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-145446880225.11649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-606028667.60465205</v>
      </c>
      <c r="L3298" s="444">
        <f t="shared" ca="1" si="162"/>
        <v>-146052908892.72113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-146052908892.72113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-608553787.05300474</v>
      </c>
      <c r="L3299" s="444">
        <f t="shared" ca="1" si="162"/>
        <v>-146661462679.77414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-146661462679.77414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-611089427.83239222</v>
      </c>
      <c r="L3300" s="444">
        <f t="shared" ca="1" si="162"/>
        <v>-147272552107.60654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-147272552107.60654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-613635633.78169394</v>
      </c>
      <c r="L3301" s="444">
        <f t="shared" ca="1" si="162"/>
        <v>-147886187741.38824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-147886187741.38824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-616192448.92245102</v>
      </c>
      <c r="L3302" s="444">
        <f t="shared" ca="1" si="162"/>
        <v>-148502380190.3107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-148502380190.3107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-618759917.45962787</v>
      </c>
      <c r="L3303" s="444">
        <f t="shared" ca="1" si="162"/>
        <v>-149121140107.77032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-149121140107.77032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-621338083.78237629</v>
      </c>
      <c r="L3304" s="444">
        <f t="shared" ca="1" si="162"/>
        <v>-149742478191.5527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-149742478191.5527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-623926992.46480298</v>
      </c>
      <c r="L3305" s="444">
        <f t="shared" ca="1" si="162"/>
        <v>-150366405184.01752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-150366405184.01752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-626526688.26673961</v>
      </c>
      <c r="L3306" s="444">
        <f t="shared" ca="1" si="162"/>
        <v>-150992931872.28427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-150992931872.28427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-629137216.13451779</v>
      </c>
      <c r="L3307" s="444">
        <f t="shared" ca="1" si="162"/>
        <v>-151622069088.41879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-151622069088.41879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-631758621.20174491</v>
      </c>
      <c r="L3308" s="444">
        <f t="shared" ca="1" si="162"/>
        <v>-152253827709.62054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-152253827709.62054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-634390948.79008555</v>
      </c>
      <c r="L3309" s="444">
        <f t="shared" ca="1" si="162"/>
        <v>-152888218658.41064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-152888218658.41064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-637034244.41004431</v>
      </c>
      <c r="L3310" s="444">
        <f t="shared" ca="1" si="162"/>
        <v>-153525252902.82068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-153525252902.82068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-639688553.76175284</v>
      </c>
      <c r="L3311" s="444">
        <f t="shared" ca="1" si="162"/>
        <v>-154164941456.58243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-154164941456.58243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-642353922.73576009</v>
      </c>
      <c r="L3312" s="444">
        <f t="shared" ca="1" si="162"/>
        <v>-154807295379.31818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-154807295379.31818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-645030397.41382575</v>
      </c>
      <c r="L3313" s="444">
        <f t="shared" ca="1" si="162"/>
        <v>-155452325776.73199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-155452325776.73199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-647718024.06971669</v>
      </c>
      <c r="L3314" s="444">
        <f t="shared" ca="1" si="162"/>
        <v>-156100043800.8017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-156100043800.8017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-650416849.17000711</v>
      </c>
      <c r="L3315" s="444">
        <f t="shared" ca="1" si="162"/>
        <v>-156750460649.97171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-156750460649.97171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-653126919.3748821</v>
      </c>
      <c r="L3316" s="444">
        <f t="shared" ca="1" si="162"/>
        <v>-157403587569.34659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-157403587569.34659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-655848281.53894413</v>
      </c>
      <c r="L3317" s="444">
        <f t="shared" ca="1" si="162"/>
        <v>-158059435850.88553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-158059435850.88553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-658580982.71202302</v>
      </c>
      <c r="L3318" s="444">
        <f t="shared" ca="1" si="162"/>
        <v>-158718016833.59756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-158718016833.59756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-661325070.13998985</v>
      </c>
      <c r="L3319" s="444">
        <f t="shared" ca="1" si="162"/>
        <v>-159379341903.73755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-159379341903.73755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-664080591.26557314</v>
      </c>
      <c r="L3320" s="444">
        <f t="shared" ca="1" si="162"/>
        <v>-160043422495.00311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-160043422495.00311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-666847593.72917962</v>
      </c>
      <c r="L3321" s="444">
        <f t="shared" ca="1" si="162"/>
        <v>-160710270088.7323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-160710270088.7323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-669626125.36971796</v>
      </c>
      <c r="L3322" s="444">
        <f t="shared" ca="1" si="162"/>
        <v>-161379896214.10202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-161379896214.10202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-672416234.22542512</v>
      </c>
      <c r="L3323" s="444">
        <f t="shared" ref="L3323:L3577" ca="1" si="167">I3323-J3323+K3323</f>
        <v>-162052312448.32745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-162052312448.32745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-675217968.53469777</v>
      </c>
      <c r="L3324" s="444">
        <f t="shared" ca="1" si="167"/>
        <v>-162727530416.86215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-162727530416.86215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-678031376.7369256</v>
      </c>
      <c r="L3325" s="444">
        <f t="shared" ca="1" si="167"/>
        <v>-163405561793.59909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-163405561793.59909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-680856507.47332954</v>
      </c>
      <c r="L3326" s="444">
        <f t="shared" ca="1" si="167"/>
        <v>-164086418301.07242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-164086418301.07242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-683693409.58780169</v>
      </c>
      <c r="L3327" s="444">
        <f t="shared" ca="1" si="167"/>
        <v>-164770111710.66022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-164770111710.66022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-686542132.12775087</v>
      </c>
      <c r="L3328" s="444">
        <f t="shared" ca="1" si="167"/>
        <v>-165456653842.78796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-165456653842.78796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-689402724.34494984</v>
      </c>
      <c r="L3329" s="444">
        <f t="shared" ca="1" si="167"/>
        <v>-166146056567.1329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-166146056567.1329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-692275235.69638705</v>
      </c>
      <c r="L3330" s="444">
        <f t="shared" ca="1" si="167"/>
        <v>-166838331802.82928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-166838331802.82928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-695159715.84512198</v>
      </c>
      <c r="L3331" s="444">
        <f t="shared" ca="1" si="167"/>
        <v>-167533491518.67441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-167533491518.67441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-698056214.6611433</v>
      </c>
      <c r="L3332" s="444">
        <f t="shared" ca="1" si="167"/>
        <v>-168231547733.33554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-168231547733.33554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-700964782.22223139</v>
      </c>
      <c r="L3333" s="444">
        <f t="shared" ca="1" si="167"/>
        <v>-168932512515.55777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-168932512515.55777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-703885468.81482399</v>
      </c>
      <c r="L3334" s="444">
        <f t="shared" ca="1" si="167"/>
        <v>-169636397984.37259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-169636397984.37259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-706818324.93488574</v>
      </c>
      <c r="L3335" s="444">
        <f t="shared" ca="1" si="167"/>
        <v>-170343216309.30746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-170343216309.30746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-709763401.28878105</v>
      </c>
      <c r="L3336" s="444">
        <f t="shared" ca="1" si="167"/>
        <v>-171052979710.59625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-171052979710.59625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-712720748.79415107</v>
      </c>
      <c r="L3337" s="444">
        <f t="shared" ca="1" si="167"/>
        <v>-171765700459.39041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-171765700459.39041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-715690418.58079338</v>
      </c>
      <c r="L3338" s="444">
        <f t="shared" ca="1" si="167"/>
        <v>-172481390877.97119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-172481390877.97119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-718672461.99154663</v>
      </c>
      <c r="L3339" s="444">
        <f t="shared" ca="1" si="167"/>
        <v>-173200063339.96274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-173200063339.96274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-721666930.58317804</v>
      </c>
      <c r="L3340" s="444">
        <f t="shared" ca="1" si="167"/>
        <v>-173921730270.54593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-173921730270.54593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-724673876.12727475</v>
      </c>
      <c r="L3341" s="444">
        <f t="shared" ca="1" si="167"/>
        <v>-174646404146.67322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-174646404146.67322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-727693350.61113834</v>
      </c>
      <c r="L3342" s="444">
        <f t="shared" ca="1" si="167"/>
        <v>-175374097497.28436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-175374097497.28436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-730725406.23868489</v>
      </c>
      <c r="L3343" s="444">
        <f t="shared" ca="1" si="167"/>
        <v>-176104822903.52304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-176104822903.52304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-733770095.43134594</v>
      </c>
      <c r="L3344" s="444">
        <f t="shared" ca="1" si="167"/>
        <v>-176838592998.95438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-176838592998.95438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-736827470.82897651</v>
      </c>
      <c r="L3345" s="444">
        <f t="shared" ca="1" si="167"/>
        <v>-177575420469.78336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-177575420469.78336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-739897585.29076397</v>
      </c>
      <c r="L3346" s="444">
        <f t="shared" ca="1" si="167"/>
        <v>-178315318055.07413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-178315318055.07413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-742980491.89614224</v>
      </c>
      <c r="L3347" s="444">
        <f t="shared" ca="1" si="167"/>
        <v>-179058298546.97028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-179058298546.97028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-746076243.94570947</v>
      </c>
      <c r="L3348" s="444">
        <f t="shared" ca="1" si="167"/>
        <v>-179804374790.91599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-179804374790.91599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-749184894.96214998</v>
      </c>
      <c r="L3349" s="444">
        <f t="shared" ca="1" si="167"/>
        <v>-180553559685.87814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-180553559685.87814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-752306498.69115889</v>
      </c>
      <c r="L3350" s="444">
        <f t="shared" ca="1" si="167"/>
        <v>-181305866184.56931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-181305866184.56931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-755441109.10237205</v>
      </c>
      <c r="L3351" s="444">
        <f t="shared" ca="1" si="167"/>
        <v>-182061307293.67169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-182061307293.67169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-758588780.39029872</v>
      </c>
      <c r="L3352" s="444">
        <f t="shared" ca="1" si="167"/>
        <v>-182819896074.06198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-182819896074.06198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-761749566.97525823</v>
      </c>
      <c r="L3353" s="444">
        <f t="shared" ca="1" si="167"/>
        <v>-183581645641.03723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-183581645641.03723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-764923523.50432181</v>
      </c>
      <c r="L3354" s="444">
        <f t="shared" ca="1" si="167"/>
        <v>-184346569164.54156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-184346569164.54156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-768110704.85225654</v>
      </c>
      <c r="L3355" s="444">
        <f t="shared" ca="1" si="167"/>
        <v>-185114679869.39383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-185114679869.39383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-771311166.12247431</v>
      </c>
      <c r="L3356" s="444">
        <f t="shared" ca="1" si="167"/>
        <v>-185885991035.5163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-185885991035.5163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-774524962.6479845</v>
      </c>
      <c r="L3357" s="444">
        <f t="shared" ca="1" si="167"/>
        <v>-186660515998.16428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-186660515998.16428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-777752149.99235117</v>
      </c>
      <c r="L3358" s="444">
        <f t="shared" ca="1" si="167"/>
        <v>-187438268148.15662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-187438268148.15662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-780992783.9506526</v>
      </c>
      <c r="L3359" s="444">
        <f t="shared" ca="1" si="167"/>
        <v>-188219260932.10727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-188219260932.10727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-784246920.55044699</v>
      </c>
      <c r="L3360" s="444">
        <f t="shared" ca="1" si="167"/>
        <v>-189003507852.65771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-189003507852.65771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-787514616.05274045</v>
      </c>
      <c r="L3361" s="444">
        <f t="shared" ca="1" si="167"/>
        <v>-189791022468.71045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-189791022468.71045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-790795926.95296025</v>
      </c>
      <c r="L3362" s="444">
        <f t="shared" ca="1" si="167"/>
        <v>-190581818395.66342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-190581818395.66342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-794090909.98193097</v>
      </c>
      <c r="L3363" s="444">
        <f t="shared" ca="1" si="167"/>
        <v>-191375909305.64536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-191375909305.64536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-797399622.10685563</v>
      </c>
      <c r="L3364" s="444">
        <f t="shared" ca="1" si="167"/>
        <v>-192173308927.7522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-192173308927.7522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-800722120.53230083</v>
      </c>
      <c r="L3365" s="444">
        <f t="shared" ca="1" si="167"/>
        <v>-192974031048.28448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-192974031048.28448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-804058462.70118535</v>
      </c>
      <c r="L3366" s="444">
        <f t="shared" ca="1" si="167"/>
        <v>-193778089510.98566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-193778089510.98566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-807408706.29577351</v>
      </c>
      <c r="L3367" s="444">
        <f t="shared" ca="1" si="167"/>
        <v>-194585498217.28143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-194585498217.28143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-810772909.23867261</v>
      </c>
      <c r="L3368" s="444">
        <f t="shared" ca="1" si="167"/>
        <v>-195396271126.52011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-195396271126.52011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-814151129.69383383</v>
      </c>
      <c r="L3369" s="444">
        <f t="shared" ca="1" si="167"/>
        <v>-196210422256.21396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-196210422256.21396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-817543426.06755817</v>
      </c>
      <c r="L3370" s="444">
        <f t="shared" ca="1" si="167"/>
        <v>-197027965682.28152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-197027965682.28152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-820949857.00950634</v>
      </c>
      <c r="L3371" s="444">
        <f t="shared" ca="1" si="167"/>
        <v>-197848915539.29105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-197848915539.29105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-824370481.41371274</v>
      </c>
      <c r="L3372" s="444">
        <f t="shared" ca="1" si="167"/>
        <v>-198673286020.70477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-198673286020.70477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-827805358.41960323</v>
      </c>
      <c r="L3373" s="444">
        <f t="shared" ca="1" si="167"/>
        <v>-199501091379.12439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-199501091379.12439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-831254547.41301823</v>
      </c>
      <c r="L3374" s="444">
        <f t="shared" ca="1" si="167"/>
        <v>-200332345926.53741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-200332345926.53741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-834718108.0272392</v>
      </c>
      <c r="L3375" s="444">
        <f t="shared" ca="1" si="167"/>
        <v>-201167064034.56467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-201167064034.56467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-838196100.14401948</v>
      </c>
      <c r="L3376" s="444">
        <f t="shared" ca="1" si="167"/>
        <v>-202005260134.70868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-202005260134.70868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-841688583.89461946</v>
      </c>
      <c r="L3377" s="444">
        <f t="shared" ca="1" si="167"/>
        <v>-202846948718.6033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-202846948718.6033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-845195619.66084707</v>
      </c>
      <c r="L3378" s="444">
        <f t="shared" ca="1" si="167"/>
        <v>-203692144338.26416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-203692144338.26416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-848717268.07610071</v>
      </c>
      <c r="L3379" s="444">
        <f t="shared" ca="1" si="167"/>
        <v>-204540861606.34027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-204540861606.34027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-852253590.02641773</v>
      </c>
      <c r="L3380" s="444">
        <f t="shared" ca="1" si="167"/>
        <v>-205393115196.3667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-205393115196.3667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-855804646.65152788</v>
      </c>
      <c r="L3381" s="444">
        <f t="shared" ca="1" si="167"/>
        <v>-206248919843.01822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-206248919843.01822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-859370499.34590924</v>
      </c>
      <c r="L3382" s="444">
        <f t="shared" ca="1" si="167"/>
        <v>-207108290342.36414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-207108290342.36414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-862951209.7598505</v>
      </c>
      <c r="L3383" s="444">
        <f t="shared" ca="1" si="167"/>
        <v>-207971241552.12399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-207971241552.12399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-866546839.80051661</v>
      </c>
      <c r="L3384" s="444">
        <f t="shared" ca="1" si="167"/>
        <v>-208837788391.9245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-208837788391.9245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-870157451.63301873</v>
      </c>
      <c r="L3385" s="444">
        <f t="shared" ca="1" si="167"/>
        <v>-209707945843.55753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-209707945843.55753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-873783107.68148971</v>
      </c>
      <c r="L3386" s="444">
        <f t="shared" ca="1" si="167"/>
        <v>-210581728951.23901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-210581728951.23901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-877423870.6301626</v>
      </c>
      <c r="L3387" s="444">
        <f t="shared" ca="1" si="167"/>
        <v>-211459152821.86917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-211459152821.86917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-881079803.42445481</v>
      </c>
      <c r="L3388" s="444">
        <f t="shared" ca="1" si="167"/>
        <v>-212340232625.29364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-212340232625.29364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-884750969.27205682</v>
      </c>
      <c r="L3389" s="444">
        <f t="shared" ca="1" si="167"/>
        <v>-213224983594.5657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-213224983594.5657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-888437431.64402378</v>
      </c>
      <c r="L3390" s="444">
        <f t="shared" ca="1" si="167"/>
        <v>-214113421026.20972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-214113421026.20972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-892139254.27587378</v>
      </c>
      <c r="L3391" s="444">
        <f t="shared" ca="1" si="167"/>
        <v>-215005560280.4856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-215005560280.4856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-895856501.16868997</v>
      </c>
      <c r="L3392" s="444">
        <f t="shared" ca="1" si="167"/>
        <v>-215901416781.6543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-215901416781.6543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-899589236.59022617</v>
      </c>
      <c r="L3393" s="444">
        <f t="shared" ca="1" si="167"/>
        <v>-216801006018.24454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-216801006018.24454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-903337525.07601893</v>
      </c>
      <c r="L3394" s="444">
        <f t="shared" ca="1" si="167"/>
        <v>-217704343543.32056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-217704343543.32056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-907101431.4305023</v>
      </c>
      <c r="L3395" s="444">
        <f t="shared" ca="1" si="167"/>
        <v>-218611444974.75107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-218611444974.75107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-910881020.72812939</v>
      </c>
      <c r="L3396" s="444">
        <f t="shared" ca="1" si="167"/>
        <v>-219522325995.47919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-219522325995.47919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-914676358.31449664</v>
      </c>
      <c r="L3397" s="444">
        <f t="shared" ca="1" si="167"/>
        <v>-220437002353.79367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-220437002353.79367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-918487509.80747366</v>
      </c>
      <c r="L3398" s="444">
        <f t="shared" ca="1" si="167"/>
        <v>-221355489863.60114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-221355489863.60114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-922314541.09833801</v>
      </c>
      <c r="L3399" s="444">
        <f t="shared" ca="1" si="167"/>
        <v>-222277804404.69946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-222277804404.69946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-926157518.35291457</v>
      </c>
      <c r="L3400" s="444">
        <f t="shared" ca="1" si="167"/>
        <v>-223203961923.05237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-223203961923.05237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-930016508.01271808</v>
      </c>
      <c r="L3401" s="444">
        <f t="shared" ca="1" si="167"/>
        <v>-224133978431.06509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-224133978431.06509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-933891576.79610467</v>
      </c>
      <c r="L3402" s="444">
        <f t="shared" ca="1" si="167"/>
        <v>-225067870007.86121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-225067870007.86121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-937782791.69942164</v>
      </c>
      <c r="L3403" s="444">
        <f t="shared" ca="1" si="167"/>
        <v>-226005652799.56064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-226005652799.56064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-941690219.9981693</v>
      </c>
      <c r="L3404" s="444">
        <f t="shared" ca="1" si="167"/>
        <v>-226947343019.55881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-226947343019.55881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-945613929.24816167</v>
      </c>
      <c r="L3405" s="444">
        <f t="shared" ca="1" si="167"/>
        <v>-227892956948.80698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-227892956948.80698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-949553987.28669572</v>
      </c>
      <c r="L3406" s="444">
        <f t="shared" ca="1" si="167"/>
        <v>-228842510936.09366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-228842510936.09366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-953510462.23372352</v>
      </c>
      <c r="L3407" s="444">
        <f t="shared" ca="1" si="167"/>
        <v>-229796021398.32739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-229796021398.32739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-957483422.49303079</v>
      </c>
      <c r="L3408" s="444">
        <f t="shared" ca="1" si="167"/>
        <v>-230753504820.82043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-230753504820.82043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-961472936.75341845</v>
      </c>
      <c r="L3409" s="444">
        <f t="shared" ca="1" si="167"/>
        <v>-231714977757.57385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-231714977757.57385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-965479073.98989105</v>
      </c>
      <c r="L3410" s="444">
        <f t="shared" ca="1" si="167"/>
        <v>-232680456831.56375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-232680456831.56375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-969501903.46484911</v>
      </c>
      <c r="L3411" s="444">
        <f t="shared" ca="1" si="167"/>
        <v>-233649958735.02859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-233649958735.02859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-973541494.72928596</v>
      </c>
      <c r="L3412" s="444">
        <f t="shared" ca="1" si="167"/>
        <v>-234623500229.75787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-234623500229.75787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-977597917.62399113</v>
      </c>
      <c r="L3413" s="444">
        <f t="shared" ca="1" si="167"/>
        <v>-235601098147.38187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-235601098147.38187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-981671242.28075778</v>
      </c>
      <c r="L3414" s="444">
        <f t="shared" ca="1" si="167"/>
        <v>-236582769389.66263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-236582769389.66263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-985761539.12359428</v>
      </c>
      <c r="L3415" s="444">
        <f t="shared" ca="1" si="167"/>
        <v>-237568530928.78622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-237568530928.78622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-989868878.86994267</v>
      </c>
      <c r="L3416" s="444">
        <f t="shared" ca="1" si="167"/>
        <v>-238558399807.65616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-238558399807.65616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-993993332.53190053</v>
      </c>
      <c r="L3417" s="444">
        <f t="shared" ca="1" si="167"/>
        <v>-239552393140.18805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-239552393140.18805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-998134971.41745007</v>
      </c>
      <c r="L3418" s="444">
        <f t="shared" ca="1" si="167"/>
        <v>-240550528111.6055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-240550528111.6055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-1002293867.1316895</v>
      </c>
      <c r="L3419" s="444">
        <f t="shared" ca="1" si="167"/>
        <v>-241552821978.73718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-241552821978.73718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-1006470091.5780716</v>
      </c>
      <c r="L3420" s="444">
        <f t="shared" ca="1" si="167"/>
        <v>-242559292070.31525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-242559292070.31525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-1010663716.9596468</v>
      </c>
      <c r="L3421" s="444">
        <f t="shared" ca="1" si="167"/>
        <v>-243569955787.2749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-243569955787.2749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-1014874815.7803121</v>
      </c>
      <c r="L3422" s="444">
        <f t="shared" ca="1" si="167"/>
        <v>-244584830603.05521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-244584830603.05521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-1019103460.8460633</v>
      </c>
      <c r="L3423" s="444">
        <f t="shared" ca="1" si="167"/>
        <v>-245603934063.90128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-245603934063.90128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-1023349725.2662553</v>
      </c>
      <c r="L3424" s="444">
        <f t="shared" ca="1" si="167"/>
        <v>-246627283789.16754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-246627283789.16754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-1027613682.4548647</v>
      </c>
      <c r="L3425" s="444">
        <f t="shared" ca="1" si="167"/>
        <v>-247654897471.62241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-247654897471.62241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-1031895406.1317599</v>
      </c>
      <c r="L3426" s="444">
        <f t="shared" ca="1" si="167"/>
        <v>-248686792877.75418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-248686792877.75418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-1036194970.3239756</v>
      </c>
      <c r="L3427" s="444">
        <f t="shared" ca="1" si="167"/>
        <v>-249722987848.07816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-249722987848.07816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-1040512449.3669925</v>
      </c>
      <c r="L3428" s="444">
        <f t="shared" ca="1" si="167"/>
        <v>-250763500297.44516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-250763500297.44516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-1044847917.9060216</v>
      </c>
      <c r="L3429" s="444">
        <f t="shared" ca="1" si="167"/>
        <v>-251808348215.3512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-251808348215.3512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-1049201450.8972967</v>
      </c>
      <c r="L3430" s="444">
        <f t="shared" ca="1" si="167"/>
        <v>-252857549666.2485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-252857549666.2485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-1053573123.6093689</v>
      </c>
      <c r="L3431" s="444">
        <f t="shared" ca="1" si="167"/>
        <v>-253911122789.85788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-253911122789.85788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-1057963011.6244079</v>
      </c>
      <c r="L3432" s="444">
        <f t="shared" ca="1" si="167"/>
        <v>-254969085801.4823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-254969085801.4823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-1062371190.8395096</v>
      </c>
      <c r="L3433" s="444">
        <f t="shared" ca="1" si="167"/>
        <v>-256031456992.32181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-256031456992.32181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-1066797737.4680076</v>
      </c>
      <c r="L3434" s="444">
        <f t="shared" ca="1" si="167"/>
        <v>-257098254729.78983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-257098254729.78983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-1071242728.0407909</v>
      </c>
      <c r="L3435" s="444">
        <f t="shared" ca="1" si="167"/>
        <v>-258169497457.83063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-258169497457.83063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-1075706239.4076278</v>
      </c>
      <c r="L3436" s="444">
        <f t="shared" ca="1" si="167"/>
        <v>-259245203697.23825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-259245203697.23825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-1080188348.7384927</v>
      </c>
      <c r="L3437" s="444">
        <f t="shared" ca="1" si="167"/>
        <v>-260325392045.97675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-260325392045.97675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-1084689133.5249033</v>
      </c>
      <c r="L3438" s="444">
        <f t="shared" ca="1" si="167"/>
        <v>-261410081179.50165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-261410081179.50165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-1089208671.5812569</v>
      </c>
      <c r="L3439" s="444">
        <f t="shared" ca="1" si="167"/>
        <v>-262499289851.08292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-262499289851.08292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-1093747041.0461786</v>
      </c>
      <c r="L3440" s="444">
        <f t="shared" ca="1" si="167"/>
        <v>-263593036892.12909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-263593036892.12909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-1098304320.3838711</v>
      </c>
      <c r="L3441" s="444">
        <f t="shared" ca="1" si="167"/>
        <v>-264691341212.51297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-264691341212.51297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-1102880588.3854709</v>
      </c>
      <c r="L3442" s="444">
        <f t="shared" ca="1" si="167"/>
        <v>-265794221800.89844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-265794221800.89844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-1107475924.1704102</v>
      </c>
      <c r="L3443" s="444">
        <f t="shared" ca="1" si="167"/>
        <v>-266901697725.06885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-266901697725.06885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-1112090407.1877868</v>
      </c>
      <c r="L3444" s="444">
        <f t="shared" ca="1" si="167"/>
        <v>-268013788132.25662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-268013788132.25662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-1116724117.217736</v>
      </c>
      <c r="L3445" s="444">
        <f t="shared" ca="1" si="167"/>
        <v>-269130512249.47437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-269130512249.47437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-1121377134.3728099</v>
      </c>
      <c r="L3446" s="444">
        <f t="shared" ca="1" si="167"/>
        <v>-270251889383.84717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-270251889383.84717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-1126049539.0993631</v>
      </c>
      <c r="L3447" s="444">
        <f t="shared" ca="1" si="167"/>
        <v>-271377938922.94653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-271377938922.94653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-1130741412.1789439</v>
      </c>
      <c r="L3448" s="444">
        <f t="shared" ca="1" si="167"/>
        <v>-272508680335.12549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-272508680335.12549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-1135452834.7296894</v>
      </c>
      <c r="L3449" s="444">
        <f t="shared" ca="1" si="167"/>
        <v>-273644133169.85516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-273644133169.85516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-1140183888.2077298</v>
      </c>
      <c r="L3450" s="444">
        <f t="shared" ca="1" si="167"/>
        <v>-274784317058.0629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-274784317058.0629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-1144934654.4085953</v>
      </c>
      <c r="L3451" s="444">
        <f t="shared" ca="1" si="167"/>
        <v>-275929251712.4715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-275929251712.4715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-1149705215.4686313</v>
      </c>
      <c r="L3452" s="444">
        <f t="shared" ca="1" si="167"/>
        <v>-277078956927.94012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-277078956927.94012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-1154495653.8664172</v>
      </c>
      <c r="L3453" s="444">
        <f t="shared" ca="1" si="167"/>
        <v>-278233452581.80652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-278233452581.80652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-1159306052.4241939</v>
      </c>
      <c r="L3454" s="444">
        <f t="shared" ca="1" si="167"/>
        <v>-279392758634.23071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-279392758634.23071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-1164136494.3092947</v>
      </c>
      <c r="L3455" s="444">
        <f t="shared" ca="1" si="167"/>
        <v>-280556895128.53998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-280556895128.53998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-1168987063.0355833</v>
      </c>
      <c r="L3456" s="444">
        <f t="shared" ca="1" si="167"/>
        <v>-281725882191.57556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-281725882191.57556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-1173857842.4648981</v>
      </c>
      <c r="L3457" s="444">
        <f t="shared" ca="1" si="167"/>
        <v>-282899740034.04047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-282899740034.04047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-1178748916.808502</v>
      </c>
      <c r="L3458" s="444">
        <f t="shared" ca="1" si="167"/>
        <v>-284078488950.84894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-284078488950.84894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-1183660370.6285372</v>
      </c>
      <c r="L3459" s="444">
        <f t="shared" ca="1" si="167"/>
        <v>-285262149321.47748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-285262149321.47748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-1188592288.8394895</v>
      </c>
      <c r="L3460" s="444">
        <f t="shared" ca="1" si="167"/>
        <v>-286450741610.31696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-286450741610.31696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-1193544756.7096539</v>
      </c>
      <c r="L3461" s="444">
        <f t="shared" ca="1" si="167"/>
        <v>-287644286367.02661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-287644286367.02661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-1198517859.8626108</v>
      </c>
      <c r="L3462" s="444">
        <f t="shared" ca="1" si="167"/>
        <v>-288842804226.88922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-288842804226.88922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-1203511684.2787051</v>
      </c>
      <c r="L3463" s="444">
        <f t="shared" ca="1" si="167"/>
        <v>-290046315911.16791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-290046315911.16791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-1208526316.2965329</v>
      </c>
      <c r="L3464" s="444">
        <f t="shared" ca="1" si="167"/>
        <v>-291254842227.46442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-291254842227.46442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-1213561842.614435</v>
      </c>
      <c r="L3465" s="444">
        <f t="shared" ca="1" si="167"/>
        <v>-292468404070.07886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-292468404070.07886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-1218618350.2919953</v>
      </c>
      <c r="L3466" s="444">
        <f t="shared" ca="1" si="167"/>
        <v>-293687022420.37085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-293687022420.37085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-1223695926.7515452</v>
      </c>
      <c r="L3467" s="444">
        <f t="shared" ca="1" si="167"/>
        <v>-294910718347.12238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-294910718347.12238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-1228794659.7796764</v>
      </c>
      <c r="L3468" s="444">
        <f t="shared" ca="1" si="167"/>
        <v>-296139513006.90204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-296139513006.90204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-1233914637.5287585</v>
      </c>
      <c r="L3469" s="444">
        <f t="shared" ca="1" si="167"/>
        <v>-297373427644.43079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-297373427644.43079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-1239055948.5184617</v>
      </c>
      <c r="L3470" s="444">
        <f t="shared" ca="1" si="167"/>
        <v>-298612483592.94922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-298612483592.94922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-1244218681.6372883</v>
      </c>
      <c r="L3471" s="444">
        <f t="shared" ca="1" si="167"/>
        <v>-299856702274.58649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-299856702274.58649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-1249402926.1441104</v>
      </c>
      <c r="L3472" s="444">
        <f t="shared" ca="1" si="167"/>
        <v>-301106105200.73059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-301106105200.73059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-1254608771.6697109</v>
      </c>
      <c r="L3473" s="444">
        <f t="shared" ca="1" si="167"/>
        <v>-302360713972.40033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-302360713972.40033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-1259836308.2183347</v>
      </c>
      <c r="L3474" s="444">
        <f t="shared" ca="1" si="167"/>
        <v>-303620550280.61865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-303620550280.61865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-1265085626.1692443</v>
      </c>
      <c r="L3475" s="444">
        <f t="shared" ca="1" si="167"/>
        <v>-304885635906.7879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-304885635906.7879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-1270356816.2782829</v>
      </c>
      <c r="L3476" s="444">
        <f t="shared" ca="1" si="167"/>
        <v>-306155992723.06616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-306155992723.06616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-1275649969.6794424</v>
      </c>
      <c r="L3477" s="444">
        <f t="shared" ca="1" si="167"/>
        <v>-307431642692.74561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-307431642692.74561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-1280965177.88644</v>
      </c>
      <c r="L3478" s="444">
        <f t="shared" ca="1" si="167"/>
        <v>-308712607870.63202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-308712607870.63202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-1286302532.7943001</v>
      </c>
      <c r="L3479" s="444">
        <f t="shared" ca="1" si="167"/>
        <v>-309998910403.42633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-309998910403.42633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-1291662126.680943</v>
      </c>
      <c r="L3480" s="444">
        <f t="shared" ca="1" si="167"/>
        <v>-311290572530.1073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-311290572530.1073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-1297044052.2087803</v>
      </c>
      <c r="L3481" s="444">
        <f t="shared" ca="1" si="167"/>
        <v>-312587616582.3161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-312587616582.3161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-1302448402.426317</v>
      </c>
      <c r="L3482" s="444">
        <f t="shared" ca="1" si="167"/>
        <v>-313890064984.74243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-313890064984.74243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-1307875270.7697601</v>
      </c>
      <c r="L3483" s="444">
        <f t="shared" ca="1" si="167"/>
        <v>-315197940255.51221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-315197940255.51221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-1313324751.0646341</v>
      </c>
      <c r="L3484" s="444">
        <f t="shared" ca="1" si="167"/>
        <v>-316511265006.57684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-316511265006.57684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-1318796937.5274036</v>
      </c>
      <c r="L3485" s="444">
        <f t="shared" ca="1" si="167"/>
        <v>-317830061944.10425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-317830061944.10425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-1324291924.767101</v>
      </c>
      <c r="L3486" s="444">
        <f t="shared" ca="1" si="167"/>
        <v>-319154353868.87134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-319154353868.87134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-1329809807.7869639</v>
      </c>
      <c r="L3487" s="444">
        <f t="shared" ca="1" si="167"/>
        <v>-320484163676.65833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-320484163676.65833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-1335350681.9860764</v>
      </c>
      <c r="L3488" s="444">
        <f t="shared" ca="1" si="167"/>
        <v>-321819514358.64441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-321819514358.64441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-1340914643.1610184</v>
      </c>
      <c r="L3489" s="444">
        <f t="shared" ca="1" si="167"/>
        <v>-323160429001.80542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-323160429001.80542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-1346501787.5075226</v>
      </c>
      <c r="L3490" s="444">
        <f t="shared" ca="1" si="167"/>
        <v>-324506930789.31293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-324506930789.31293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-1352112211.6221371</v>
      </c>
      <c r="L3491" s="444">
        <f t="shared" ca="1" si="167"/>
        <v>-325859043000.93506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-325859043000.93506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-1357746012.503896</v>
      </c>
      <c r="L3492" s="444">
        <f t="shared" ca="1" si="167"/>
        <v>-327216789013.43896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-327216789013.43896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-1363403287.5559957</v>
      </c>
      <c r="L3493" s="444">
        <f t="shared" ca="1" si="167"/>
        <v>-328580192300.99493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-328580192300.99493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-1369084134.5874789</v>
      </c>
      <c r="L3494" s="444">
        <f t="shared" ca="1" si="167"/>
        <v>-329949276435.5824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-329949276435.5824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-1374788651.8149266</v>
      </c>
      <c r="L3495" s="444">
        <f t="shared" ca="1" si="167"/>
        <v>-331324065087.39734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-331324065087.39734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-1380516937.8641555</v>
      </c>
      <c r="L3496" s="444">
        <f t="shared" ca="1" si="167"/>
        <v>-332704582025.26147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-332704582025.26147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-1386269091.7719228</v>
      </c>
      <c r="L3497" s="444">
        <f t="shared" ca="1" si="167"/>
        <v>-334090851117.03339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-334090851117.03339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-1392045212.9876392</v>
      </c>
      <c r="L3498" s="444">
        <f t="shared" ca="1" si="167"/>
        <v>-335482896330.021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-335482896330.021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-1397845401.3750875</v>
      </c>
      <c r="L3499" s="444">
        <f t="shared" ca="1" si="167"/>
        <v>-336880741731.39606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-336880741731.39606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-1403669757.2141502</v>
      </c>
      <c r="L3500" s="444">
        <f t="shared" ca="1" si="167"/>
        <v>-338284411488.61023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-338284411488.61023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-1409518381.2025425</v>
      </c>
      <c r="L3501" s="444">
        <f t="shared" ca="1" si="167"/>
        <v>-339693929869.81274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-339693929869.81274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-1415391374.4575531</v>
      </c>
      <c r="L3502" s="444">
        <f t="shared" ca="1" si="167"/>
        <v>-341109321244.27032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-341109321244.27032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-1421288838.5177929</v>
      </c>
      <c r="L3503" s="444">
        <f t="shared" ca="1" si="167"/>
        <v>-342530610082.78815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-342530610082.78815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-1427210875.3449507</v>
      </c>
      <c r="L3504" s="444">
        <f t="shared" ca="1" si="167"/>
        <v>-343957820958.13312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-343957820958.13312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-1433157587.3255546</v>
      </c>
      <c r="L3505" s="444">
        <f t="shared" ca="1" si="167"/>
        <v>-345390978545.45868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-345390978545.45868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-1439129077.2727444</v>
      </c>
      <c r="L3506" s="444">
        <f t="shared" ca="1" si="167"/>
        <v>-346830107622.73145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-346830107622.73145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-1445125448.4280477</v>
      </c>
      <c r="L3507" s="444">
        <f t="shared" ca="1" si="167"/>
        <v>-348275233071.15948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-348275233071.15948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-1451146804.4631646</v>
      </c>
      <c r="L3508" s="444">
        <f t="shared" ca="1" si="167"/>
        <v>-349726379875.62262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-349726379875.62262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-1457193249.481761</v>
      </c>
      <c r="L3509" s="444">
        <f t="shared" ca="1" si="167"/>
        <v>-351183573125.10437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-351183573125.10437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-1463264888.0212681</v>
      </c>
      <c r="L3510" s="444">
        <f t="shared" ca="1" si="167"/>
        <v>-352646838013.12561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-352646838013.12561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-1469361825.0546901</v>
      </c>
      <c r="L3511" s="444">
        <f t="shared" ca="1" si="167"/>
        <v>-354116199838.1803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-354116199838.1803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-1475484165.9924178</v>
      </c>
      <c r="L3512" s="444">
        <f t="shared" ca="1" si="167"/>
        <v>-355591684004.17273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-355591684004.17273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-1481632016.6840529</v>
      </c>
      <c r="L3513" s="444">
        <f t="shared" ca="1" si="167"/>
        <v>-357073316020.85681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-357073316020.85681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-1487805483.4202366</v>
      </c>
      <c r="L3514" s="444">
        <f t="shared" ca="1" si="167"/>
        <v>-358561121504.27704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-358561121504.27704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-1494004672.9344876</v>
      </c>
      <c r="L3515" s="444">
        <f t="shared" ca="1" si="167"/>
        <v>-360055126177.21155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-360055126177.21155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-1500229692.4050481</v>
      </c>
      <c r="L3516" s="444">
        <f t="shared" ca="1" si="167"/>
        <v>-361555355869.61658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-361555355869.61658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-1506480649.4567356</v>
      </c>
      <c r="L3517" s="444">
        <f t="shared" ca="1" si="167"/>
        <v>-363061836519.0733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-363061836519.0733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-1512757652.1628053</v>
      </c>
      <c r="L3518" s="444">
        <f t="shared" ca="1" si="167"/>
        <v>-364574594171.23608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-364574594171.23608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-1519060809.0468171</v>
      </c>
      <c r="L3519" s="444">
        <f t="shared" ca="1" si="167"/>
        <v>-366093654980.2829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-366093654980.2829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-1525390229.084512</v>
      </c>
      <c r="L3520" s="444">
        <f t="shared" ca="1" si="167"/>
        <v>-367619045209.36743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-367619045209.36743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-1531746021.7056975</v>
      </c>
      <c r="L3521" s="444">
        <f t="shared" ca="1" si="167"/>
        <v>-369150791231.07312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-369150791231.07312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-1538128296.796138</v>
      </c>
      <c r="L3522" s="444">
        <f t="shared" ca="1" si="167"/>
        <v>-370688919527.86926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-370688919527.86926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-1544537164.6994553</v>
      </c>
      <c r="L3523" s="444">
        <f t="shared" ca="1" si="167"/>
        <v>-372233456692.56873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-372233456692.56873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-1550972736.2190363</v>
      </c>
      <c r="L3524" s="444">
        <f t="shared" ca="1" si="167"/>
        <v>-373784429428.78778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-373784429428.78778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-1557435122.6199491</v>
      </c>
      <c r="L3525" s="444">
        <f t="shared" ca="1" si="167"/>
        <v>-375341864551.40771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-375341864551.40771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-1563924435.6308656</v>
      </c>
      <c r="L3526" s="444">
        <f t="shared" ca="1" si="167"/>
        <v>-376905788987.03857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-376905788987.03857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-1570440787.4459941</v>
      </c>
      <c r="L3527" s="444">
        <f t="shared" ca="1" si="167"/>
        <v>-378476229774.48456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-378476229774.48456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-1576984290.7270191</v>
      </c>
      <c r="L3528" s="444">
        <f t="shared" ca="1" si="167"/>
        <v>-380053214065.21155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-380053214065.21155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-1583555058.6050482</v>
      </c>
      <c r="L3529" s="444">
        <f t="shared" ca="1" si="167"/>
        <v>-381636769123.81659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-381636769123.81659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-1590153204.682569</v>
      </c>
      <c r="L3530" s="444">
        <f t="shared" ca="1" si="167"/>
        <v>-383226922328.49915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-383226922328.49915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-1596778843.035413</v>
      </c>
      <c r="L3531" s="444">
        <f t="shared" ca="1" si="167"/>
        <v>-384823701171.53455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-384823701171.53455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-1603432088.2147272</v>
      </c>
      <c r="L3532" s="444">
        <f t="shared" ca="1" si="167"/>
        <v>-386427133259.74927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-386427133259.74927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-1610113055.2489552</v>
      </c>
      <c r="L3533" s="444">
        <f t="shared" ca="1" si="167"/>
        <v>-388037246314.99823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-388037246314.99823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-1616821859.6458259</v>
      </c>
      <c r="L3534" s="444">
        <f t="shared" ca="1" si="167"/>
        <v>-389654068174.64404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-389654068174.64404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-1623558617.3943501</v>
      </c>
      <c r="L3535" s="444">
        <f t="shared" ca="1" si="167"/>
        <v>-391277626792.03839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-391277626792.03839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-1630323444.9668267</v>
      </c>
      <c r="L3536" s="444">
        <f t="shared" ca="1" si="167"/>
        <v>-392907950237.00519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-392907950237.00519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-1637116459.3208549</v>
      </c>
      <c r="L3537" s="444">
        <f t="shared" ca="1" si="167"/>
        <v>-394545066696.32605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-394545066696.32605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-1643937777.9013586</v>
      </c>
      <c r="L3538" s="444">
        <f t="shared" ca="1" si="167"/>
        <v>-396189004474.22742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-396189004474.22742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-1650787518.6426141</v>
      </c>
      <c r="L3539" s="444">
        <f t="shared" ca="1" si="167"/>
        <v>-397839791992.87006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-397839791992.87006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-1657665799.9702919</v>
      </c>
      <c r="L3540" s="444">
        <f t="shared" ca="1" si="167"/>
        <v>-399497457792.84033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-399497457792.84033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-1664572740.8035014</v>
      </c>
      <c r="L3541" s="444">
        <f t="shared" ca="1" si="167"/>
        <v>-401162030533.64386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-401162030533.64386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-1671508460.5568495</v>
      </c>
      <c r="L3542" s="444">
        <f t="shared" ca="1" si="167"/>
        <v>-402833538994.20068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-402833538994.20068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-1678473079.1425028</v>
      </c>
      <c r="L3543" s="444">
        <f t="shared" ca="1" si="167"/>
        <v>-404512012073.3432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-404512012073.3432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-1685466716.9722633</v>
      </c>
      <c r="L3544" s="444">
        <f t="shared" ca="1" si="167"/>
        <v>-406197478790.31549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-406197478790.31549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-1692489494.9596479</v>
      </c>
      <c r="L3545" s="444">
        <f t="shared" ca="1" si="167"/>
        <v>-407889968285.27515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-407889968285.27515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-1699541534.5219798</v>
      </c>
      <c r="L3546" s="444">
        <f t="shared" ca="1" si="167"/>
        <v>-409589509819.79712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-409589509819.79712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-1706622957.5824881</v>
      </c>
      <c r="L3547" s="444">
        <f t="shared" ca="1" si="167"/>
        <v>-411296132777.37958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-411296132777.37958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-1713733886.5724149</v>
      </c>
      <c r="L3548" s="444">
        <f t="shared" ca="1" si="167"/>
        <v>-413009866663.95197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-413009866663.95197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-1720874444.4331331</v>
      </c>
      <c r="L3549" s="444">
        <f t="shared" ca="1" si="167"/>
        <v>-414730741108.38507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-414730741108.38507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-1728044754.6182711</v>
      </c>
      <c r="L3550" s="444">
        <f t="shared" ca="1" si="167"/>
        <v>-416458785863.00336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-416458785863.00336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-1735244941.0958474</v>
      </c>
      <c r="L3551" s="444">
        <f t="shared" ca="1" si="167"/>
        <v>-418194030804.09918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-418194030804.09918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-1742475128.3504133</v>
      </c>
      <c r="L3552" s="444">
        <f t="shared" ca="1" si="167"/>
        <v>-419936505932.44958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-419936505932.44958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-1749735441.3852065</v>
      </c>
      <c r="L3553" s="444">
        <f t="shared" ca="1" si="167"/>
        <v>-421686241373.83478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-421686241373.83478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-1757026005.7243116</v>
      </c>
      <c r="L3554" s="444">
        <f t="shared" ca="1" si="167"/>
        <v>-423443267379.55908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-423443267379.55908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-1764346947.4148295</v>
      </c>
      <c r="L3555" s="444">
        <f t="shared" ca="1" si="167"/>
        <v>-425207614326.97394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-425207614326.97394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-1771698393.029058</v>
      </c>
      <c r="L3556" s="444">
        <f t="shared" ca="1" si="167"/>
        <v>-426979312720.00299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-426979312720.00299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-1779080469.6666791</v>
      </c>
      <c r="L3557" s="444">
        <f t="shared" ca="1" si="167"/>
        <v>-428758393189.66968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-428758393189.66968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-1786493304.9569569</v>
      </c>
      <c r="L3558" s="444">
        <f t="shared" ca="1" si="167"/>
        <v>-430544886494.62665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-430544886494.62665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-1793937027.0609443</v>
      </c>
      <c r="L3559" s="444">
        <f t="shared" ca="1" si="167"/>
        <v>-432338823521.68762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-432338823521.68762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-1801411764.6736984</v>
      </c>
      <c r="L3560" s="444">
        <f t="shared" ca="1" si="167"/>
        <v>-434140235286.36133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-434140235286.36133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-1808917647.0265055</v>
      </c>
      <c r="L3561" s="444">
        <f t="shared" ca="1" si="167"/>
        <v>-435949152933.38782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-435949152933.38782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-1816454803.8891158</v>
      </c>
      <c r="L3562" s="444">
        <f t="shared" ca="1" si="167"/>
        <v>-437765607737.27692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-437765607737.27692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-1824023365.5719874</v>
      </c>
      <c r="L3563" s="444">
        <f t="shared" ca="1" si="167"/>
        <v>-439589631102.84888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-439589631102.84888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-1831623462.9285369</v>
      </c>
      <c r="L3564" s="444">
        <f t="shared" ca="1" si="167"/>
        <v>-441421254565.7774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-441421254565.7774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-1839255227.3574059</v>
      </c>
      <c r="L3565" s="444">
        <f t="shared" ca="1" si="167"/>
        <v>-443260509793.13483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-443260509793.13483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-1846918790.8047285</v>
      </c>
      <c r="L3566" s="444">
        <f t="shared" ca="1" si="167"/>
        <v>-445107428583.93958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-445107428583.93958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-1854614285.7664151</v>
      </c>
      <c r="L3567" s="444">
        <f t="shared" ca="1" si="167"/>
        <v>-446962042869.70599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-446962042869.70599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-1862341845.2904415</v>
      </c>
      <c r="L3568" s="444">
        <f t="shared" ca="1" si="167"/>
        <v>-448824384714.99646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-448824384714.99646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-1870101602.979152</v>
      </c>
      <c r="L3569" s="444">
        <f t="shared" ca="1" si="167"/>
        <v>-450694486317.97559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-450694486317.97559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-1877893692.9915652</v>
      </c>
      <c r="L3570" s="444">
        <f t="shared" ca="1" si="167"/>
        <v>-452572380010.96716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-452572380010.96716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-1885718250.0456967</v>
      </c>
      <c r="L3571" s="444">
        <f t="shared" ca="1" si="167"/>
        <v>-454458098261.01288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-454458098261.01288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-1893575409.420887</v>
      </c>
      <c r="L3572" s="444">
        <f t="shared" ca="1" si="167"/>
        <v>-456351673670.43378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-456351673670.43378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-1901465306.9601409</v>
      </c>
      <c r="L3573" s="444">
        <f t="shared" ca="1" si="167"/>
        <v>-458253138977.39392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-458253138977.39392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-1909388079.0724747</v>
      </c>
      <c r="L3574" s="444">
        <f t="shared" ca="1" si="167"/>
        <v>-460162527056.46637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-460162527056.46637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-1917343862.7352765</v>
      </c>
      <c r="L3575" s="444">
        <f t="shared" ca="1" si="167"/>
        <v>-462079870919.20166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-462079870919.20166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-1925332795.4966736</v>
      </c>
      <c r="L3576" s="444">
        <f t="shared" ca="1" si="167"/>
        <v>-464005203714.69836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-464005203714.69836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-1933355015.4779096</v>
      </c>
      <c r="L3577" s="444">
        <f t="shared" ca="1" si="167"/>
        <v>-465938558730.17627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-465938558730.17627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-1941410661.3757341</v>
      </c>
      <c r="L3578" s="444">
        <f t="shared" ref="L3578:L3832" ca="1" si="172">I3578-J3578+K3578</f>
        <v>-467879969391.552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-467879969391.552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-1949499872.4647999</v>
      </c>
      <c r="L3579" s="444">
        <f t="shared" ca="1" si="172"/>
        <v>-469829469264.01678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-469829469264.01678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-1957622788.60007</v>
      </c>
      <c r="L3580" s="444">
        <f t="shared" ca="1" si="172"/>
        <v>-471787092052.61688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-471787092052.61688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-1965779550.2192371</v>
      </c>
      <c r="L3581" s="444">
        <f t="shared" ca="1" si="172"/>
        <v>-473752871602.83612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-473752871602.83612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-1973970298.3451502</v>
      </c>
      <c r="L3582" s="444">
        <f t="shared" ca="1" si="172"/>
        <v>-475726841901.18127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-475726841901.18127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-1982195174.5882552</v>
      </c>
      <c r="L3583" s="444">
        <f t="shared" ca="1" si="172"/>
        <v>-477709037075.76953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-477709037075.76953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-1990454321.1490395</v>
      </c>
      <c r="L3584" s="444">
        <f t="shared" ca="1" si="172"/>
        <v>-479699491396.91858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-479699491396.91858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-1998747880.8204939</v>
      </c>
      <c r="L3585" s="444">
        <f t="shared" ca="1" si="172"/>
        <v>-481698239277.73907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-481698239277.73907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-2007075996.9905794</v>
      </c>
      <c r="L3586" s="444">
        <f t="shared" ca="1" si="172"/>
        <v>-483705315274.72968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-483705315274.72968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-2015438813.644707</v>
      </c>
      <c r="L3587" s="444">
        <f t="shared" ca="1" si="172"/>
        <v>-485720754088.37439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-485720754088.37439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-2023836475.3682265</v>
      </c>
      <c r="L3588" s="444">
        <f t="shared" ca="1" si="172"/>
        <v>-487744590563.74261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-487744590563.74261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-2032269127.3489275</v>
      </c>
      <c r="L3589" s="444">
        <f t="shared" ca="1" si="172"/>
        <v>-489776859691.09155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-489776859691.09155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-2040736915.3795481</v>
      </c>
      <c r="L3590" s="444">
        <f t="shared" ca="1" si="172"/>
        <v>-491817596606.47113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-491817596606.47113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-2049239985.8602962</v>
      </c>
      <c r="L3591" s="444">
        <f t="shared" ca="1" si="172"/>
        <v>-493866836592.33142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-493866836592.33142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-2057778485.8013809</v>
      </c>
      <c r="L3592" s="444">
        <f t="shared" ca="1" si="172"/>
        <v>-495924615078.13281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-495924615078.13281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-2066352562.8255534</v>
      </c>
      <c r="L3593" s="444">
        <f t="shared" ca="1" si="172"/>
        <v>-497990967640.95837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-497990967640.95837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-2074962365.1706598</v>
      </c>
      <c r="L3594" s="444">
        <f t="shared" ca="1" si="172"/>
        <v>-500065930006.12903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-500065930006.12903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-2083608041.6922042</v>
      </c>
      <c r="L3595" s="444">
        <f t="shared" ca="1" si="172"/>
        <v>-502149538047.82123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-502149538047.82123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-2092289741.8659217</v>
      </c>
      <c r="L3596" s="444">
        <f t="shared" ca="1" si="172"/>
        <v>-504241827789.68713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-504241827789.68713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-2101007615.7903631</v>
      </c>
      <c r="L3597" s="444">
        <f t="shared" ca="1" si="172"/>
        <v>-506342835405.47748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-506342835405.47748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-2109761814.1894894</v>
      </c>
      <c r="L3598" s="444">
        <f t="shared" ca="1" si="172"/>
        <v>-508452597219.66699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-508452597219.66699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-2118552488.4152792</v>
      </c>
      <c r="L3599" s="444">
        <f t="shared" ca="1" si="172"/>
        <v>-510571149708.08228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-510571149708.08228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-2127379790.4503429</v>
      </c>
      <c r="L3600" s="444">
        <f t="shared" ca="1" si="172"/>
        <v>-512698529498.53259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-512698529498.53259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-2136243872.9105525</v>
      </c>
      <c r="L3601" s="444">
        <f t="shared" ca="1" si="172"/>
        <v>-514834773371.44312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-514834773371.44312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-2145144889.0476799</v>
      </c>
      <c r="L3602" s="444">
        <f t="shared" ca="1" si="172"/>
        <v>-516979918260.49078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-516979918260.49078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-2154082992.7520447</v>
      </c>
      <c r="L3603" s="444">
        <f t="shared" ca="1" si="172"/>
        <v>-519134001253.2428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-519134001253.2428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-2163058338.5551782</v>
      </c>
      <c r="L3604" s="444">
        <f t="shared" ca="1" si="172"/>
        <v>-521297059591.79797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-521297059591.79797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-2172071081.6324916</v>
      </c>
      <c r="L3605" s="444">
        <f t="shared" ca="1" si="172"/>
        <v>-523469130673.43048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-523469130673.43048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-2181121377.8059607</v>
      </c>
      <c r="L3606" s="444">
        <f t="shared" ca="1" si="172"/>
        <v>-525650252051.23645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-525650252051.23645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-2190209383.5468187</v>
      </c>
      <c r="L3607" s="444">
        <f t="shared" ca="1" si="172"/>
        <v>-527840461434.78326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-527840461434.78326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-2199335255.9782634</v>
      </c>
      <c r="L3608" s="444">
        <f t="shared" ca="1" si="172"/>
        <v>-530039796690.76154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-530039796690.76154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-2208499152.8781729</v>
      </c>
      <c r="L3609" s="444">
        <f t="shared" ca="1" si="172"/>
        <v>-532248295843.63971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-532248295843.63971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-2217701232.6818323</v>
      </c>
      <c r="L3610" s="444">
        <f t="shared" ca="1" si="172"/>
        <v>-534465997076.32153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-534465997076.32153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-2226941654.484673</v>
      </c>
      <c r="L3611" s="444">
        <f t="shared" ca="1" si="172"/>
        <v>-536692938730.80621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-536692938730.80621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-2236220578.0450258</v>
      </c>
      <c r="L3612" s="444">
        <f t="shared" ca="1" si="172"/>
        <v>-538929159308.85126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-538929159308.85126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-2245538163.7868805</v>
      </c>
      <c r="L3613" s="444">
        <f t="shared" ca="1" si="172"/>
        <v>-541174697472.63812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-541174697472.63812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-2254894572.802659</v>
      </c>
      <c r="L3614" s="444">
        <f t="shared" ca="1" si="172"/>
        <v>-543429592045.4408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-543429592045.4408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-2264289966.8560038</v>
      </c>
      <c r="L3615" s="444">
        <f t="shared" ca="1" si="172"/>
        <v>-545693882012.29681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-545693882012.29681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-2273724508.3845701</v>
      </c>
      <c r="L3616" s="444">
        <f t="shared" ca="1" si="172"/>
        <v>-547967606520.6814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-547967606520.6814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-2283198360.5028391</v>
      </c>
      <c r="L3617" s="444">
        <f t="shared" ca="1" si="172"/>
        <v>-550250804881.1842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-550250804881.1842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-2292711687.0049343</v>
      </c>
      <c r="L3618" s="444">
        <f t="shared" ca="1" si="172"/>
        <v>-552543516568.18909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-552543516568.18909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-2302264652.3674545</v>
      </c>
      <c r="L3619" s="444">
        <f t="shared" ca="1" si="172"/>
        <v>-554845781220.55652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-554845781220.55652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-2311857421.7523189</v>
      </c>
      <c r="L3620" s="444">
        <f t="shared" ca="1" si="172"/>
        <v>-557157638642.30884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-557157638642.30884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-2321490161.0096202</v>
      </c>
      <c r="L3621" s="444">
        <f t="shared" ca="1" si="172"/>
        <v>-559479128803.31848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-559479128803.31848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-2331163036.6804938</v>
      </c>
      <c r="L3622" s="444">
        <f t="shared" ca="1" si="172"/>
        <v>-561810291839.99902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-561810291839.99902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-2340876215.9999957</v>
      </c>
      <c r="L3623" s="444">
        <f t="shared" ca="1" si="172"/>
        <v>-564151168055.99902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-564151168055.99902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-2350629866.8999958</v>
      </c>
      <c r="L3624" s="444">
        <f t="shared" ca="1" si="172"/>
        <v>-566501797922.89905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-566501797922.89905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-2360424158.0120792</v>
      </c>
      <c r="L3625" s="444">
        <f t="shared" ca="1" si="172"/>
        <v>-568862222080.91113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-568862222080.91113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-2370259258.6704631</v>
      </c>
      <c r="L3626" s="444">
        <f t="shared" ca="1" si="172"/>
        <v>-571232481339.58154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-571232481339.58154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-2380135338.9149232</v>
      </c>
      <c r="L3627" s="444">
        <f t="shared" ca="1" si="172"/>
        <v>-573612616678.49646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-573612616678.49646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-2390052569.4937353</v>
      </c>
      <c r="L3628" s="444">
        <f t="shared" ca="1" si="172"/>
        <v>-576002669247.99023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-576002669247.99023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-2400011121.8666258</v>
      </c>
      <c r="L3629" s="444">
        <f t="shared" ca="1" si="172"/>
        <v>-578402680369.85681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-578402680369.85681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-2410011168.2077365</v>
      </c>
      <c r="L3630" s="444">
        <f t="shared" ca="1" si="172"/>
        <v>-580812691538.06458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-580812691538.06458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-2420052881.4086022</v>
      </c>
      <c r="L3631" s="444">
        <f t="shared" ca="1" si="172"/>
        <v>-583232744419.47314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-583232744419.47314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-2430136435.0811381</v>
      </c>
      <c r="L3632" s="444">
        <f t="shared" ca="1" si="172"/>
        <v>-585662880854.55432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-585662880854.55432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-2440262003.5606432</v>
      </c>
      <c r="L3633" s="444">
        <f t="shared" ca="1" si="172"/>
        <v>-588103142858.11499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-588103142858.11499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-2450429761.9088125</v>
      </c>
      <c r="L3634" s="444">
        <f t="shared" ca="1" si="172"/>
        <v>-590553572620.0238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-590553572620.0238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-2460639885.9167657</v>
      </c>
      <c r="L3635" s="444">
        <f t="shared" ca="1" si="172"/>
        <v>-593014212505.94055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-593014212505.94055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-2470892552.1080856</v>
      </c>
      <c r="L3636" s="444">
        <f t="shared" ca="1" si="172"/>
        <v>-595485105058.04858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-595485105058.04858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-2481187937.741869</v>
      </c>
      <c r="L3637" s="444">
        <f t="shared" ca="1" si="172"/>
        <v>-597966292995.79041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-597966292995.79041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-2491526220.8157935</v>
      </c>
      <c r="L3638" s="444">
        <f t="shared" ca="1" si="172"/>
        <v>-600457819216.6062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-600457819216.6062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-2501907580.0691924</v>
      </c>
      <c r="L3639" s="444">
        <f t="shared" ca="1" si="172"/>
        <v>-602959726796.67542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-602959726796.67542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-2512332194.9861474</v>
      </c>
      <c r="L3640" s="444">
        <f t="shared" ca="1" si="172"/>
        <v>-605472058991.66162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-605472058991.66162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-2522800245.7985902</v>
      </c>
      <c r="L3641" s="444">
        <f t="shared" ca="1" si="172"/>
        <v>-607994859237.46021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-607994859237.46021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-2533311913.4894176</v>
      </c>
      <c r="L3642" s="444">
        <f t="shared" ca="1" si="172"/>
        <v>-610528171150.94958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-610528171150.94958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-2543867379.7956233</v>
      </c>
      <c r="L3643" s="444">
        <f t="shared" ca="1" si="172"/>
        <v>-613072038530.74524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-613072038530.74524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-2554466827.2114387</v>
      </c>
      <c r="L3644" s="444">
        <f t="shared" ca="1" si="172"/>
        <v>-615626505357.95667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-615626505357.95667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-2565110438.9914861</v>
      </c>
      <c r="L3645" s="444">
        <f t="shared" ca="1" si="172"/>
        <v>-618191615796.94812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-618191615796.94812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-2575798399.1539507</v>
      </c>
      <c r="L3646" s="444">
        <f t="shared" ca="1" si="172"/>
        <v>-620767414196.10205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-620767414196.10205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-2586530892.4837584</v>
      </c>
      <c r="L3647" s="444">
        <f t="shared" ca="1" si="172"/>
        <v>-623353945088.58582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-623353945088.58582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-2597308104.5357742</v>
      </c>
      <c r="L3648" s="444">
        <f t="shared" ca="1" si="172"/>
        <v>-625951253193.12158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-625951253193.12158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-2608130221.6380067</v>
      </c>
      <c r="L3649" s="444">
        <f t="shared" ca="1" si="172"/>
        <v>-628559383414.75964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-628559383414.75964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-2618997430.8948317</v>
      </c>
      <c r="L3650" s="444">
        <f t="shared" ca="1" si="172"/>
        <v>-631178380845.65442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-631178380845.65442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-2629909920.1902266</v>
      </c>
      <c r="L3651" s="444">
        <f t="shared" ca="1" si="172"/>
        <v>-633808290765.8446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-633808290765.8446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-2640867878.1910191</v>
      </c>
      <c r="L3652" s="444">
        <f t="shared" ca="1" si="172"/>
        <v>-636449158644.03564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-636449158644.03564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-2651871494.3501487</v>
      </c>
      <c r="L3653" s="444">
        <f t="shared" ca="1" si="172"/>
        <v>-639101030138.38574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-639101030138.38574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-2662920958.9099407</v>
      </c>
      <c r="L3654" s="444">
        <f t="shared" ca="1" si="172"/>
        <v>-641763951097.29565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-641763951097.29565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-2674016462.9053984</v>
      </c>
      <c r="L3655" s="444">
        <f t="shared" ca="1" si="172"/>
        <v>-644437967560.20105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-644437967560.20105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-2685158198.1675043</v>
      </c>
      <c r="L3656" s="444">
        <f t="shared" ca="1" si="172"/>
        <v>-647123125758.36853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-647123125758.36853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-2696346357.3265357</v>
      </c>
      <c r="L3657" s="444">
        <f t="shared" ca="1" si="172"/>
        <v>-649819472115.69507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-649819472115.69507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-2707581133.8153963</v>
      </c>
      <c r="L3658" s="444">
        <f t="shared" ca="1" si="172"/>
        <v>-652527053249.5105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-652527053249.5105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-2718862721.8729606</v>
      </c>
      <c r="L3659" s="444">
        <f t="shared" ca="1" si="172"/>
        <v>-655245915971.38342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-655245915971.38342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-2730191316.547431</v>
      </c>
      <c r="L3660" s="444">
        <f t="shared" ca="1" si="172"/>
        <v>-657976107287.93091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-657976107287.93091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-2741567113.6997123</v>
      </c>
      <c r="L3661" s="444">
        <f t="shared" ca="1" si="172"/>
        <v>-660717674401.63062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-660717674401.63062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-2752990310.006794</v>
      </c>
      <c r="L3662" s="444">
        <f t="shared" ca="1" si="172"/>
        <v>-663470664711.63745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-663470664711.63745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-2764461102.9651561</v>
      </c>
      <c r="L3663" s="444">
        <f t="shared" ca="1" si="172"/>
        <v>-666235125814.60266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-666235125814.60266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-2775979690.8941779</v>
      </c>
      <c r="L3664" s="444">
        <f t="shared" ca="1" si="172"/>
        <v>-669011105505.49683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-669011105505.49683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-2787546272.93957</v>
      </c>
      <c r="L3665" s="444">
        <f t="shared" ca="1" si="172"/>
        <v>-671798651778.4364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-671798651778.4364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-2799161049.0768185</v>
      </c>
      <c r="L3666" s="444">
        <f t="shared" ca="1" si="172"/>
        <v>-674597812827.51318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-674597812827.51318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-2810824220.1146383</v>
      </c>
      <c r="L3667" s="444">
        <f t="shared" ca="1" si="172"/>
        <v>-677408637047.62781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-677408637047.62781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-2822535987.6984491</v>
      </c>
      <c r="L3668" s="444">
        <f t="shared" ca="1" si="172"/>
        <v>-680231173035.32629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-680231173035.32629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-2834296554.3138595</v>
      </c>
      <c r="L3669" s="444">
        <f t="shared" ca="1" si="172"/>
        <v>-683065469589.64014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-683065469589.64014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-2846106123.2901673</v>
      </c>
      <c r="L3670" s="444">
        <f t="shared" ca="1" si="172"/>
        <v>-685911575712.9303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-685911575712.9303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-2857964898.8038764</v>
      </c>
      <c r="L3671" s="444">
        <f t="shared" ca="1" si="172"/>
        <v>-688769540611.73413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-688769540611.73413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-2869873085.8822255</v>
      </c>
      <c r="L3672" s="444">
        <f t="shared" ca="1" si="172"/>
        <v>-691639413697.61633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-691639413697.61633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-2881830890.4067345</v>
      </c>
      <c r="L3673" s="444">
        <f t="shared" ca="1" si="172"/>
        <v>-694521244588.02307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-694521244588.02307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-2893838519.1167626</v>
      </c>
      <c r="L3674" s="444">
        <f t="shared" ca="1" si="172"/>
        <v>-697415083107.13989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-697415083107.13989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-2905896179.6130829</v>
      </c>
      <c r="L3675" s="444">
        <f t="shared" ca="1" si="172"/>
        <v>-700320979286.75293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-700320979286.75293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-2918004080.3614707</v>
      </c>
      <c r="L3676" s="444">
        <f t="shared" ca="1" si="172"/>
        <v>-703238983367.11438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-703238983367.11438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-2930162430.69631</v>
      </c>
      <c r="L3677" s="444">
        <f t="shared" ca="1" si="172"/>
        <v>-706169145797.81067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-706169145797.81067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-2942371440.8242111</v>
      </c>
      <c r="L3678" s="444">
        <f t="shared" ca="1" si="172"/>
        <v>-709111517238.63489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-709111517238.63489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-2954631321.8276453</v>
      </c>
      <c r="L3679" s="444">
        <f t="shared" ca="1" si="172"/>
        <v>-712066148560.46252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-712066148560.46252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-2966942285.6685939</v>
      </c>
      <c r="L3680" s="444">
        <f t="shared" ca="1" si="172"/>
        <v>-715033090846.1311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-715033090846.1311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-2979304545.1922131</v>
      </c>
      <c r="L3681" s="444">
        <f t="shared" ca="1" si="172"/>
        <v>-718012395391.32336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-718012395391.32336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-2991718314.1305141</v>
      </c>
      <c r="L3682" s="444">
        <f t="shared" ca="1" si="172"/>
        <v>-721004113705.45386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-721004113705.45386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-3004183807.1060576</v>
      </c>
      <c r="L3683" s="444">
        <f t="shared" ca="1" si="172"/>
        <v>-724008297512.55994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-724008297512.55994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-3016701239.6356664</v>
      </c>
      <c r="L3684" s="444">
        <f t="shared" ca="1" si="172"/>
        <v>-727024998752.19556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-727024998752.19556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-3029270828.1341481</v>
      </c>
      <c r="L3685" s="444">
        <f t="shared" ca="1" si="172"/>
        <v>-730054269580.32971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-730054269580.32971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-3041892789.9180403</v>
      </c>
      <c r="L3686" s="444">
        <f t="shared" ca="1" si="172"/>
        <v>-733096162370.2478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-733096162370.2478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-3054567343.2093658</v>
      </c>
      <c r="L3687" s="444">
        <f t="shared" ca="1" si="172"/>
        <v>-736150729713.45715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-736150729713.45715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-3067294707.1394048</v>
      </c>
      <c r="L3688" s="444">
        <f t="shared" ca="1" si="172"/>
        <v>-739218024420.59656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-739218024420.59656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-3080075101.7524858</v>
      </c>
      <c r="L3689" s="444">
        <f t="shared" ca="1" si="172"/>
        <v>-742298099522.349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-742298099522.349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-3092908748.0097876</v>
      </c>
      <c r="L3690" s="444">
        <f t="shared" ca="1" si="172"/>
        <v>-745391008270.35876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-745391008270.35876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-3105795867.7931614</v>
      </c>
      <c r="L3691" s="444">
        <f t="shared" ca="1" si="172"/>
        <v>-748496804138.15198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-748496804138.15198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-3118736683.9089665</v>
      </c>
      <c r="L3692" s="444">
        <f t="shared" ca="1" si="172"/>
        <v>-751615540822.06091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-751615540822.06091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-3131731420.0919204</v>
      </c>
      <c r="L3693" s="444">
        <f t="shared" ca="1" si="172"/>
        <v>-754747272242.15283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-754747272242.15283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-3144780301.0089703</v>
      </c>
      <c r="L3694" s="444">
        <f t="shared" ca="1" si="172"/>
        <v>-757892052543.16174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-757892052543.16174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-3157883552.2631741</v>
      </c>
      <c r="L3695" s="444">
        <f t="shared" ca="1" si="172"/>
        <v>-761049936095.42493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-761049936095.42493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-3171041400.397604</v>
      </c>
      <c r="L3696" s="444">
        <f t="shared" ca="1" si="172"/>
        <v>-764220977495.82251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-764220977495.82251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-3184254072.8992605</v>
      </c>
      <c r="L3697" s="444">
        <f t="shared" ca="1" si="172"/>
        <v>-767405231568.7218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-767405231568.7218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-3197521798.2030077</v>
      </c>
      <c r="L3698" s="444">
        <f t="shared" ca="1" si="172"/>
        <v>-770602753366.9248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-770602753366.9248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-3210844805.6955199</v>
      </c>
      <c r="L3699" s="444">
        <f t="shared" ca="1" si="172"/>
        <v>-773813598172.62036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-773813598172.62036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-3224223325.7192516</v>
      </c>
      <c r="L3700" s="444">
        <f t="shared" ca="1" si="172"/>
        <v>-777037821498.3396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-777037821498.3396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-3237657589.5764151</v>
      </c>
      <c r="L3701" s="444">
        <f t="shared" ca="1" si="172"/>
        <v>-780275479087.91602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-780275479087.91602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-3251147829.5329833</v>
      </c>
      <c r="L3702" s="444">
        <f t="shared" ca="1" si="172"/>
        <v>-783526626917.44897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-783526626917.44897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-3264694278.8227038</v>
      </c>
      <c r="L3703" s="444">
        <f t="shared" ca="1" si="172"/>
        <v>-786791321196.27173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-786791321196.27173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-3278297171.6511321</v>
      </c>
      <c r="L3704" s="444">
        <f t="shared" ca="1" si="172"/>
        <v>-790069618367.92285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-790069618367.92285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-3291956743.1996784</v>
      </c>
      <c r="L3705" s="444">
        <f t="shared" ca="1" si="172"/>
        <v>-793361575111.12256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-793361575111.12256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-3305673229.6296773</v>
      </c>
      <c r="L3706" s="444">
        <f t="shared" ca="1" si="172"/>
        <v>-796667248340.7522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-796667248340.7522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-3319446868.0864673</v>
      </c>
      <c r="L3707" s="444">
        <f t="shared" ca="1" si="172"/>
        <v>-799986695208.83862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-799986695208.83862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-3333277896.7034941</v>
      </c>
      <c r="L3708" s="444">
        <f t="shared" ca="1" si="172"/>
        <v>-803319973105.54211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-803319973105.54211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-3347166554.6064253</v>
      </c>
      <c r="L3709" s="444">
        <f t="shared" ca="1" si="172"/>
        <v>-806667139660.14856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-806667139660.14856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-3361113081.9172854</v>
      </c>
      <c r="L3710" s="444">
        <f t="shared" ca="1" si="172"/>
        <v>-810028252742.0658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-810028252742.0658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-3375117719.7586074</v>
      </c>
      <c r="L3711" s="444">
        <f t="shared" ca="1" si="172"/>
        <v>-813403370461.82446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-813403370461.82446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-3389180710.2576017</v>
      </c>
      <c r="L3712" s="444">
        <f t="shared" ca="1" si="172"/>
        <v>-816792551172.08203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-816792551172.08203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-3403302296.5503416</v>
      </c>
      <c r="L3713" s="444">
        <f t="shared" ca="1" si="172"/>
        <v>-820195853468.63232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-820195853468.63232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-3417482722.7859678</v>
      </c>
      <c r="L3714" s="444">
        <f t="shared" ca="1" si="172"/>
        <v>-823613336191.41833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-823613336191.41833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-3431722234.1309099</v>
      </c>
      <c r="L3715" s="444">
        <f t="shared" ca="1" si="172"/>
        <v>-827045058425.54919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-827045058425.54919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-3446021076.7731214</v>
      </c>
      <c r="L3716" s="444">
        <f t="shared" ca="1" si="172"/>
        <v>-830491079502.32227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-830491079502.32227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-3460379497.9263425</v>
      </c>
      <c r="L3717" s="444">
        <f t="shared" ca="1" si="172"/>
        <v>-833951459000.24866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-833951459000.24866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-3474797745.8343692</v>
      </c>
      <c r="L3718" s="444">
        <f t="shared" ca="1" si="172"/>
        <v>-837426256746.08301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-837426256746.08301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-3489276069.7753458</v>
      </c>
      <c r="L3719" s="444">
        <f t="shared" ca="1" si="172"/>
        <v>-840915532815.8584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-840915532815.8584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-3503814720.0660768</v>
      </c>
      <c r="L3720" s="444">
        <f t="shared" ca="1" si="172"/>
        <v>-844419347535.92444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-844419347535.92444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-3518413948.0663519</v>
      </c>
      <c r="L3721" s="444">
        <f t="shared" ca="1" si="172"/>
        <v>-847937761483.99084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-847937761483.99084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-3533074006.1832952</v>
      </c>
      <c r="L3722" s="444">
        <f t="shared" ca="1" si="172"/>
        <v>-851470835490.17419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-851470835490.17419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-3547795147.8757257</v>
      </c>
      <c r="L3723" s="444">
        <f t="shared" ca="1" si="172"/>
        <v>-855018630638.04993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-855018630638.04993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-3562577627.6585412</v>
      </c>
      <c r="L3724" s="444">
        <f t="shared" ca="1" si="172"/>
        <v>-858581208265.7085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-858581208265.7085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-3577421701.1071186</v>
      </c>
      <c r="L3725" s="444">
        <f t="shared" ca="1" si="172"/>
        <v>-862158629966.81567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-862158629966.81567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-3592327624.861732</v>
      </c>
      <c r="L3726" s="444">
        <f t="shared" ca="1" si="172"/>
        <v>-865750957591.67737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-865750957591.67737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-3607295656.6319895</v>
      </c>
      <c r="L3727" s="444">
        <f t="shared" ca="1" si="172"/>
        <v>-869358253248.30933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-869358253248.30933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-3622326055.2012887</v>
      </c>
      <c r="L3728" s="444">
        <f t="shared" ca="1" si="172"/>
        <v>-872980579303.51062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-872980579303.51062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-3637419080.431294</v>
      </c>
      <c r="L3729" s="444">
        <f t="shared" ca="1" si="172"/>
        <v>-876617998383.94189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-876617998383.94189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-3652574993.2664247</v>
      </c>
      <c r="L3730" s="444">
        <f t="shared" ca="1" si="172"/>
        <v>-880270573377.20837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-880270573377.20837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-3667794055.7383685</v>
      </c>
      <c r="L3731" s="444">
        <f t="shared" ca="1" si="172"/>
        <v>-883938367432.94678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-883938367432.94678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-3683076530.9706116</v>
      </c>
      <c r="L3732" s="444">
        <f t="shared" ca="1" si="172"/>
        <v>-887621443963.91736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-887621443963.91736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-3698422683.1829886</v>
      </c>
      <c r="L3733" s="444">
        <f t="shared" ca="1" si="172"/>
        <v>-891319866647.10034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-891319866647.10034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-3713832777.6962514</v>
      </c>
      <c r="L3734" s="444">
        <f t="shared" ca="1" si="172"/>
        <v>-895033699424.79663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-895033699424.79663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-3729307080.9366527</v>
      </c>
      <c r="L3735" s="444">
        <f t="shared" ca="1" si="172"/>
        <v>-898763006505.73328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-898763006505.73328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-3744845860.4405556</v>
      </c>
      <c r="L3736" s="444">
        <f t="shared" ca="1" si="172"/>
        <v>-902507852366.17383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-902507852366.17383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-3760449384.8590574</v>
      </c>
      <c r="L3737" s="444">
        <f t="shared" ca="1" si="172"/>
        <v>-906268301751.03284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-906268301751.03284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-3776117923.9626365</v>
      </c>
      <c r="L3738" s="444">
        <f t="shared" ca="1" si="172"/>
        <v>-910044419674.99548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-910044419674.99548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-3791851748.6458139</v>
      </c>
      <c r="L3739" s="444">
        <f t="shared" ca="1" si="172"/>
        <v>-913836271423.64136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-913836271423.64136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-3807651130.9318395</v>
      </c>
      <c r="L3740" s="444">
        <f t="shared" ca="1" si="172"/>
        <v>-917643922554.57324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-917643922554.57324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-3823516343.9773884</v>
      </c>
      <c r="L3741" s="444">
        <f t="shared" ca="1" si="172"/>
        <v>-921467438898.55066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-921467438898.55066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-3839447662.0772948</v>
      </c>
      <c r="L3742" s="444">
        <f t="shared" ca="1" si="172"/>
        <v>-925306886560.62793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-925306886560.62793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-3855445360.6692829</v>
      </c>
      <c r="L3743" s="444">
        <f t="shared" ca="1" si="172"/>
        <v>-929162331921.29724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-929162331921.29724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-3871509716.338738</v>
      </c>
      <c r="L3744" s="444">
        <f t="shared" ca="1" si="172"/>
        <v>-933033841637.63599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-933033841637.63599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-3887641006.823483</v>
      </c>
      <c r="L3745" s="444">
        <f t="shared" ca="1" si="172"/>
        <v>-936921482644.45947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-936921482644.45947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-3903839511.0185804</v>
      </c>
      <c r="L3746" s="444">
        <f t="shared" ca="1" si="172"/>
        <v>-940825322155.47803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-940825322155.47803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-3920105508.9811583</v>
      </c>
      <c r="L3747" s="444">
        <f t="shared" ca="1" si="172"/>
        <v>-944745427664.45923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-944745427664.45923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-3936439281.9352469</v>
      </c>
      <c r="L3748" s="444">
        <f t="shared" ca="1" si="172"/>
        <v>-948681866946.39453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-948681866946.39453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-3952841112.2766438</v>
      </c>
      <c r="L3749" s="444">
        <f t="shared" ca="1" si="172"/>
        <v>-952634708058.67114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-952634708058.67114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-3969311283.577796</v>
      </c>
      <c r="L3750" s="444">
        <f t="shared" ca="1" si="172"/>
        <v>-956604019342.2489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-956604019342.2489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-3985850080.5927038</v>
      </c>
      <c r="L3751" s="444">
        <f t="shared" ca="1" si="172"/>
        <v>-960589869422.84155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-960589869422.84155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-4002457789.2618394</v>
      </c>
      <c r="L3752" s="444">
        <f t="shared" ca="1" si="172"/>
        <v>-964592327212.10339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-964592327212.10339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-4019134696.7170978</v>
      </c>
      <c r="L3753" s="444">
        <f t="shared" ca="1" si="172"/>
        <v>-968611461908.82043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-968611461908.82043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-4035881091.2867517</v>
      </c>
      <c r="L3754" s="444">
        <f t="shared" ca="1" si="172"/>
        <v>-972647343000.10718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-972647343000.10718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-4052697262.5004463</v>
      </c>
      <c r="L3755" s="444">
        <f t="shared" ca="1" si="172"/>
        <v>-976700040262.60767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-976700040262.60767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-4069583501.0941987</v>
      </c>
      <c r="L3756" s="444">
        <f t="shared" ca="1" si="172"/>
        <v>-980769623763.7019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-980769623763.7019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-4086540099.0154243</v>
      </c>
      <c r="L3757" s="444">
        <f t="shared" ca="1" si="172"/>
        <v>-984856163862.71729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-984856163862.71729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-4103567349.427989</v>
      </c>
      <c r="L3758" s="444">
        <f t="shared" ca="1" si="172"/>
        <v>-988959731212.14526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-988959731212.14526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-4120665546.7172718</v>
      </c>
      <c r="L3759" s="444">
        <f t="shared" ca="1" si="172"/>
        <v>-993080396758.86255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-993080396758.86255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-4137834986.4952607</v>
      </c>
      <c r="L3760" s="444">
        <f t="shared" ca="1" si="172"/>
        <v>-997218231745.35779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-997218231745.35779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-4155075965.6056576</v>
      </c>
      <c r="L3761" s="444">
        <f t="shared" ca="1" si="172"/>
        <v>-1001373307710.9635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-1001373307710.9635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-4172388782.129015</v>
      </c>
      <c r="L3762" s="444">
        <f t="shared" ca="1" si="172"/>
        <v>-1005545696493.0925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-1005545696493.0925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-4189773735.3878851</v>
      </c>
      <c r="L3763" s="444">
        <f t="shared" ca="1" si="172"/>
        <v>-1009735470228.4805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-1009735470228.4805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-4207231125.952002</v>
      </c>
      <c r="L3764" s="444">
        <f t="shared" ca="1" si="172"/>
        <v>-1013942701354.4325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-1013942701354.4325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-4224761255.6434689</v>
      </c>
      <c r="L3765" s="444">
        <f t="shared" ca="1" si="172"/>
        <v>-1018167462610.0759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-1018167462610.0759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-4242364427.5419827</v>
      </c>
      <c r="L3766" s="444">
        <f t="shared" ca="1" si="172"/>
        <v>-1022409827037.6179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-1022409827037.6179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-4260040945.9900746</v>
      </c>
      <c r="L3767" s="444">
        <f t="shared" ca="1" si="172"/>
        <v>-1026669867983.608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-1026669867983.608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-4277791116.5983667</v>
      </c>
      <c r="L3768" s="444">
        <f t="shared" ca="1" si="172"/>
        <v>-1030947659100.2064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-1030947659100.2064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-4295615246.2508602</v>
      </c>
      <c r="L3769" s="444">
        <f t="shared" ca="1" si="172"/>
        <v>-1035243274346.4573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-1035243274346.4573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-4313513643.110239</v>
      </c>
      <c r="L3770" s="444">
        <f t="shared" ca="1" si="172"/>
        <v>-1039556787989.5675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-1039556787989.5675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-4331486616.6231976</v>
      </c>
      <c r="L3771" s="444">
        <f t="shared" ca="1" si="172"/>
        <v>-1043888274606.1907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-1043888274606.1907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-4349534477.525795</v>
      </c>
      <c r="L3772" s="444">
        <f t="shared" ca="1" si="172"/>
        <v>-1048237809083.7164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-1048237809083.7164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-4367657537.8488188</v>
      </c>
      <c r="L3773" s="444">
        <f t="shared" ca="1" si="172"/>
        <v>-1052605466621.5653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-1052605466621.5653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-4385856110.9231892</v>
      </c>
      <c r="L3774" s="444">
        <f t="shared" ca="1" si="172"/>
        <v>-1056991322732.4885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-1056991322732.4885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-4404130511.3853683</v>
      </c>
      <c r="L3775" s="444">
        <f t="shared" ca="1" si="172"/>
        <v>-1061395453243.8739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-1061395453243.8739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-4422481055.1828079</v>
      </c>
      <c r="L3776" s="444">
        <f t="shared" ca="1" si="172"/>
        <v>-1065817934299.0568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-1065817934299.0568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-4440908059.5794029</v>
      </c>
      <c r="L3777" s="444">
        <f t="shared" ca="1" si="172"/>
        <v>-1070258842358.6361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-1070258842358.6361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-4459411843.160984</v>
      </c>
      <c r="L3778" s="444">
        <f t="shared" ca="1" si="172"/>
        <v>-1074718254201.7971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-1074718254201.7971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-4477992725.8408222</v>
      </c>
      <c r="L3779" s="444">
        <f t="shared" ca="1" si="172"/>
        <v>-1079196246927.6379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-1079196246927.6379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-4496651028.8651581</v>
      </c>
      <c r="L3780" s="444">
        <f t="shared" ca="1" si="172"/>
        <v>-1083692897956.5031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-1083692897956.5031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-4515387074.8187628</v>
      </c>
      <c r="L3781" s="444">
        <f t="shared" ca="1" si="172"/>
        <v>-1088208285031.3218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-1088208285031.3218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-4534201187.6305075</v>
      </c>
      <c r="L3782" s="444">
        <f t="shared" ca="1" si="172"/>
        <v>-1092742486218.9523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-1092742486218.9523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-4553093692.5789671</v>
      </c>
      <c r="L3783" s="444">
        <f t="shared" ca="1" si="172"/>
        <v>-1097295579911.5313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-1097295579911.5313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-4572064916.2980471</v>
      </c>
      <c r="L3784" s="444">
        <f t="shared" ca="1" si="172"/>
        <v>-1101867644827.8293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-1101867644827.8293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-4591115186.7826223</v>
      </c>
      <c r="L3785" s="444">
        <f t="shared" ca="1" si="172"/>
        <v>-1106458760014.6121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-1106458760014.6121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-4610244833.3942165</v>
      </c>
      <c r="L3786" s="444">
        <f t="shared" ca="1" si="172"/>
        <v>-1111069004848.0063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-1111069004848.0063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-4629454186.8666935</v>
      </c>
      <c r="L3787" s="444">
        <f t="shared" ca="1" si="172"/>
        <v>-1115698459034.873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-1115698459034.873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-4648743579.3119707</v>
      </c>
      <c r="L3788" s="444">
        <f t="shared" ca="1" si="172"/>
        <v>-1120347202614.1851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-1120347202614.1851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-4668113344.225771</v>
      </c>
      <c r="L3789" s="444">
        <f t="shared" ca="1" si="172"/>
        <v>-1125015315958.4109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-1125015315958.4109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-4687563816.4933786</v>
      </c>
      <c r="L3790" s="444">
        <f t="shared" ca="1" si="172"/>
        <v>-1129702879774.9043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-1129702879774.9043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-4707095332.3954344</v>
      </c>
      <c r="L3791" s="444">
        <f t="shared" ca="1" si="172"/>
        <v>-1134409975107.2998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-1134409975107.2998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-4726708229.6137495</v>
      </c>
      <c r="L3792" s="444">
        <f t="shared" ca="1" si="172"/>
        <v>-1139136683336.9136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-1139136683336.9136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-4746402847.2371397</v>
      </c>
      <c r="L3793" s="444">
        <f t="shared" ca="1" si="172"/>
        <v>-1143883086184.1506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-1143883086184.1506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-4766179525.7672939</v>
      </c>
      <c r="L3794" s="444">
        <f t="shared" ca="1" si="172"/>
        <v>-1148649265709.918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-1148649265709.918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-4786038607.1246586</v>
      </c>
      <c r="L3795" s="444">
        <f t="shared" ca="1" si="172"/>
        <v>-1153435304317.0427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-1153435304317.0427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-4805980434.6543446</v>
      </c>
      <c r="L3796" s="444">
        <f t="shared" ca="1" si="172"/>
        <v>-1158241284751.697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-1158241284751.697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-4826005353.1320705</v>
      </c>
      <c r="L3797" s="444">
        <f t="shared" ca="1" si="172"/>
        <v>-1163067290104.8291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-1163067290104.8291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-4846113708.7701216</v>
      </c>
      <c r="L3798" s="444">
        <f t="shared" ca="1" si="172"/>
        <v>-1167913403813.5991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-1167913403813.5991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-4866305849.2233295</v>
      </c>
      <c r="L3799" s="444">
        <f t="shared" ca="1" si="172"/>
        <v>-1172779709662.8225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-1172779709662.8225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-4886582123.5950937</v>
      </c>
      <c r="L3800" s="444">
        <f t="shared" ca="1" si="172"/>
        <v>-1177666291786.4177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-1177666291786.4177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-4906942882.4434071</v>
      </c>
      <c r="L3801" s="444">
        <f t="shared" ca="1" si="172"/>
        <v>-1182573234668.8611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-1182573234668.8611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-4927388477.7869215</v>
      </c>
      <c r="L3802" s="444">
        <f t="shared" ca="1" si="172"/>
        <v>-1187500623146.6479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-1187500623146.6479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-4947919263.1110334</v>
      </c>
      <c r="L3803" s="444">
        <f t="shared" ca="1" si="172"/>
        <v>-1192448542409.759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-1192448542409.759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-4968535593.3739958</v>
      </c>
      <c r="L3804" s="444">
        <f t="shared" ca="1" si="172"/>
        <v>-1197417078003.1331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-1197417078003.1331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-4989237825.0130539</v>
      </c>
      <c r="L3805" s="444">
        <f t="shared" ca="1" si="172"/>
        <v>-1202406315828.146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-1202406315828.146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-5010026315.9506083</v>
      </c>
      <c r="L3806" s="444">
        <f t="shared" ca="1" si="172"/>
        <v>-1207416342144.0967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-1207416342144.0967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-5030901425.6004028</v>
      </c>
      <c r="L3807" s="444">
        <f t="shared" ca="1" si="172"/>
        <v>-1212447243569.697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-1212447243569.697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-5051863514.8737373</v>
      </c>
      <c r="L3808" s="444">
        <f t="shared" ca="1" si="172"/>
        <v>-1217499107084.5708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-1217499107084.5708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-5072912946.1857119</v>
      </c>
      <c r="L3809" s="444">
        <f t="shared" ca="1" si="172"/>
        <v>-1222572020030.7566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-1222572020030.7566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-5094050083.4614859</v>
      </c>
      <c r="L3810" s="444">
        <f t="shared" ca="1" si="172"/>
        <v>-1227666070114.218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-1227666070114.218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-5115275292.1425753</v>
      </c>
      <c r="L3811" s="444">
        <f t="shared" ca="1" si="172"/>
        <v>-1232781345406.3606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-1232781345406.3606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-5136588939.1931686</v>
      </c>
      <c r="L3812" s="444">
        <f t="shared" ca="1" si="172"/>
        <v>-1237917934345.5537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-1237917934345.5537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-5157991393.1064739</v>
      </c>
      <c r="L3813" s="444">
        <f t="shared" ca="1" si="172"/>
        <v>-1243075925738.6602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-1243075925738.6602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-5179483023.9110842</v>
      </c>
      <c r="L3814" s="444">
        <f t="shared" ca="1" si="172"/>
        <v>-1248255408762.5713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-1248255408762.5713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-5201064203.1773806</v>
      </c>
      <c r="L3815" s="444">
        <f t="shared" ca="1" si="172"/>
        <v>-1253456472965.7488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-1253456472965.7488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-5222735304.0239534</v>
      </c>
      <c r="L3816" s="444">
        <f t="shared" ca="1" si="172"/>
        <v>-1258679208269.7727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-1258679208269.7727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-5244496701.124053</v>
      </c>
      <c r="L3817" s="444">
        <f t="shared" ca="1" si="172"/>
        <v>-1263923704970.8967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-1263923704970.8967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-5266348770.7120695</v>
      </c>
      <c r="L3818" s="444">
        <f t="shared" ca="1" si="172"/>
        <v>-1269190053741.6089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-1269190053741.6089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-5288291890.5900373</v>
      </c>
      <c r="L3819" s="444">
        <f t="shared" ca="1" si="172"/>
        <v>-1274478345632.199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-1274478345632.199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-5310326440.1341619</v>
      </c>
      <c r="L3820" s="444">
        <f t="shared" ca="1" si="172"/>
        <v>-1279788672072.3333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-1279788672072.3333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-5332452800.3013887</v>
      </c>
      <c r="L3821" s="444">
        <f t="shared" ca="1" si="172"/>
        <v>-1285121124872.6345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-1285121124872.6345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-5354671353.6359768</v>
      </c>
      <c r="L3822" s="444">
        <f t="shared" ca="1" si="172"/>
        <v>-1290475796226.2705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-1290475796226.2705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-5376982484.2761269</v>
      </c>
      <c r="L3823" s="444">
        <f t="shared" ca="1" si="172"/>
        <v>-1295852778710.5466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-1295852778710.5466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-5399386577.9606113</v>
      </c>
      <c r="L3824" s="444">
        <f t="shared" ca="1" si="172"/>
        <v>-1301252165288.5073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-1301252165288.5073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-5421884022.0354471</v>
      </c>
      <c r="L3825" s="444">
        <f t="shared" ca="1" si="172"/>
        <v>-1306674049310.5427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-1306674049310.5427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-5444475205.4605942</v>
      </c>
      <c r="L3826" s="444">
        <f t="shared" ca="1" si="172"/>
        <v>-1312118524516.0034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-1312118524516.0034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-5467160518.8166809</v>
      </c>
      <c r="L3827" s="444">
        <f t="shared" ca="1" si="172"/>
        <v>-1317585685034.8201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-1317585685034.8201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-5489940354.3117504</v>
      </c>
      <c r="L3828" s="444">
        <f t="shared" ca="1" si="172"/>
        <v>-1323075625389.1318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-1323075625389.1318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-5512815105.7880497</v>
      </c>
      <c r="L3829" s="444">
        <f t="shared" ca="1" si="172"/>
        <v>-1328588440494.9199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-1328588440494.9199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-5535785168.7288332</v>
      </c>
      <c r="L3830" s="444">
        <f t="shared" ca="1" si="172"/>
        <v>-1334124225663.6487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-1334124225663.6487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-5558850940.2652025</v>
      </c>
      <c r="L3831" s="444">
        <f t="shared" ca="1" si="172"/>
        <v>-1339683076603.9138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-1339683076603.9138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-5582012819.1829739</v>
      </c>
      <c r="L3832" s="444">
        <f t="shared" ca="1" si="172"/>
        <v>-1345265089423.0967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-1345265089423.0967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-5605271205.9295692</v>
      </c>
      <c r="L3833" s="444">
        <f t="shared" ref="L3833:L4087" ca="1" si="177">I3833-J3833+K3833</f>
        <v>-1350870360629.0264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-1350870360629.0264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-5628626502.6209431</v>
      </c>
      <c r="L3834" s="444">
        <f t="shared" ca="1" si="177"/>
        <v>-1356498987131.6472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-1356498987131.6472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-5652079113.0485296</v>
      </c>
      <c r="L3835" s="444">
        <f t="shared" ca="1" si="177"/>
        <v>-1362151066244.6958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-1362151066244.6958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-5675629442.6862326</v>
      </c>
      <c r="L3836" s="444">
        <f t="shared" ca="1" si="177"/>
        <v>-1367826695687.3821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-1367826695687.3821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-5699277898.6974249</v>
      </c>
      <c r="L3837" s="444">
        <f t="shared" ca="1" si="177"/>
        <v>-1373525973586.0796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-1373525973586.0796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-5723024889.9419985</v>
      </c>
      <c r="L3838" s="444">
        <f t="shared" ca="1" si="177"/>
        <v>-1379248998476.0215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-1379248998476.0215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-5746870826.9834232</v>
      </c>
      <c r="L3839" s="444">
        <f t="shared" ca="1" si="177"/>
        <v>-1384995869303.0049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-1384995869303.0049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-5770816122.0958538</v>
      </c>
      <c r="L3840" s="444">
        <f t="shared" ca="1" si="177"/>
        <v>-1390766685425.1008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-1390766685425.1008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-5794861189.2712536</v>
      </c>
      <c r="L3841" s="444">
        <f t="shared" ca="1" si="177"/>
        <v>-1396561546614.3721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-1396561546614.3721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-5819006444.2265501</v>
      </c>
      <c r="L3842" s="444">
        <f t="shared" ca="1" si="177"/>
        <v>-1402380553058.5986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-1402380553058.5986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-5843252304.4108276</v>
      </c>
      <c r="L3843" s="444">
        <f t="shared" ca="1" si="177"/>
        <v>-1408223805363.0095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-1408223805363.0095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-5867599189.0125399</v>
      </c>
      <c r="L3844" s="444">
        <f t="shared" ca="1" si="177"/>
        <v>-1414091404552.022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-1414091404552.022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-5892047518.9667578</v>
      </c>
      <c r="L3845" s="444">
        <f t="shared" ca="1" si="177"/>
        <v>-1419983452070.9888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-1419983452070.9888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-5916597716.9624529</v>
      </c>
      <c r="L3846" s="444">
        <f t="shared" ca="1" si="177"/>
        <v>-1425900049787.9512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-1425900049787.9512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-5941250207.4497967</v>
      </c>
      <c r="L3847" s="444">
        <f t="shared" ca="1" si="177"/>
        <v>-1431841299995.4009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-1431841299995.4009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-5966005416.6475039</v>
      </c>
      <c r="L3848" s="444">
        <f t="shared" ca="1" si="177"/>
        <v>-1437807305412.0483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-1437807305412.0483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-5990863772.5502014</v>
      </c>
      <c r="L3849" s="444">
        <f t="shared" ca="1" si="177"/>
        <v>-1443798169184.5986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-1443798169184.5986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-6015825704.9358273</v>
      </c>
      <c r="L3850" s="444">
        <f t="shared" ca="1" si="177"/>
        <v>-1449813994889.5344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-1449813994889.5344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-6040891645.3730602</v>
      </c>
      <c r="L3851" s="444">
        <f t="shared" ca="1" si="177"/>
        <v>-1455854886534.9075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-1455854886534.9075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-6066062027.2287807</v>
      </c>
      <c r="L3852" s="444">
        <f t="shared" ca="1" si="177"/>
        <v>-1461920948562.1362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-1461920948562.1362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-6091337285.6755676</v>
      </c>
      <c r="L3853" s="444">
        <f t="shared" ca="1" si="177"/>
        <v>-1468012285847.8118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-1468012285847.8118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-6116717857.6992159</v>
      </c>
      <c r="L3854" s="444">
        <f t="shared" ca="1" si="177"/>
        <v>-1474129003705.511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-1474129003705.511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-6142204182.1062956</v>
      </c>
      <c r="L3855" s="444">
        <f t="shared" ca="1" si="177"/>
        <v>-1480271207887.6172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-1480271207887.6172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-6167796699.5317383</v>
      </c>
      <c r="L3856" s="444">
        <f t="shared" ca="1" si="177"/>
        <v>-1486439004587.1489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-1486439004587.1489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-6193495852.446454</v>
      </c>
      <c r="L3857" s="444">
        <f t="shared" ca="1" si="177"/>
        <v>-1492632500439.5955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-1492632500439.5955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-6219302085.1649809</v>
      </c>
      <c r="L3858" s="444">
        <f t="shared" ca="1" si="177"/>
        <v>-1498851802524.7605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-1498851802524.7605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-6245215843.8531685</v>
      </c>
      <c r="L3859" s="444">
        <f t="shared" ca="1" si="177"/>
        <v>-1505097018368.6138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-1505097018368.6138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-6271237576.5358906</v>
      </c>
      <c r="L3860" s="444">
        <f t="shared" ca="1" si="177"/>
        <v>-1511368255945.1497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-1511368255945.1497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-6297367733.1047897</v>
      </c>
      <c r="L3861" s="444">
        <f t="shared" ca="1" si="177"/>
        <v>-1517665623678.2544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-1517665623678.2544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-6323606765.3260603</v>
      </c>
      <c r="L3862" s="444">
        <f t="shared" ca="1" si="177"/>
        <v>-1523989230443.5806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-1523989230443.5806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-6349955126.8482523</v>
      </c>
      <c r="L3863" s="444">
        <f t="shared" ca="1" si="177"/>
        <v>-1530339185570.4287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-1530339185570.4287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-6376413273.2101192</v>
      </c>
      <c r="L3864" s="444">
        <f t="shared" ca="1" si="177"/>
        <v>-1536715598843.6389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-1536715598843.6389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-6402981661.8484955</v>
      </c>
      <c r="L3865" s="444">
        <f t="shared" ca="1" si="177"/>
        <v>-1543118580505.4873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-1543118580505.4873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-6429660752.1061974</v>
      </c>
      <c r="L3866" s="444">
        <f t="shared" ca="1" si="177"/>
        <v>-1549548241257.5935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-1549548241257.5935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-6456451005.2399731</v>
      </c>
      <c r="L3867" s="444">
        <f t="shared" ca="1" si="177"/>
        <v>-1556004692262.8335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-1556004692262.8335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-6483352884.4284725</v>
      </c>
      <c r="L3868" s="444">
        <f t="shared" ca="1" si="177"/>
        <v>-1562488045147.262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-1562488045147.262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-6510366854.7802582</v>
      </c>
      <c r="L3869" s="444">
        <f t="shared" ca="1" si="177"/>
        <v>-1568998412002.0422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-1568998412002.0422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-6537493383.3418427</v>
      </c>
      <c r="L3870" s="444">
        <f t="shared" ca="1" si="177"/>
        <v>-1575535905385.384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-1575535905385.384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-6564732939.1057663</v>
      </c>
      <c r="L3871" s="444">
        <f t="shared" ca="1" si="177"/>
        <v>-1582100638324.4897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-1582100638324.4897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-6592085993.0187073</v>
      </c>
      <c r="L3872" s="444">
        <f t="shared" ca="1" si="177"/>
        <v>-1588692724317.5085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-1588692724317.5085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-6619553017.9896193</v>
      </c>
      <c r="L3873" s="444">
        <f t="shared" ca="1" si="177"/>
        <v>-1595312277335.498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-1595312277335.498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-6647134488.8979082</v>
      </c>
      <c r="L3874" s="444">
        <f t="shared" ca="1" si="177"/>
        <v>-1601959411824.396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-1601959411824.396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-6674830882.6016502</v>
      </c>
      <c r="L3875" s="444">
        <f t="shared" ca="1" si="177"/>
        <v>-1608634242706.9976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-1608634242706.9976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-6702642677.9458227</v>
      </c>
      <c r="L3876" s="444">
        <f t="shared" ca="1" si="177"/>
        <v>-1615336885384.9434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-1615336885384.9434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-6730570355.7705975</v>
      </c>
      <c r="L3877" s="444">
        <f t="shared" ca="1" si="177"/>
        <v>-1622067455740.7139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-1622067455740.7139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-6758614398.9196415</v>
      </c>
      <c r="L3878" s="444">
        <f t="shared" ca="1" si="177"/>
        <v>-1628826070139.6335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-1628826070139.6335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-6786775292.2484732</v>
      </c>
      <c r="L3879" s="444">
        <f t="shared" ca="1" si="177"/>
        <v>-1635612845431.8821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-1635612845431.8821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-6815053522.6328421</v>
      </c>
      <c r="L3880" s="444">
        <f t="shared" ca="1" si="177"/>
        <v>-1642427898954.5149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-1642427898954.5149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-6843449578.9771452</v>
      </c>
      <c r="L3881" s="444">
        <f t="shared" ca="1" si="177"/>
        <v>-1649271348533.4919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-1649271348533.4919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-6871963952.2228832</v>
      </c>
      <c r="L3882" s="444">
        <f t="shared" ca="1" si="177"/>
        <v>-1656143312485.7148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-1656143312485.7148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-6900597135.3571453</v>
      </c>
      <c r="L3883" s="444">
        <f t="shared" ca="1" si="177"/>
        <v>-1663043909621.072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-1663043909621.072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-6929349623.421133</v>
      </c>
      <c r="L3884" s="444">
        <f t="shared" ca="1" si="177"/>
        <v>-1669973259244.4932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-1669973259244.4932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-6958221913.5187216</v>
      </c>
      <c r="L3885" s="444">
        <f t="shared" ca="1" si="177"/>
        <v>-1676931481158.012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-1676931481158.012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-6987214504.8250494</v>
      </c>
      <c r="L3886" s="444">
        <f t="shared" ca="1" si="177"/>
        <v>-1683918695662.8369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-1683918695662.8369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-7016327898.5951538</v>
      </c>
      <c r="L3887" s="444">
        <f t="shared" ca="1" si="177"/>
        <v>-1690935023561.4321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-1690935023561.4321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-7045562598.1726341</v>
      </c>
      <c r="L3888" s="444">
        <f t="shared" ca="1" si="177"/>
        <v>-1697980586159.6047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-1697980586159.6047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-7074919108.998353</v>
      </c>
      <c r="L3889" s="444">
        <f t="shared" ca="1" si="177"/>
        <v>-1705055505268.603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-1705055505268.603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-7104397938.6191788</v>
      </c>
      <c r="L3890" s="444">
        <f t="shared" ca="1" si="177"/>
        <v>-1712159903207.2222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-1712159903207.2222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-7133999596.6967592</v>
      </c>
      <c r="L3891" s="444">
        <f t="shared" ca="1" si="177"/>
        <v>-1719293902803.9189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-1719293902803.9189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-7163724595.0163298</v>
      </c>
      <c r="L3892" s="444">
        <f t="shared" ca="1" si="177"/>
        <v>-1726457627398.9353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-1726457627398.9353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-7193573447.4955635</v>
      </c>
      <c r="L3893" s="444">
        <f t="shared" ca="1" si="177"/>
        <v>-1733651200846.4309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-1733651200846.4309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-7223546670.1934624</v>
      </c>
      <c r="L3894" s="444">
        <f t="shared" ca="1" si="177"/>
        <v>-1740874747516.6243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-1740874747516.6243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-7253644781.3192682</v>
      </c>
      <c r="L3895" s="444">
        <f t="shared" ca="1" si="177"/>
        <v>-1748128392297.9436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-1748128392297.9436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-7283868301.2414312</v>
      </c>
      <c r="L3896" s="444">
        <f t="shared" ca="1" si="177"/>
        <v>-1755412260599.1851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-1755412260599.1851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-7314217752.496604</v>
      </c>
      <c r="L3897" s="444">
        <f t="shared" ca="1" si="177"/>
        <v>-1762726478351.6816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-1762726478351.6816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-7344693659.7986746</v>
      </c>
      <c r="L3898" s="444">
        <f t="shared" ca="1" si="177"/>
        <v>-1770071172011.4802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-1770071172011.4802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-7375296550.0478354</v>
      </c>
      <c r="L3899" s="444">
        <f t="shared" ca="1" si="177"/>
        <v>-1777446468561.5281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-1777446468561.5281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-7406026952.3396997</v>
      </c>
      <c r="L3900" s="444">
        <f t="shared" ca="1" si="177"/>
        <v>-1784852495513.8677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-1784852495513.8677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-7436885397.9744492</v>
      </c>
      <c r="L3901" s="444">
        <f t="shared" ca="1" si="177"/>
        <v>-1792289380911.842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-1792289380911.842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-7467872420.4660082</v>
      </c>
      <c r="L3902" s="444">
        <f t="shared" ca="1" si="177"/>
        <v>-1799757253332.3081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-1799757253332.3081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-7498988555.5512838</v>
      </c>
      <c r="L3903" s="444">
        <f t="shared" ca="1" si="177"/>
        <v>-1807256241887.8594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-1807256241887.8594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-7530234341.1994143</v>
      </c>
      <c r="L3904" s="444">
        <f t="shared" ca="1" si="177"/>
        <v>-1814786476229.0588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-1814786476229.0588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-7561610317.6210785</v>
      </c>
      <c r="L3905" s="444">
        <f t="shared" ca="1" si="177"/>
        <v>-1822348086546.6799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-1822348086546.6799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-7593117027.2778339</v>
      </c>
      <c r="L3906" s="444">
        <f t="shared" ca="1" si="177"/>
        <v>-1829941203573.9578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-1829941203573.9578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-7624755014.8914909</v>
      </c>
      <c r="L3907" s="444">
        <f t="shared" ca="1" si="177"/>
        <v>-1837565958588.8494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-1837565958588.8494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-7656524827.4535379</v>
      </c>
      <c r="L3908" s="444">
        <f t="shared" ca="1" si="177"/>
        <v>-1845222483416.303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-1845222483416.303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-7688427014.2345953</v>
      </c>
      <c r="L3909" s="444">
        <f t="shared" ca="1" si="177"/>
        <v>-1852910910430.5376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-1852910910430.5376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-7720462126.7939072</v>
      </c>
      <c r="L3910" s="444">
        <f t="shared" ca="1" si="177"/>
        <v>-1860631372557.3315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-1860631372557.3315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-7752630718.9888802</v>
      </c>
      <c r="L3911" s="444">
        <f t="shared" ca="1" si="177"/>
        <v>-1868384003276.3203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-1868384003276.3203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-7784933346.9846668</v>
      </c>
      <c r="L3912" s="444">
        <f t="shared" ca="1" si="177"/>
        <v>-1876168936623.3049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-1876168936623.3049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-7817370569.2637701</v>
      </c>
      <c r="L3913" s="444">
        <f t="shared" ca="1" si="177"/>
        <v>-1883986307192.5686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-1883986307192.5686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-7849942946.6357012</v>
      </c>
      <c r="L3914" s="444">
        <f t="shared" ca="1" si="177"/>
        <v>-1891836250139.2043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-1891836250139.2043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-7882651042.246685</v>
      </c>
      <c r="L3915" s="444">
        <f t="shared" ca="1" si="177"/>
        <v>-1899718901181.4509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-1899718901181.4509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-7915495421.5893784</v>
      </c>
      <c r="L3916" s="444">
        <f t="shared" ca="1" si="177"/>
        <v>-1907634396603.0403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-1907634396603.0403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-7948476652.5126677</v>
      </c>
      <c r="L3917" s="444">
        <f t="shared" ca="1" si="177"/>
        <v>-1915582873255.553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-1915582873255.553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-7981595305.2314711</v>
      </c>
      <c r="L3918" s="444">
        <f t="shared" ca="1" si="177"/>
        <v>-1923564468560.7844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-1923564468560.7844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-8014851952.3366013</v>
      </c>
      <c r="L3919" s="444">
        <f t="shared" ca="1" si="177"/>
        <v>-1931579320513.1211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-1931579320513.1211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-8048247168.8046722</v>
      </c>
      <c r="L3920" s="444">
        <f t="shared" ca="1" si="177"/>
        <v>-1939627567681.9258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-1939627567681.9258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-8081781532.0080242</v>
      </c>
      <c r="L3921" s="444">
        <f t="shared" ca="1" si="177"/>
        <v>-1947709349213.9338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-1947709349213.9338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-8115455621.7247248</v>
      </c>
      <c r="L3922" s="444">
        <f t="shared" ca="1" si="177"/>
        <v>-1955824804835.6584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-1955824804835.6584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-8149270020.1485767</v>
      </c>
      <c r="L3923" s="444">
        <f t="shared" ca="1" si="177"/>
        <v>-1963974074855.8071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-1963974074855.8071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-8183225311.8991957</v>
      </c>
      <c r="L3924" s="444">
        <f t="shared" ca="1" si="177"/>
        <v>-1972157300167.7063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-1972157300167.7063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-8217322084.0321093</v>
      </c>
      <c r="L3925" s="444">
        <f t="shared" ca="1" si="177"/>
        <v>-1980374622251.7385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-1980374622251.7385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-8251560926.0489101</v>
      </c>
      <c r="L3926" s="444">
        <f t="shared" ca="1" si="177"/>
        <v>-1988626183177.7874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-1988626183177.7874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-8285942429.9074469</v>
      </c>
      <c r="L3927" s="444">
        <f t="shared" ca="1" si="177"/>
        <v>-1996912125607.6948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-1996912125607.6948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-8320467190.0320616</v>
      </c>
      <c r="L3928" s="444">
        <f t="shared" ca="1" si="177"/>
        <v>-2005232592797.7268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-2005232592797.7268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-8355135803.323863</v>
      </c>
      <c r="L3929" s="444">
        <f t="shared" ca="1" si="177"/>
        <v>-2013587728601.0508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-2013587728601.0508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-8389948869.1710443</v>
      </c>
      <c r="L3930" s="444">
        <f t="shared" ca="1" si="177"/>
        <v>-2021977677470.2219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-2021977677470.2219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-8424906989.4592571</v>
      </c>
      <c r="L3931" s="444">
        <f t="shared" ca="1" si="177"/>
        <v>-2030402584459.6812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-2030402584459.6812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-8460010768.5820045</v>
      </c>
      <c r="L3932" s="444">
        <f t="shared" ca="1" si="177"/>
        <v>-2038862595228.2632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-2038862595228.2632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-8495260813.4510965</v>
      </c>
      <c r="L3933" s="444">
        <f t="shared" ca="1" si="177"/>
        <v>-2047357856041.7144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-2047357856041.7144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-8530657733.507143</v>
      </c>
      <c r="L3934" s="444">
        <f t="shared" ca="1" si="177"/>
        <v>-2055888513775.2214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-2055888513775.2214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-8566202140.7300892</v>
      </c>
      <c r="L3935" s="444">
        <f t="shared" ca="1" si="177"/>
        <v>-2064454715915.9514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-2064454715915.9514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-8601894649.6497955</v>
      </c>
      <c r="L3936" s="444">
        <f t="shared" ca="1" si="177"/>
        <v>-2073056610565.6013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-2073056610565.6013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-8637735877.3566723</v>
      </c>
      <c r="L3937" s="444">
        <f t="shared" ca="1" si="177"/>
        <v>-2081694346442.958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-2081694346442.958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-8673726443.5123253</v>
      </c>
      <c r="L3938" s="444">
        <f t="shared" ca="1" si="177"/>
        <v>-2090368072886.4702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-2090368072886.4702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-8709866970.3602905</v>
      </c>
      <c r="L3939" s="444">
        <f t="shared" ca="1" si="177"/>
        <v>-2099077939856.8306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-2099077939856.8306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-8746158082.7367935</v>
      </c>
      <c r="L3940" s="444">
        <f t="shared" ca="1" si="177"/>
        <v>-2107824097939.5674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-2107824097939.5674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-8782600408.0815315</v>
      </c>
      <c r="L3941" s="444">
        <f t="shared" ca="1" si="177"/>
        <v>-2116606698347.6489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-2116606698347.6489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-8819194576.4485359</v>
      </c>
      <c r="L3942" s="444">
        <f t="shared" ca="1" si="177"/>
        <v>-2125425892924.0974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-2125425892924.0974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-8855941220.5170727</v>
      </c>
      <c r="L3943" s="444">
        <f t="shared" ca="1" si="177"/>
        <v>-2134281834144.6145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-2134281834144.6145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-8892840975.60256</v>
      </c>
      <c r="L3944" s="444">
        <f t="shared" ca="1" si="177"/>
        <v>-2143174675120.217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-2143174675120.217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-8929894479.6675701</v>
      </c>
      <c r="L3945" s="444">
        <f t="shared" ca="1" si="177"/>
        <v>-2152104569599.8845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-2152104569599.8845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-8967102373.3328514</v>
      </c>
      <c r="L3946" s="444">
        <f t="shared" ca="1" si="177"/>
        <v>-2161071671973.2173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-2161071671973.2173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-9004465299.8884048</v>
      </c>
      <c r="L3947" s="444">
        <f t="shared" ca="1" si="177"/>
        <v>-2170076137273.1057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-2170076137273.1057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-9041983905.3046074</v>
      </c>
      <c r="L3948" s="444">
        <f t="shared" ca="1" si="177"/>
        <v>-2179118121178.4104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-2179118121178.4104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-9079658838.2433758</v>
      </c>
      <c r="L3949" s="444">
        <f t="shared" ca="1" si="177"/>
        <v>-2188197780016.6538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-2188197780016.6538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-9117490750.0693913</v>
      </c>
      <c r="L3950" s="444">
        <f t="shared" ca="1" si="177"/>
        <v>-2197315270766.7231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-2197315270766.7231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-9155480294.8613472</v>
      </c>
      <c r="L3951" s="444">
        <f t="shared" ca="1" si="177"/>
        <v>-2206470751061.5845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-2206470751061.5845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-9193628129.4232693</v>
      </c>
      <c r="L3952" s="444">
        <f t="shared" ca="1" si="177"/>
        <v>-2215664379191.0078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-2215664379191.0078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-9231934913.295866</v>
      </c>
      <c r="L3953" s="444">
        <f t="shared" ca="1" si="177"/>
        <v>-2224896314104.3037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-2224896314104.3037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-9270401308.7679329</v>
      </c>
      <c r="L3954" s="444">
        <f t="shared" ca="1" si="177"/>
        <v>-2234166715413.0718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-2234166715413.0718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-9309027980.8877983</v>
      </c>
      <c r="L3955" s="444">
        <f t="shared" ca="1" si="177"/>
        <v>-2243475743393.9595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-2243475743393.9595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-9347815597.4748306</v>
      </c>
      <c r="L3956" s="444">
        <f t="shared" ca="1" si="177"/>
        <v>-2252823558991.4341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-2252823558991.4341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-9386764829.1309757</v>
      </c>
      <c r="L3957" s="444">
        <f t="shared" ca="1" si="177"/>
        <v>-2262210323820.5649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-2262210323820.5649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-9425876349.2523537</v>
      </c>
      <c r="L3958" s="444">
        <f t="shared" ca="1" si="177"/>
        <v>-2271636200169.8174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-2271636200169.8174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-9465150834.040905</v>
      </c>
      <c r="L3959" s="444">
        <f t="shared" ca="1" si="177"/>
        <v>-2281101351003.8584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-2281101351003.8584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-9504588962.516077</v>
      </c>
      <c r="L3960" s="444">
        <f t="shared" ca="1" si="177"/>
        <v>-2290605939966.3745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-2290605939966.3745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-9544191416.5265598</v>
      </c>
      <c r="L3961" s="444">
        <f t="shared" ca="1" si="177"/>
        <v>-2300150131382.9009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-2300150131382.9009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-9583958880.7620869</v>
      </c>
      <c r="L3962" s="444">
        <f t="shared" ca="1" si="177"/>
        <v>-2309734090263.6631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-2309734090263.6631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-9623892042.7652626</v>
      </c>
      <c r="L3963" s="444">
        <f t="shared" ca="1" si="177"/>
        <v>-2319357982306.4282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-2319357982306.4282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-9663991592.9434509</v>
      </c>
      <c r="L3964" s="444">
        <f t="shared" ca="1" si="177"/>
        <v>-2329021973899.3716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-2329021973899.3716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-9704258224.5807152</v>
      </c>
      <c r="L3965" s="444">
        <f t="shared" ca="1" si="177"/>
        <v>-2338726232123.9521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-2338726232123.9521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-9744692633.8498001</v>
      </c>
      <c r="L3966" s="444">
        <f t="shared" ca="1" si="177"/>
        <v>-2348470924757.8018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-2348470924757.8018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-9785295519.824173</v>
      </c>
      <c r="L3967" s="444">
        <f t="shared" ca="1" si="177"/>
        <v>-2358256220277.626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-2358256220277.626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-9826067584.4901085</v>
      </c>
      <c r="L3968" s="444">
        <f t="shared" ca="1" si="177"/>
        <v>-2368082287862.1162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-2368082287862.1162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-9867009532.7588177</v>
      </c>
      <c r="L3969" s="444">
        <f t="shared" ca="1" si="177"/>
        <v>-2377949297394.875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-2377949297394.875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-9908122072.4786453</v>
      </c>
      <c r="L3970" s="444">
        <f t="shared" ca="1" si="177"/>
        <v>-2387857419467.3535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-2387857419467.3535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-9949405914.4473057</v>
      </c>
      <c r="L3971" s="444">
        <f t="shared" ca="1" si="177"/>
        <v>-2397806825381.8008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-2397806825381.8008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-9990861772.4241695</v>
      </c>
      <c r="L3972" s="444">
        <f t="shared" ca="1" si="177"/>
        <v>-2407797687154.2251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-2407797687154.2251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-10032490363.142605</v>
      </c>
      <c r="L3973" s="444">
        <f t="shared" ca="1" si="177"/>
        <v>-2417830177517.3677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-2417830177517.3677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-10074292406.322365</v>
      </c>
      <c r="L3974" s="444">
        <f t="shared" ca="1" si="177"/>
        <v>-2427904469923.6899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-2427904469923.6899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-10116268624.682041</v>
      </c>
      <c r="L3975" s="444">
        <f t="shared" ca="1" si="177"/>
        <v>-2438020738548.3721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-2438020738548.3721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-10158419743.95155</v>
      </c>
      <c r="L3976" s="444">
        <f t="shared" ca="1" si="177"/>
        <v>-2448179158292.3237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-2448179158292.3237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-10200746492.884682</v>
      </c>
      <c r="L3977" s="444">
        <f t="shared" ca="1" si="177"/>
        <v>-2458379904785.2085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-2458379904785.2085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-10243249603.271702</v>
      </c>
      <c r="L3978" s="444">
        <f t="shared" ca="1" si="177"/>
        <v>-2468623154388.48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-2468623154388.48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-10285929809.952</v>
      </c>
      <c r="L3979" s="444">
        <f t="shared" ca="1" si="177"/>
        <v>-2478909084198.4321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-2478909084198.4321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-10328787850.826801</v>
      </c>
      <c r="L3980" s="444">
        <f t="shared" ca="1" si="177"/>
        <v>-2489237872049.2588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-2489237872049.2588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-10371824466.871912</v>
      </c>
      <c r="L3981" s="444">
        <f t="shared" ca="1" si="177"/>
        <v>-2499609696516.1309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-2499609696516.1309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-10415040402.150545</v>
      </c>
      <c r="L3982" s="444">
        <f t="shared" ca="1" si="177"/>
        <v>-2510024736918.2813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-2510024736918.2813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-10458436403.826172</v>
      </c>
      <c r="L3983" s="444">
        <f t="shared" ca="1" si="177"/>
        <v>-2520483173322.1074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-2520483173322.1074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-10502013222.175447</v>
      </c>
      <c r="L3984" s="444">
        <f t="shared" ca="1" si="177"/>
        <v>-2530985186544.2827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-2530985186544.2827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-10545771610.601177</v>
      </c>
      <c r="L3985" s="444">
        <f t="shared" ca="1" si="177"/>
        <v>-2541530958154.8838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-2541530958154.8838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-10589712325.64535</v>
      </c>
      <c r="L3986" s="444">
        <f t="shared" ca="1" si="177"/>
        <v>-2552120670480.5293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-2552120670480.5293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-10633836127.002205</v>
      </c>
      <c r="L3987" s="444">
        <f t="shared" ca="1" si="177"/>
        <v>-2562754506607.5317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-2562754506607.5317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-10678143777.531382</v>
      </c>
      <c r="L3988" s="444">
        <f t="shared" ca="1" si="177"/>
        <v>-2573432650385.063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-2573432650385.063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-10722636043.271095</v>
      </c>
      <c r="L3989" s="444">
        <f t="shared" ca="1" si="177"/>
        <v>-2584155286428.334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-2584155286428.334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-10767313693.451391</v>
      </c>
      <c r="L3990" s="444">
        <f t="shared" ca="1" si="177"/>
        <v>-2594922600121.7852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-2594922600121.7852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-10812177500.507439</v>
      </c>
      <c r="L3991" s="444">
        <f t="shared" ca="1" si="177"/>
        <v>-2605734777622.2925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-2605734777622.2925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-10857228240.092886</v>
      </c>
      <c r="L3992" s="444">
        <f t="shared" ca="1" si="177"/>
        <v>-2616592005862.3853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-2616592005862.3853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-10902466691.093271</v>
      </c>
      <c r="L3993" s="444">
        <f t="shared" ca="1" si="177"/>
        <v>-2627494472553.4785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-2627494472553.4785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-10947893635.639494</v>
      </c>
      <c r="L3994" s="444">
        <f t="shared" ca="1" si="177"/>
        <v>-2638442366189.1182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-2638442366189.1182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-10993509859.121326</v>
      </c>
      <c r="L3995" s="444">
        <f t="shared" ca="1" si="177"/>
        <v>-2649435876048.2393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-2649435876048.2393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-11039316150.200996</v>
      </c>
      <c r="L3996" s="444">
        <f t="shared" ca="1" si="177"/>
        <v>-2660475192198.4404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-2660475192198.4404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-11085313300.826836</v>
      </c>
      <c r="L3997" s="444">
        <f t="shared" ca="1" si="177"/>
        <v>-2671560505499.2671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-2671560505499.2671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-11131502106.246946</v>
      </c>
      <c r="L3998" s="444">
        <f t="shared" ca="1" si="177"/>
        <v>-2682692007605.5142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-2682692007605.5142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-11177883365.022976</v>
      </c>
      <c r="L3999" s="444">
        <f t="shared" ca="1" si="177"/>
        <v>-2693869890970.5371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-2693869890970.5371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-11224457879.043905</v>
      </c>
      <c r="L4000" s="444">
        <f t="shared" ca="1" si="177"/>
        <v>-2705094348849.5811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-2705094348849.5811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-11271226453.539921</v>
      </c>
      <c r="L4001" s="444">
        <f t="shared" ca="1" si="177"/>
        <v>-2716365575303.1211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-2716365575303.1211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-11318189897.096338</v>
      </c>
      <c r="L4002" s="444">
        <f t="shared" ca="1" si="177"/>
        <v>-2727683765200.2173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-2727683765200.2173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-11365349021.667572</v>
      </c>
      <c r="L4003" s="444">
        <f t="shared" ca="1" si="177"/>
        <v>-2739049114221.8848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-2739049114221.8848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-11412704642.591187</v>
      </c>
      <c r="L4004" s="444">
        <f t="shared" ca="1" si="177"/>
        <v>-2750461818864.4761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-2750461818864.4761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-11460257578.601984</v>
      </c>
      <c r="L4005" s="444">
        <f t="shared" ca="1" si="177"/>
        <v>-2761922076443.0781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-2761922076443.0781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-11508008651.846159</v>
      </c>
      <c r="L4006" s="444">
        <f t="shared" ca="1" si="177"/>
        <v>-2773430085094.9243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-2773430085094.9243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-11555958687.895517</v>
      </c>
      <c r="L4007" s="444">
        <f t="shared" ca="1" si="177"/>
        <v>-2784986043782.8198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-2784986043782.8198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-11604108515.761749</v>
      </c>
      <c r="L4008" s="444">
        <f t="shared" ca="1" si="177"/>
        <v>-2796590152298.5815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-2796590152298.5815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-11652458967.910757</v>
      </c>
      <c r="L4009" s="444">
        <f t="shared" ca="1" si="177"/>
        <v>-2808242611266.4922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-2808242611266.4922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-11701010880.27705</v>
      </c>
      <c r="L4010" s="444">
        <f t="shared" ca="1" si="177"/>
        <v>-2819943622146.769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-2819943622146.769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-11749765092.278204</v>
      </c>
      <c r="L4011" s="444">
        <f t="shared" ca="1" si="177"/>
        <v>-2831693387239.0474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-2831693387239.0474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-11798722446.829365</v>
      </c>
      <c r="L4012" s="444">
        <f t="shared" ca="1" si="177"/>
        <v>-2843492109685.877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-2843492109685.877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-11847883790.357821</v>
      </c>
      <c r="L4013" s="444">
        <f t="shared" ca="1" si="177"/>
        <v>-2855339993476.2349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-2855339993476.2349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-11897249972.817646</v>
      </c>
      <c r="L4014" s="444">
        <f t="shared" ca="1" si="177"/>
        <v>-2867237243449.0527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-2867237243449.0527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-11946821847.704386</v>
      </c>
      <c r="L4015" s="444">
        <f t="shared" ca="1" si="177"/>
        <v>-2879184065296.7573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-2879184065296.7573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-11996600272.069822</v>
      </c>
      <c r="L4016" s="444">
        <f t="shared" ca="1" si="177"/>
        <v>-2891180665568.8271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-2891180665568.8271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-12046586106.536779</v>
      </c>
      <c r="L4017" s="444">
        <f t="shared" ca="1" si="177"/>
        <v>-2903227251675.3638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-2903227251675.3638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-12096780215.314016</v>
      </c>
      <c r="L4018" s="444">
        <f t="shared" ca="1" si="177"/>
        <v>-2915324031890.6777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-2915324031890.6777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-12147183466.211157</v>
      </c>
      <c r="L4019" s="444">
        <f t="shared" ca="1" si="177"/>
        <v>-2927471215356.8887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-2927471215356.8887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-12197796730.653702</v>
      </c>
      <c r="L4020" s="444">
        <f t="shared" ca="1" si="177"/>
        <v>-2939669012087.5425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-2939669012087.5425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-12248620883.698093</v>
      </c>
      <c r="L4021" s="444">
        <f t="shared" ca="1" si="177"/>
        <v>-2951917632971.2407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-2951917632971.2407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-12299656804.046837</v>
      </c>
      <c r="L4022" s="444">
        <f t="shared" ca="1" si="177"/>
        <v>-2964217289775.2876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-2964217289775.2876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-12350905374.063698</v>
      </c>
      <c r="L4023" s="444">
        <f t="shared" ca="1" si="177"/>
        <v>-2976568195149.3511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-2976568195149.3511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-12402367479.788963</v>
      </c>
      <c r="L4024" s="444">
        <f t="shared" ca="1" si="177"/>
        <v>-2988970562629.1401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-2988970562629.1401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-12454044010.95475</v>
      </c>
      <c r="L4025" s="444">
        <f t="shared" ca="1" si="177"/>
        <v>-3001424606640.0947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-3001424606640.0947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-12505935861.000395</v>
      </c>
      <c r="L4026" s="444">
        <f t="shared" ca="1" si="177"/>
        <v>-3013930542501.0952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-3013930542501.0952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-12558043927.087896</v>
      </c>
      <c r="L4027" s="444">
        <f t="shared" ca="1" si="177"/>
        <v>-3026488586428.1831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-3026488586428.1831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-12610369110.11743</v>
      </c>
      <c r="L4028" s="444">
        <f t="shared" ca="1" si="177"/>
        <v>-3039098955538.3003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-3039098955538.3003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-12662912314.742918</v>
      </c>
      <c r="L4029" s="444">
        <f t="shared" ca="1" si="177"/>
        <v>-3051761867853.043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-3051761867853.043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-12715674449.387678</v>
      </c>
      <c r="L4030" s="444">
        <f t="shared" ca="1" si="177"/>
        <v>-3064477542302.4307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-3064477542302.4307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-12768656426.260128</v>
      </c>
      <c r="L4031" s="444">
        <f t="shared" ca="1" si="177"/>
        <v>-3077246198728.6909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-3077246198728.6909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-12821859161.369545</v>
      </c>
      <c r="L4032" s="444">
        <f t="shared" ca="1" si="177"/>
        <v>-3090068057890.0605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-3090068057890.0605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-12875283574.54192</v>
      </c>
      <c r="L4033" s="444">
        <f t="shared" ca="1" si="177"/>
        <v>-3102943341464.6025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-3102943341464.6025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-12928930589.435844</v>
      </c>
      <c r="L4034" s="444">
        <f t="shared" ca="1" si="177"/>
        <v>-3115872272054.0386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-3115872272054.0386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-12982801133.558495</v>
      </c>
      <c r="L4035" s="444">
        <f t="shared" ca="1" si="177"/>
        <v>-3128855073187.5972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-3128855073187.5972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-13036896138.281654</v>
      </c>
      <c r="L4036" s="444">
        <f t="shared" ca="1" si="177"/>
        <v>-3141891969325.8789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-3141891969325.8789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-13091216538.857828</v>
      </c>
      <c r="L4037" s="444">
        <f t="shared" ca="1" si="177"/>
        <v>-3154983185864.7368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-3154983185864.7368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-13145763274.436403</v>
      </c>
      <c r="L4038" s="444">
        <f t="shared" ca="1" si="177"/>
        <v>-3168128949139.1733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-3168128949139.1733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-13200537288.079889</v>
      </c>
      <c r="L4039" s="444">
        <f t="shared" ca="1" si="177"/>
        <v>-3181329486427.2534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-3181329486427.2534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-13255539526.780222</v>
      </c>
      <c r="L4040" s="444">
        <f t="shared" ca="1" si="177"/>
        <v>-3194585025954.0337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-3194585025954.0337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-13310770941.47514</v>
      </c>
      <c r="L4041" s="444">
        <f t="shared" ca="1" si="177"/>
        <v>-3207895796895.5088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-3207895796895.5088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-13366232487.064619</v>
      </c>
      <c r="L4042" s="444">
        <f t="shared" ca="1" si="177"/>
        <v>-3221262029382.5732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-3221262029382.5732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-13421925122.427389</v>
      </c>
      <c r="L4043" s="444">
        <f t="shared" ca="1" si="177"/>
        <v>-3234683954505.0005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-3234683954505.0005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-13477849810.437502</v>
      </c>
      <c r="L4044" s="444">
        <f t="shared" ca="1" si="177"/>
        <v>-3248161804315.438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-3248161804315.438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-13534007517.980991</v>
      </c>
      <c r="L4045" s="444">
        <f t="shared" ca="1" si="177"/>
        <v>-3261695811833.4189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-3261695811833.4189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-13590399215.972578</v>
      </c>
      <c r="L4046" s="444">
        <f t="shared" ca="1" si="177"/>
        <v>-3275286211049.3916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-3275286211049.3916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-13647025879.372465</v>
      </c>
      <c r="L4047" s="444">
        <f t="shared" ca="1" si="177"/>
        <v>-3288933236928.7642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-3288933236928.7642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-13703888487.203184</v>
      </c>
      <c r="L4048" s="444">
        <f t="shared" ca="1" si="177"/>
        <v>-3302637125415.9673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-3302637125415.9673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-13760988022.56653</v>
      </c>
      <c r="L4049" s="444">
        <f t="shared" ca="1" si="177"/>
        <v>-3316398113438.5337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-3316398113438.5337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-13818325472.660557</v>
      </c>
      <c r="L4050" s="444">
        <f t="shared" ca="1" si="177"/>
        <v>-3330216438911.1943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-3330216438911.1943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-13875901828.796642</v>
      </c>
      <c r="L4051" s="444">
        <f t="shared" ca="1" si="177"/>
        <v>-3344092340739.9912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-3344092340739.9912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-13933718086.41663</v>
      </c>
      <c r="L4052" s="444">
        <f t="shared" ca="1" si="177"/>
        <v>-3358026058826.4077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-3358026058826.4077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-13991775245.110031</v>
      </c>
      <c r="L4053" s="444">
        <f t="shared" ca="1" si="177"/>
        <v>-3372017834071.5176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-3372017834071.5176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-14050074308.631323</v>
      </c>
      <c r="L4054" s="444">
        <f t="shared" ca="1" si="177"/>
        <v>-3386067908380.1489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-3386067908380.1489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-14108616284.917288</v>
      </c>
      <c r="L4055" s="444">
        <f t="shared" ca="1" si="177"/>
        <v>-3400176524665.0664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-3400176524665.0664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-14167402186.104443</v>
      </c>
      <c r="L4056" s="444">
        <f t="shared" ca="1" si="177"/>
        <v>-3414343926851.1709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-3414343926851.1709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-14226433028.546545</v>
      </c>
      <c r="L4057" s="444">
        <f t="shared" ca="1" si="177"/>
        <v>-3428570359879.7173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-3428570359879.7173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-14285709832.832157</v>
      </c>
      <c r="L4058" s="444">
        <f t="shared" ca="1" si="177"/>
        <v>-3442856069712.5493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-3442856069712.5493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-14345233623.802288</v>
      </c>
      <c r="L4059" s="444">
        <f t="shared" ca="1" si="177"/>
        <v>-3457201303336.3516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-3457201303336.3516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-14405005430.568129</v>
      </c>
      <c r="L4060" s="444">
        <f t="shared" ca="1" si="177"/>
        <v>-3471606308766.9199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-3471606308766.9199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-14465026286.528831</v>
      </c>
      <c r="L4061" s="444">
        <f t="shared" ca="1" si="177"/>
        <v>-3486071335053.4487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-3486071335053.4487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-14525297229.38937</v>
      </c>
      <c r="L4062" s="444">
        <f t="shared" ca="1" si="177"/>
        <v>-3500596632282.8379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-3500596632282.8379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-14585819301.178492</v>
      </c>
      <c r="L4063" s="444">
        <f t="shared" ca="1" si="177"/>
        <v>-3515182451584.0166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-3515182451584.0166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-14646593548.266737</v>
      </c>
      <c r="L4064" s="444">
        <f t="shared" ca="1" si="177"/>
        <v>-3529829045132.2832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-3529829045132.2832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-14707621021.384514</v>
      </c>
      <c r="L4065" s="444">
        <f t="shared" ca="1" si="177"/>
        <v>-3544536666153.6675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-3544536666153.6675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-14768902775.640282</v>
      </c>
      <c r="L4066" s="444">
        <f t="shared" ca="1" si="177"/>
        <v>-3559305568929.3076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-3559305568929.3076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-14830439870.538782</v>
      </c>
      <c r="L4067" s="444">
        <f t="shared" ca="1" si="177"/>
        <v>-3574136008799.8462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-3574136008799.8462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-14892233369.999359</v>
      </c>
      <c r="L4068" s="444">
        <f t="shared" ca="1" si="177"/>
        <v>-3589028242169.8457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-3589028242169.8457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-14954284342.374359</v>
      </c>
      <c r="L4069" s="444">
        <f t="shared" ca="1" si="177"/>
        <v>-3603982526512.2202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-3603982526512.2202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-15016593860.467585</v>
      </c>
      <c r="L4070" s="444">
        <f t="shared" ca="1" si="177"/>
        <v>-3618999120372.688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-3618999120372.688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-15079163001.552866</v>
      </c>
      <c r="L4071" s="444">
        <f t="shared" ca="1" si="177"/>
        <v>-3634078283374.2407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-3634078283374.2407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-15141992847.39267</v>
      </c>
      <c r="L4072" s="444">
        <f t="shared" ca="1" si="177"/>
        <v>-3649220276221.6333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-3649220276221.6333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-15205084484.256804</v>
      </c>
      <c r="L4073" s="444">
        <f t="shared" ca="1" si="177"/>
        <v>-3664425360705.8901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-3664425360705.8901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-15268439002.941208</v>
      </c>
      <c r="L4074" s="444">
        <f t="shared" ca="1" si="177"/>
        <v>-3679693799708.8315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-3679693799708.8315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-15332057498.786797</v>
      </c>
      <c r="L4075" s="444">
        <f t="shared" ca="1" si="177"/>
        <v>-3695025857207.6182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-3695025857207.6182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-15395941071.69841</v>
      </c>
      <c r="L4076" s="444">
        <f t="shared" ca="1" si="177"/>
        <v>-3710421798279.3164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-3710421798279.3164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-15460090826.16382</v>
      </c>
      <c r="L4077" s="444">
        <f t="shared" ca="1" si="177"/>
        <v>-3725881889105.4805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-3725881889105.4805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-15524507871.272837</v>
      </c>
      <c r="L4078" s="444">
        <f t="shared" ca="1" si="177"/>
        <v>-3741406396976.7534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-3741406396976.7534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-15589193320.736475</v>
      </c>
      <c r="L4079" s="444">
        <f t="shared" ca="1" si="177"/>
        <v>-3756995590297.4897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-3756995590297.4897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-15654148292.906206</v>
      </c>
      <c r="L4080" s="444">
        <f t="shared" ca="1" si="177"/>
        <v>-3772649738590.396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-3772649738590.396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-15719373910.793314</v>
      </c>
      <c r="L4081" s="444">
        <f t="shared" ca="1" si="177"/>
        <v>-3788369112501.1895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-3788369112501.1895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-15784871302.088291</v>
      </c>
      <c r="L4082" s="444">
        <f t="shared" ca="1" si="177"/>
        <v>-3804153983803.2778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-3804153983803.2778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-15850641599.180325</v>
      </c>
      <c r="L4083" s="444">
        <f t="shared" ca="1" si="177"/>
        <v>-3820004625402.458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-3820004625402.458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-15916685939.176908</v>
      </c>
      <c r="L4084" s="444">
        <f t="shared" ca="1" si="177"/>
        <v>-3835921311341.6348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-3835921311341.6348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-15983005463.923477</v>
      </c>
      <c r="L4085" s="444">
        <f t="shared" ca="1" si="177"/>
        <v>-3851904316805.5581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-3851904316805.5581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-16049601320.023159</v>
      </c>
      <c r="L4086" s="444">
        <f t="shared" ca="1" si="177"/>
        <v>-3867953918125.5811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-3867953918125.5811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-16116474658.856588</v>
      </c>
      <c r="L4087" s="444">
        <f t="shared" ca="1" si="177"/>
        <v>-3884070392784.4375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-3884070392784.4375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-16183626636.601822</v>
      </c>
      <c r="L4088" s="444">
        <f t="shared" ref="L4088:L4342" ca="1" si="182">I4088-J4088+K4088</f>
        <v>-3900254019421.0396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-3900254019421.0396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-16251058414.254332</v>
      </c>
      <c r="L4089" s="444">
        <f t="shared" ca="1" si="182"/>
        <v>-3916505077835.2939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-3916505077835.2939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-16318771157.647058</v>
      </c>
      <c r="L4090" s="444">
        <f t="shared" ca="1" si="182"/>
        <v>-3932823848992.9409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-3932823848992.9409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-16386766037.470587</v>
      </c>
      <c r="L4091" s="444">
        <f t="shared" ca="1" si="182"/>
        <v>-3949210615030.4116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-3949210615030.4116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-16455044229.293381</v>
      </c>
      <c r="L4092" s="444">
        <f t="shared" ca="1" si="182"/>
        <v>-3965665659259.7051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-3965665659259.7051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-16523606913.582104</v>
      </c>
      <c r="L4093" s="444">
        <f t="shared" ca="1" si="182"/>
        <v>-3982189266173.2871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-3982189266173.2871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-16592455275.722031</v>
      </c>
      <c r="L4094" s="444">
        <f t="shared" ca="1" si="182"/>
        <v>-3998781721449.0093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-3998781721449.0093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-16661590506.037539</v>
      </c>
      <c r="L4095" s="444">
        <f t="shared" ca="1" si="182"/>
        <v>-4015443311955.0469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-4015443311955.0469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-16731013799.812695</v>
      </c>
      <c r="L4096" s="444">
        <f t="shared" ca="1" si="182"/>
        <v>-4032174325754.8594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-4032174325754.8594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-16800726357.311914</v>
      </c>
      <c r="L4097" s="444">
        <f t="shared" ca="1" si="182"/>
        <v>-4048975052112.1714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-4048975052112.1714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-16870729383.800714</v>
      </c>
      <c r="L4098" s="444">
        <f t="shared" ca="1" si="182"/>
        <v>-4065845781495.9722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-4065845781495.9722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-16941024089.566551</v>
      </c>
      <c r="L4099" s="444">
        <f t="shared" ca="1" si="182"/>
        <v>-4082786805585.5386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-4082786805585.5386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-17011611689.939743</v>
      </c>
      <c r="L4100" s="444">
        <f t="shared" ca="1" si="182"/>
        <v>-4099798417275.4785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-4099798417275.4785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-17082493405.314493</v>
      </c>
      <c r="L4101" s="444">
        <f t="shared" ca="1" si="182"/>
        <v>-4116880910680.793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-4116880910680.793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-17153670461.16997</v>
      </c>
      <c r="L4102" s="444">
        <f t="shared" ca="1" si="182"/>
        <v>-4134034581141.9629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-4134034581141.9629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-17225144088.091511</v>
      </c>
      <c r="L4103" s="444">
        <f t="shared" ca="1" si="182"/>
        <v>-4151259725230.0542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-4151259725230.0542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-17296915521.791893</v>
      </c>
      <c r="L4104" s="444">
        <f t="shared" ca="1" si="182"/>
        <v>-4168556640751.8462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-4168556640751.8462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-17368986003.13269</v>
      </c>
      <c r="L4105" s="444">
        <f t="shared" ca="1" si="182"/>
        <v>-4185925626754.979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-4185925626754.979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-17441356778.145744</v>
      </c>
      <c r="L4106" s="444">
        <f t="shared" ca="1" si="182"/>
        <v>-4203366983533.1245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-4203366983533.1245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-17514029098.054684</v>
      </c>
      <c r="L4107" s="444">
        <f t="shared" ca="1" si="182"/>
        <v>-4220881012631.1792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-4220881012631.1792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-17587004219.296581</v>
      </c>
      <c r="L4108" s="444">
        <f t="shared" ca="1" si="182"/>
        <v>-4238468016850.4756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-4238468016850.4756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-17660283403.543648</v>
      </c>
      <c r="L4109" s="444">
        <f t="shared" ca="1" si="182"/>
        <v>-4256128300254.019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-4256128300254.019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-17733867917.725082</v>
      </c>
      <c r="L4110" s="444">
        <f t="shared" ca="1" si="182"/>
        <v>-4273862168171.7441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-4273862168171.7441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-17807759034.048935</v>
      </c>
      <c r="L4111" s="444">
        <f t="shared" ca="1" si="182"/>
        <v>-4291669927205.793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-4291669927205.793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-17881958030.024136</v>
      </c>
      <c r="L4112" s="444">
        <f t="shared" ca="1" si="182"/>
        <v>-4309551885235.8169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-4309551885235.8169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-17956466188.482571</v>
      </c>
      <c r="L4113" s="444">
        <f t="shared" ca="1" si="182"/>
        <v>-4327508351424.2993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-4327508351424.2993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-18031284797.601246</v>
      </c>
      <c r="L4114" s="444">
        <f t="shared" ca="1" si="182"/>
        <v>-4345539636221.9004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-4345539636221.9004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-18106415150.924583</v>
      </c>
      <c r="L4115" s="444">
        <f t="shared" ca="1" si="182"/>
        <v>-4363646051372.8252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-4363646051372.8252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-18181858547.386772</v>
      </c>
      <c r="L4116" s="444">
        <f t="shared" ca="1" si="182"/>
        <v>-4381827909920.2119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-4381827909920.2119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-18257616291.334217</v>
      </c>
      <c r="L4117" s="444">
        <f t="shared" ca="1" si="182"/>
        <v>-4400085526211.5459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-4400085526211.5459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-18333689692.548107</v>
      </c>
      <c r="L4118" s="444">
        <f t="shared" ca="1" si="182"/>
        <v>-4418419215904.0938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-4418419215904.0938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-18410080066.267056</v>
      </c>
      <c r="L4119" s="444">
        <f t="shared" ca="1" si="182"/>
        <v>-4436829295970.3604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-4436829295970.3604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-18486788733.209835</v>
      </c>
      <c r="L4120" s="444">
        <f t="shared" ca="1" si="182"/>
        <v>-4455316084703.5703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-4455316084703.5703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-18563817019.598209</v>
      </c>
      <c r="L4121" s="444">
        <f t="shared" ca="1" si="182"/>
        <v>-4473879901723.1689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-4473879901723.1689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-18641166257.179871</v>
      </c>
      <c r="L4122" s="444">
        <f t="shared" ca="1" si="182"/>
        <v>-4492521067980.3486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-4492521067980.3486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-18718837783.251453</v>
      </c>
      <c r="L4123" s="444">
        <f t="shared" ca="1" si="182"/>
        <v>-4511239905763.5996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-4511239905763.5996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-18796832940.681664</v>
      </c>
      <c r="L4124" s="444">
        <f t="shared" ca="1" si="182"/>
        <v>-4530036738704.2813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-4530036738704.2813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-18875153077.934505</v>
      </c>
      <c r="L4125" s="444">
        <f t="shared" ca="1" si="182"/>
        <v>-4548911891782.2158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-4548911891782.2158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-18953799549.092567</v>
      </c>
      <c r="L4126" s="444">
        <f t="shared" ca="1" si="182"/>
        <v>-4567865691331.3086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-4567865691331.3086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-19032773713.880451</v>
      </c>
      <c r="L4127" s="444">
        <f t="shared" ca="1" si="182"/>
        <v>-4586898465045.1895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-4586898465045.1895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-19112076937.68829</v>
      </c>
      <c r="L4128" s="444">
        <f t="shared" ca="1" si="182"/>
        <v>-4606010541982.8779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-4606010541982.8779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-19191710591.595325</v>
      </c>
      <c r="L4129" s="444">
        <f t="shared" ca="1" si="182"/>
        <v>-4625202252574.4736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-4625202252574.4736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-19271676052.393639</v>
      </c>
      <c r="L4130" s="444">
        <f t="shared" ca="1" si="182"/>
        <v>-4644473928626.8672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-4644473928626.8672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-19351974702.611946</v>
      </c>
      <c r="L4131" s="444">
        <f t="shared" ca="1" si="182"/>
        <v>-4663825903329.4795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-4663825903329.4795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-19432607930.539497</v>
      </c>
      <c r="L4132" s="444">
        <f t="shared" ca="1" si="182"/>
        <v>-4683258511260.0186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-4683258511260.0186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-19513577130.250076</v>
      </c>
      <c r="L4133" s="444">
        <f t="shared" ca="1" si="182"/>
        <v>-4702772088390.2686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-4702772088390.2686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-19594883701.626118</v>
      </c>
      <c r="L4134" s="444">
        <f t="shared" ca="1" si="182"/>
        <v>-4722366972091.8945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-4722366972091.8945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-19676529050.382893</v>
      </c>
      <c r="L4135" s="444">
        <f t="shared" ca="1" si="182"/>
        <v>-4742043501142.2773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-4742043501142.2773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-19758514588.092823</v>
      </c>
      <c r="L4136" s="444">
        <f t="shared" ca="1" si="182"/>
        <v>-4761802015730.3701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-4761802015730.3701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-19840841732.209877</v>
      </c>
      <c r="L4137" s="444">
        <f t="shared" ca="1" si="182"/>
        <v>-4781642857462.5801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-4781642857462.5801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-19923511906.094082</v>
      </c>
      <c r="L4138" s="444">
        <f t="shared" ca="1" si="182"/>
        <v>-4801566369368.6738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-4801566369368.6738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-20006526539.03614</v>
      </c>
      <c r="L4139" s="444">
        <f t="shared" ca="1" si="182"/>
        <v>-4821572895907.71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-4821572895907.71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-20089887066.282124</v>
      </c>
      <c r="L4140" s="444">
        <f t="shared" ca="1" si="182"/>
        <v>-4841662782973.9922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-4841662782973.9922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-20173594929.0583</v>
      </c>
      <c r="L4141" s="444">
        <f t="shared" ca="1" si="182"/>
        <v>-4861836377903.0508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-4861836377903.0508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-20257651574.596046</v>
      </c>
      <c r="L4142" s="444">
        <f t="shared" ca="1" si="182"/>
        <v>-4882094029477.6465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-4882094029477.6465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-20342058456.15686</v>
      </c>
      <c r="L4143" s="444">
        <f t="shared" ca="1" si="182"/>
        <v>-4902436087933.8037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-4902436087933.8037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-20426817033.057514</v>
      </c>
      <c r="L4144" s="444">
        <f t="shared" ca="1" si="182"/>
        <v>-4922862904966.8613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-4922862904966.8613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-20511928770.695255</v>
      </c>
      <c r="L4145" s="444">
        <f t="shared" ca="1" si="182"/>
        <v>-4943374833737.5566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-4943374833737.5566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-20597395140.573151</v>
      </c>
      <c r="L4146" s="444">
        <f t="shared" ca="1" si="182"/>
        <v>-4963972228878.1299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-4963972228878.1299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-20683217620.325542</v>
      </c>
      <c r="L4147" s="444">
        <f t="shared" ca="1" si="182"/>
        <v>-4984655446498.4551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-4984655446498.4551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-20769397693.743561</v>
      </c>
      <c r="L4148" s="444">
        <f t="shared" ca="1" si="182"/>
        <v>-5005424844192.1982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-5005424844192.1982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-20855936850.800827</v>
      </c>
      <c r="L4149" s="444">
        <f t="shared" ca="1" si="182"/>
        <v>-5026280781042.999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-5026280781042.999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-20942836587.679161</v>
      </c>
      <c r="L4150" s="444">
        <f t="shared" ca="1" si="182"/>
        <v>-5047223617630.6777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-5047223617630.6777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-21030098406.794491</v>
      </c>
      <c r="L4151" s="444">
        <f t="shared" ca="1" si="182"/>
        <v>-5068253716037.4727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-5068253716037.4727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-21117723816.822803</v>
      </c>
      <c r="L4152" s="444">
        <f t="shared" ca="1" si="182"/>
        <v>-5089371439854.2959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-5089371439854.2959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-21205714332.726234</v>
      </c>
      <c r="L4153" s="444">
        <f t="shared" ca="1" si="182"/>
        <v>-5110577154187.0225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-5110577154187.0225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-21294071475.779259</v>
      </c>
      <c r="L4154" s="444">
        <f t="shared" ca="1" si="182"/>
        <v>-5131871225662.8018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-5131871225662.8018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-21382796773.595009</v>
      </c>
      <c r="L4155" s="444">
        <f t="shared" ca="1" si="182"/>
        <v>-5153254022436.3965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-5153254022436.3965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-21471891760.151653</v>
      </c>
      <c r="L4156" s="444">
        <f t="shared" ca="1" si="182"/>
        <v>-5174725914196.5479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-5174725914196.5479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-21561357975.818951</v>
      </c>
      <c r="L4157" s="444">
        <f t="shared" ca="1" si="182"/>
        <v>-5196287272172.3672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-5196287272172.3672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-21651196967.384865</v>
      </c>
      <c r="L4158" s="444">
        <f t="shared" ca="1" si="182"/>
        <v>-5217938469139.752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-5217938469139.752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-21741410288.082298</v>
      </c>
      <c r="L4159" s="444">
        <f t="shared" ca="1" si="182"/>
        <v>-5239679879427.834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-5239679879427.834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-21831999497.615974</v>
      </c>
      <c r="L4160" s="444">
        <f t="shared" ca="1" si="182"/>
        <v>-5261511878925.4502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-5261511878925.4502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-21922966162.189377</v>
      </c>
      <c r="L4161" s="444">
        <f t="shared" ca="1" si="182"/>
        <v>-5283434845087.6396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-5283434845087.6396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-22014311854.53183</v>
      </c>
      <c r="L4162" s="444">
        <f t="shared" ca="1" si="182"/>
        <v>-5305449156942.1719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-5305449156942.1719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-22106038153.925716</v>
      </c>
      <c r="L4163" s="444">
        <f t="shared" ca="1" si="182"/>
        <v>-5327555195096.0977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-5327555195096.0977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-22198146646.233742</v>
      </c>
      <c r="L4164" s="444">
        <f t="shared" ca="1" si="182"/>
        <v>-5349753341742.3311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-5349753341742.3311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-22290638923.92638</v>
      </c>
      <c r="L4165" s="444">
        <f t="shared" ca="1" si="182"/>
        <v>-5372043980666.2578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-5372043980666.2578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-22383516586.109406</v>
      </c>
      <c r="L4166" s="444">
        <f t="shared" ca="1" si="182"/>
        <v>-5394427497252.3672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-5394427497252.3672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-22476781238.551529</v>
      </c>
      <c r="L4167" s="444">
        <f t="shared" ca="1" si="182"/>
        <v>-5416904278490.9189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-5416904278490.9189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-22570434493.712162</v>
      </c>
      <c r="L4168" s="444">
        <f t="shared" ca="1" si="182"/>
        <v>-5439474712984.6309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-5439474712984.6309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-22664477970.769295</v>
      </c>
      <c r="L4169" s="444">
        <f t="shared" ca="1" si="182"/>
        <v>-5462139190955.4004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-5462139190955.4004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-22758913295.647503</v>
      </c>
      <c r="L4170" s="444">
        <f t="shared" ca="1" si="182"/>
        <v>-5484898104251.0479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-5484898104251.0479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-22853742101.046032</v>
      </c>
      <c r="L4171" s="444">
        <f t="shared" ca="1" si="182"/>
        <v>-5507751846352.0938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-5507751846352.0938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-22948966026.467056</v>
      </c>
      <c r="L4172" s="444">
        <f t="shared" ca="1" si="182"/>
        <v>-5530700812378.5605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-5530700812378.5605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-23044586718.244003</v>
      </c>
      <c r="L4173" s="444">
        <f t="shared" ca="1" si="182"/>
        <v>-5553745399096.8047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-5553745399096.8047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-23140605829.570019</v>
      </c>
      <c r="L4174" s="444">
        <f t="shared" ca="1" si="182"/>
        <v>-5576886004926.375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-5576886004926.375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-23237025020.526562</v>
      </c>
      <c r="L4175" s="444">
        <f t="shared" ca="1" si="182"/>
        <v>-5600123029946.9014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-5600123029946.9014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-23333845958.112087</v>
      </c>
      <c r="L4176" s="444">
        <f t="shared" ca="1" si="182"/>
        <v>-5623456875905.0137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-5623456875905.0137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-23431070316.270889</v>
      </c>
      <c r="L4177" s="444">
        <f t="shared" ca="1" si="182"/>
        <v>-5646887946221.2842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-5646887946221.2842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-23528699775.922016</v>
      </c>
      <c r="L4178" s="444">
        <f t="shared" ca="1" si="182"/>
        <v>-5670416645997.2061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-5670416645997.2061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-23626736024.988358</v>
      </c>
      <c r="L4179" s="444">
        <f t="shared" ca="1" si="182"/>
        <v>-5694043382022.1943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-5694043382022.1943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-23725180758.425808</v>
      </c>
      <c r="L4180" s="444">
        <f t="shared" ca="1" si="182"/>
        <v>-5717768562780.6201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-5717768562780.6201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-23824035678.252583</v>
      </c>
      <c r="L4181" s="444">
        <f t="shared" ca="1" si="182"/>
        <v>-5741592598458.873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-5741592598458.873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-23923302493.578636</v>
      </c>
      <c r="L4182" s="444">
        <f t="shared" ca="1" si="182"/>
        <v>-5765515900952.4521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-5765515900952.4521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-24022982920.635216</v>
      </c>
      <c r="L4183" s="444">
        <f t="shared" ca="1" si="182"/>
        <v>-5789538883873.0869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-5789538883873.0869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-24123078682.804527</v>
      </c>
      <c r="L4184" s="444">
        <f t="shared" ca="1" si="182"/>
        <v>-5813661962555.8916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-5813661962555.8916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-24223591510.649548</v>
      </c>
      <c r="L4185" s="444">
        <f t="shared" ca="1" si="182"/>
        <v>-5837885554066.541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-5837885554066.541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-24324523141.94392</v>
      </c>
      <c r="L4186" s="444">
        <f t="shared" ca="1" si="182"/>
        <v>-5862210077208.4854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-5862210077208.4854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-24425875321.702023</v>
      </c>
      <c r="L4187" s="444">
        <f t="shared" ca="1" si="182"/>
        <v>-5886635952530.1875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-5886635952530.1875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-24527649802.209114</v>
      </c>
      <c r="L4188" s="444">
        <f t="shared" ca="1" si="182"/>
        <v>-5911163602332.3965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-5911163602332.3965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-24629848343.051651</v>
      </c>
      <c r="L4189" s="444">
        <f t="shared" ca="1" si="182"/>
        <v>-5935793450675.4482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-5935793450675.4482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-24732472711.147701</v>
      </c>
      <c r="L4190" s="444">
        <f t="shared" ca="1" si="182"/>
        <v>-5960525923386.5957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-5960525923386.5957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-24835524680.777481</v>
      </c>
      <c r="L4191" s="444">
        <f t="shared" ca="1" si="182"/>
        <v>-5985361448067.373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-5985361448067.373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-24939006033.614056</v>
      </c>
      <c r="L4192" s="444">
        <f t="shared" ca="1" si="182"/>
        <v>-6010300454100.9873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-6010300454100.9873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-25042918558.754112</v>
      </c>
      <c r="L4193" s="444">
        <f t="shared" ca="1" si="182"/>
        <v>-6035343372659.7412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-6035343372659.7412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-25147264052.74892</v>
      </c>
      <c r="L4194" s="444">
        <f t="shared" ca="1" si="182"/>
        <v>-6060490636712.4902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-6060490636712.4902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-25252044319.635376</v>
      </c>
      <c r="L4195" s="444">
        <f t="shared" ca="1" si="182"/>
        <v>-6085742681032.126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-6085742681032.126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-25357261170.96719</v>
      </c>
      <c r="L4196" s="444">
        <f t="shared" ca="1" si="182"/>
        <v>-6111099942203.0928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-6111099942203.0928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-25462916425.846218</v>
      </c>
      <c r="L4197" s="444">
        <f t="shared" ca="1" si="182"/>
        <v>-6136562858628.9395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-6136562858628.9395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-25569011910.953915</v>
      </c>
      <c r="L4198" s="444">
        <f t="shared" ca="1" si="182"/>
        <v>-6162131870539.8936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-6162131870539.8936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-25675549460.58289</v>
      </c>
      <c r="L4199" s="444">
        <f t="shared" ca="1" si="182"/>
        <v>-6187807420000.4766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-6187807420000.4766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-25782530916.668652</v>
      </c>
      <c r="L4200" s="444">
        <f t="shared" ca="1" si="182"/>
        <v>-6213589950917.1455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-6213589950917.1455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-25889958128.821438</v>
      </c>
      <c r="L4201" s="444">
        <f t="shared" ca="1" si="182"/>
        <v>-6239479909045.9668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-6239479909045.9668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-25997832954.358196</v>
      </c>
      <c r="L4202" s="444">
        <f t="shared" ca="1" si="182"/>
        <v>-6265477742000.3252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-6265477742000.3252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-26106157258.334686</v>
      </c>
      <c r="L4203" s="444">
        <f t="shared" ca="1" si="182"/>
        <v>-6291583899258.6602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-6291583899258.6602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-26214932913.577751</v>
      </c>
      <c r="L4204" s="444">
        <f t="shared" ca="1" si="182"/>
        <v>-6317798832172.2383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-6317798832172.2383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-26324161800.717659</v>
      </c>
      <c r="L4205" s="444">
        <f t="shared" ca="1" si="182"/>
        <v>-6344122993972.9561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-6344122993972.9561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-26433845808.22065</v>
      </c>
      <c r="L4206" s="444">
        <f t="shared" ca="1" si="182"/>
        <v>-6370556839781.1768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-6370556839781.1768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-26543986832.42157</v>
      </c>
      <c r="L4207" s="444">
        <f t="shared" ca="1" si="182"/>
        <v>-6397100826613.5986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-6397100826613.5986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-26654586777.55666</v>
      </c>
      <c r="L4208" s="444">
        <f t="shared" ca="1" si="182"/>
        <v>-6423755413391.1553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-6423755413391.1553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-26765647555.796478</v>
      </c>
      <c r="L4209" s="444">
        <f t="shared" ca="1" si="182"/>
        <v>-6450521060946.9521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-6450521060946.9521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-26877171087.278969</v>
      </c>
      <c r="L4210" s="444">
        <f t="shared" ca="1" si="182"/>
        <v>-6477398232034.2314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-6477398232034.2314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-26989159300.142632</v>
      </c>
      <c r="L4211" s="444">
        <f t="shared" ca="1" si="182"/>
        <v>-6504387391334.374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-6504387391334.374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-27101614130.559891</v>
      </c>
      <c r="L4212" s="444">
        <f t="shared" ca="1" si="182"/>
        <v>-6531489005464.9336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-6531489005464.9336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-27214537522.770557</v>
      </c>
      <c r="L4213" s="444">
        <f t="shared" ca="1" si="182"/>
        <v>-6558703542987.7041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-6558703542987.7041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-27327931429.115433</v>
      </c>
      <c r="L4214" s="444">
        <f t="shared" ca="1" si="182"/>
        <v>-6586031474416.8193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-6586031474416.8193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-27441797810.07008</v>
      </c>
      <c r="L4215" s="444">
        <f t="shared" ca="1" si="182"/>
        <v>-6613473272226.8896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-6613473272226.8896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-27556138634.278706</v>
      </c>
      <c r="L4216" s="444">
        <f t="shared" ca="1" si="182"/>
        <v>-6641029410861.168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-6641029410861.168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-27670955878.5882</v>
      </c>
      <c r="L4217" s="444">
        <f t="shared" ca="1" si="182"/>
        <v>-6668700366739.7559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-6668700366739.7559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-27786251528.082317</v>
      </c>
      <c r="L4218" s="444">
        <f t="shared" ca="1" si="182"/>
        <v>-6696486618267.8379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-6696486618267.8379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-27902027576.11599</v>
      </c>
      <c r="L4219" s="444">
        <f t="shared" ca="1" si="182"/>
        <v>-6724388645843.9541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-6724388645843.9541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-28018286024.349808</v>
      </c>
      <c r="L4220" s="444">
        <f t="shared" ca="1" si="182"/>
        <v>-6752406931868.3037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-6752406931868.3037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-28135028882.784599</v>
      </c>
      <c r="L4221" s="444">
        <f t="shared" ca="1" si="182"/>
        <v>-6780541960751.0879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-6780541960751.0879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-28252258169.7962</v>
      </c>
      <c r="L4222" s="444">
        <f t="shared" ca="1" si="182"/>
        <v>-6808794218920.8838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-6808794218920.8838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-28369975912.170349</v>
      </c>
      <c r="L4223" s="444">
        <f t="shared" ca="1" si="182"/>
        <v>-6837164194833.0537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-6837164194833.0537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-28488184145.137722</v>
      </c>
      <c r="L4224" s="444">
        <f t="shared" ca="1" si="182"/>
        <v>-6865652378978.1914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-6865652378978.1914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-28606884912.409126</v>
      </c>
      <c r="L4225" s="444">
        <f t="shared" ca="1" si="182"/>
        <v>-6894259263890.6006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-6894259263890.6006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-28726080266.210835</v>
      </c>
      <c r="L4226" s="444">
        <f t="shared" ca="1" si="182"/>
        <v>-6922985344156.8115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-6922985344156.8115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-28845772267.320042</v>
      </c>
      <c r="L4227" s="444">
        <f t="shared" ca="1" si="182"/>
        <v>-6951831116424.1318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-6951831116424.1318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-28965962985.100548</v>
      </c>
      <c r="L4228" s="444">
        <f t="shared" ca="1" si="182"/>
        <v>-6980797079409.2324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-6980797079409.2324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-29086654497.538467</v>
      </c>
      <c r="L4229" s="444">
        <f t="shared" ca="1" si="182"/>
        <v>-7009883733906.7705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-7009883733906.7705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-29207848891.27821</v>
      </c>
      <c r="L4230" s="444">
        <f t="shared" ca="1" si="182"/>
        <v>-7039091582798.0488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-7039091582798.0488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-29329548261.658535</v>
      </c>
      <c r="L4231" s="444">
        <f t="shared" ca="1" si="182"/>
        <v>-7068421131059.707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-7068421131059.707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-29451754712.748783</v>
      </c>
      <c r="L4232" s="444">
        <f t="shared" ca="1" si="182"/>
        <v>-7097872885772.4561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-7097872885772.4561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-29574470357.385235</v>
      </c>
      <c r="L4233" s="444">
        <f t="shared" ca="1" si="182"/>
        <v>-7127447356129.8408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-7127447356129.8408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-29697697317.207664</v>
      </c>
      <c r="L4234" s="444">
        <f t="shared" ca="1" si="182"/>
        <v>-7157145053447.0488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-7157145053447.0488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-29821437722.696037</v>
      </c>
      <c r="L4235" s="444">
        <f t="shared" ca="1" si="182"/>
        <v>-7186966491169.7451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-7186966491169.7451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-29945693713.207272</v>
      </c>
      <c r="L4236" s="444">
        <f t="shared" ca="1" si="182"/>
        <v>-7216912184882.9521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-7216912184882.9521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-30070467437.012299</v>
      </c>
      <c r="L4237" s="444">
        <f t="shared" ca="1" si="182"/>
        <v>-7246982652319.9648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-7246982652319.9648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-30195761051.333187</v>
      </c>
      <c r="L4238" s="444">
        <f t="shared" ca="1" si="182"/>
        <v>-7277178413371.2979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-7277178413371.2979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-30321576722.380405</v>
      </c>
      <c r="L4239" s="444">
        <f t="shared" ca="1" si="182"/>
        <v>-7307499990093.6787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-7307499990093.6787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-30447916625.390327</v>
      </c>
      <c r="L4240" s="444">
        <f t="shared" ca="1" si="182"/>
        <v>-7337947906719.0693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-7337947906719.0693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-30574782944.662785</v>
      </c>
      <c r="L4241" s="444">
        <f t="shared" ca="1" si="182"/>
        <v>-7368522689663.7324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-7368522689663.7324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-30702177873.598885</v>
      </c>
      <c r="L4242" s="444">
        <f t="shared" ca="1" si="182"/>
        <v>-7399224867537.3311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-7399224867537.3311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-30830103614.738876</v>
      </c>
      <c r="L4243" s="444">
        <f t="shared" ca="1" si="182"/>
        <v>-7430054971152.0703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-7430054971152.0703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-30958562379.800293</v>
      </c>
      <c r="L4244" s="444">
        <f t="shared" ca="1" si="182"/>
        <v>-7461013533531.8711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-7461013533531.8711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-31087556389.716129</v>
      </c>
      <c r="L4245" s="444">
        <f t="shared" ca="1" si="182"/>
        <v>-7492101089921.5869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-7492101089921.5869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-31217087874.673275</v>
      </c>
      <c r="L4246" s="444">
        <f t="shared" ca="1" si="182"/>
        <v>-7523318177796.2598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-7523318177796.2598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-31347159074.151081</v>
      </c>
      <c r="L4247" s="444">
        <f t="shared" ca="1" si="182"/>
        <v>-7554665336870.4111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-7554665336870.4111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-31477772236.960049</v>
      </c>
      <c r="L4248" s="444">
        <f t="shared" ca="1" si="182"/>
        <v>-7586143109107.3711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-7586143109107.3711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-31608929621.280712</v>
      </c>
      <c r="L4249" s="444">
        <f t="shared" ca="1" si="182"/>
        <v>-7617752038728.6514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-7617752038728.6514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-31740633494.702713</v>
      </c>
      <c r="L4250" s="444">
        <f t="shared" ca="1" si="182"/>
        <v>-7649492672223.3545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-7649492672223.3545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-31872886134.263977</v>
      </c>
      <c r="L4251" s="444">
        <f t="shared" ca="1" si="182"/>
        <v>-7681365558357.6182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-7681365558357.6182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-32005689826.490074</v>
      </c>
      <c r="L4252" s="444">
        <f t="shared" ca="1" si="182"/>
        <v>-7713371248184.1084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-7713371248184.1084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-32139046867.433784</v>
      </c>
      <c r="L4253" s="444">
        <f t="shared" ca="1" si="182"/>
        <v>-7745510295051.542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-7745510295051.542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-32272959562.714756</v>
      </c>
      <c r="L4254" s="444">
        <f t="shared" ca="1" si="182"/>
        <v>-7777783254614.2568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-7777783254614.2568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-32407430227.559406</v>
      </c>
      <c r="L4255" s="444">
        <f t="shared" ca="1" si="182"/>
        <v>-7810190684841.8164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-7810190684841.8164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-32542461186.8409</v>
      </c>
      <c r="L4256" s="444">
        <f t="shared" ca="1" si="182"/>
        <v>-7842733146028.6572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-7842733146028.6572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-32678054775.1194</v>
      </c>
      <c r="L4257" s="444">
        <f t="shared" ca="1" si="182"/>
        <v>-7875411200803.7764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-7875411200803.7764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-32814213336.6824</v>
      </c>
      <c r="L4258" s="444">
        <f t="shared" ca="1" si="182"/>
        <v>-7908225414140.459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-7908225414140.459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-32950939225.585247</v>
      </c>
      <c r="L4259" s="444">
        <f t="shared" ca="1" si="182"/>
        <v>-7941176353366.0439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-7941176353366.0439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-33088234805.691849</v>
      </c>
      <c r="L4260" s="444">
        <f t="shared" ca="1" si="182"/>
        <v>-7974264588171.7354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-7974264588171.7354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-33226102450.715565</v>
      </c>
      <c r="L4261" s="444">
        <f t="shared" ca="1" si="182"/>
        <v>-8007490690622.4512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-8007490690622.4512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-33364544544.260208</v>
      </c>
      <c r="L4262" s="444">
        <f t="shared" ca="1" si="182"/>
        <v>-8040855235166.7109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-8040855235166.7109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-33503563479.861294</v>
      </c>
      <c r="L4263" s="444">
        <f t="shared" ca="1" si="182"/>
        <v>-8074358798646.5723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-8074358798646.5723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-33643161661.02739</v>
      </c>
      <c r="L4264" s="444">
        <f t="shared" ca="1" si="182"/>
        <v>-8108001960307.5996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-8108001960307.5996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-33783341501.28167</v>
      </c>
      <c r="L4265" s="444">
        <f t="shared" ca="1" si="182"/>
        <v>-8141785301808.8809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-8141785301808.8809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-33924105424.203671</v>
      </c>
      <c r="L4266" s="444">
        <f t="shared" ca="1" si="182"/>
        <v>-8175709407233.085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-8175709407233.085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-34065455863.471188</v>
      </c>
      <c r="L4267" s="444">
        <f t="shared" ca="1" si="182"/>
        <v>-8209774863096.5557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-8209774863096.5557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-34207395262.902313</v>
      </c>
      <c r="L4268" s="444">
        <f t="shared" ca="1" si="182"/>
        <v>-8243982258359.458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-8243982258359.458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-34349926076.497742</v>
      </c>
      <c r="L4269" s="444">
        <f t="shared" ca="1" si="182"/>
        <v>-8278332184435.9561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-8278332184435.9561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-34493050768.483147</v>
      </c>
      <c r="L4270" s="444">
        <f t="shared" ca="1" si="182"/>
        <v>-8312825235204.4395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-8312825235204.4395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-34636771813.351837</v>
      </c>
      <c r="L4271" s="444">
        <f t="shared" ca="1" si="182"/>
        <v>-8347462007017.791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-8347462007017.791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-34781091695.907463</v>
      </c>
      <c r="L4272" s="444">
        <f t="shared" ca="1" si="182"/>
        <v>-8382243098713.6982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-8382243098713.6982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-34926012911.307076</v>
      </c>
      <c r="L4273" s="444">
        <f t="shared" ca="1" si="182"/>
        <v>-8417169111625.0049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-8417169111625.0049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-35071537965.104187</v>
      </c>
      <c r="L4274" s="444">
        <f t="shared" ca="1" si="182"/>
        <v>-8452240649590.1094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-8452240649590.1094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-35217669373.292114</v>
      </c>
      <c r="L4275" s="444">
        <f t="shared" ca="1" si="182"/>
        <v>-8487458318963.4014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-8487458318963.4014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-35364409662.347504</v>
      </c>
      <c r="L4276" s="444">
        <f t="shared" ca="1" si="182"/>
        <v>-8522822728625.749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-8522822728625.749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-35511761369.273956</v>
      </c>
      <c r="L4277" s="444">
        <f t="shared" ca="1" si="182"/>
        <v>-8558334489995.0234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-8558334489995.0234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-35659727041.645927</v>
      </c>
      <c r="L4278" s="444">
        <f t="shared" ca="1" si="182"/>
        <v>-8593994217036.6689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-8593994217036.6689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-35808309237.652786</v>
      </c>
      <c r="L4279" s="444">
        <f t="shared" ca="1" si="182"/>
        <v>-8629802526274.3213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-8629802526274.3213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-35957510526.143005</v>
      </c>
      <c r="L4280" s="444">
        <f t="shared" ca="1" si="182"/>
        <v>-8665760036800.4639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-8665760036800.4639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-36107333486.668602</v>
      </c>
      <c r="L4281" s="444">
        <f t="shared" ca="1" si="182"/>
        <v>-8701867370287.1328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-8701867370287.1328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-36257780709.529716</v>
      </c>
      <c r="L4282" s="444">
        <f t="shared" ca="1" si="182"/>
        <v>-8738125150996.6621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-8738125150996.6621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-36408854795.819427</v>
      </c>
      <c r="L4283" s="444">
        <f t="shared" ca="1" si="182"/>
        <v>-8774534005792.4814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-8774534005792.4814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-36560558357.468674</v>
      </c>
      <c r="L4284" s="444">
        <f t="shared" ca="1" si="182"/>
        <v>-8811094564149.9492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-8811094564149.9492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-36712894017.291458</v>
      </c>
      <c r="L4285" s="444">
        <f t="shared" ca="1" si="182"/>
        <v>-8847807458167.2402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-8847807458167.2402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-36865864409.030167</v>
      </c>
      <c r="L4286" s="444">
        <f t="shared" ca="1" si="182"/>
        <v>-8884673322576.2695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-8884673322576.2695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-37019472177.401123</v>
      </c>
      <c r="L4287" s="444">
        <f t="shared" ca="1" si="182"/>
        <v>-8921692794753.6699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-8921692794753.6699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-37173719978.140289</v>
      </c>
      <c r="L4288" s="444">
        <f t="shared" ca="1" si="182"/>
        <v>-8958866514731.8105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-8958866514731.8105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-37328610478.04921</v>
      </c>
      <c r="L4289" s="444">
        <f t="shared" ca="1" si="182"/>
        <v>-8996195125209.8594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-8996195125209.8594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-37484146355.041077</v>
      </c>
      <c r="L4290" s="444">
        <f t="shared" ca="1" si="182"/>
        <v>-9033679271564.9004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-9033679271564.9004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-37640330298.187088</v>
      </c>
      <c r="L4291" s="444">
        <f t="shared" ca="1" si="182"/>
        <v>-9071319601863.0879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-9071319601863.0879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-37797165007.762863</v>
      </c>
      <c r="L4292" s="444">
        <f t="shared" ca="1" si="182"/>
        <v>-9109116766870.8516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-9109116766870.8516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-37954653195.295212</v>
      </c>
      <c r="L4293" s="444">
        <f t="shared" ca="1" si="182"/>
        <v>-9147071420066.1465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-9147071420066.1465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-38112797583.60894</v>
      </c>
      <c r="L4294" s="444">
        <f t="shared" ca="1" si="182"/>
        <v>-9185184217649.7559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-9185184217649.7559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-38271600906.873985</v>
      </c>
      <c r="L4295" s="444">
        <f t="shared" ca="1" si="182"/>
        <v>-9223455818556.6289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-9223455818556.6289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-38431065910.652618</v>
      </c>
      <c r="L4296" s="444">
        <f t="shared" ca="1" si="182"/>
        <v>-9261886884467.2813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-9261886884467.2813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-38591195351.947006</v>
      </c>
      <c r="L4297" s="444">
        <f t="shared" ca="1" si="182"/>
        <v>-9300478079819.2285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-9300478079819.2285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-38751991999.246788</v>
      </c>
      <c r="L4298" s="444">
        <f t="shared" ca="1" si="182"/>
        <v>-9339230071818.4746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-9339230071818.4746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-38913458632.576981</v>
      </c>
      <c r="L4299" s="444">
        <f t="shared" ca="1" si="182"/>
        <v>-9378143530451.0508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-9378143530451.0508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-39075598043.546043</v>
      </c>
      <c r="L4300" s="444">
        <f t="shared" ca="1" si="182"/>
        <v>-9417219128494.5977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-9417219128494.5977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-39238413035.394157</v>
      </c>
      <c r="L4301" s="444">
        <f t="shared" ca="1" si="182"/>
        <v>-9456457541529.9922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-9456457541529.9922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-39401906423.041634</v>
      </c>
      <c r="L4302" s="444">
        <f t="shared" ca="1" si="182"/>
        <v>-9495859447953.0332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-9495859447953.0332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-39566081033.137634</v>
      </c>
      <c r="L4303" s="444">
        <f t="shared" ca="1" si="182"/>
        <v>-9535425528986.1699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-9535425528986.1699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-39730939704.109039</v>
      </c>
      <c r="L4304" s="444">
        <f t="shared" ca="1" si="182"/>
        <v>-9575156468690.2793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-9575156468690.2793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-39896485286.209496</v>
      </c>
      <c r="L4305" s="444">
        <f t="shared" ca="1" si="182"/>
        <v>-9615052953976.4883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-9615052953976.4883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-40062720641.568703</v>
      </c>
      <c r="L4306" s="444">
        <f t="shared" ca="1" si="182"/>
        <v>-9655115674618.0566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-9655115674618.0566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-40229648644.241905</v>
      </c>
      <c r="L4307" s="444">
        <f t="shared" ca="1" si="182"/>
        <v>-9695345323262.2988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-9695345323262.2988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-40397272180.259575</v>
      </c>
      <c r="L4308" s="444">
        <f t="shared" ca="1" si="182"/>
        <v>-9735742595442.5586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-9735742595442.5586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-40565594147.67733</v>
      </c>
      <c r="L4309" s="444">
        <f t="shared" ca="1" si="182"/>
        <v>-9776308189590.2363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-9776308189590.2363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-40734617456.625984</v>
      </c>
      <c r="L4310" s="444">
        <f t="shared" ca="1" si="182"/>
        <v>-9817042807046.8633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-9817042807046.8633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-40904345029.361931</v>
      </c>
      <c r="L4311" s="444">
        <f t="shared" ca="1" si="182"/>
        <v>-9857947152076.2246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-9857947152076.2246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-41074779800.317604</v>
      </c>
      <c r="L4312" s="444">
        <f t="shared" ca="1" si="182"/>
        <v>-9899021931876.543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-9899021931876.543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-41245924716.15226</v>
      </c>
      <c r="L4313" s="444">
        <f t="shared" ca="1" si="182"/>
        <v>-9940267856592.6953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-9940267856592.6953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-41417782735.802895</v>
      </c>
      <c r="L4314" s="444">
        <f t="shared" ca="1" si="182"/>
        <v>-9981685639328.498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-9981685639328.498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-41590356830.535408</v>
      </c>
      <c r="L4315" s="444">
        <f t="shared" ca="1" si="182"/>
        <v>-10023275996159.033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-10023275996159.033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-41763649983.995972</v>
      </c>
      <c r="L4316" s="444">
        <f t="shared" ca="1" si="182"/>
        <v>-10065039646143.029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-10065039646143.029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-41937665192.262619</v>
      </c>
      <c r="L4317" s="444">
        <f t="shared" ca="1" si="182"/>
        <v>-10106977311335.291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-10106977311335.291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-42112405463.897049</v>
      </c>
      <c r="L4318" s="444">
        <f t="shared" ca="1" si="182"/>
        <v>-10149089716799.188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-10149089716799.188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-42287873819.996613</v>
      </c>
      <c r="L4319" s="444">
        <f t="shared" ca="1" si="182"/>
        <v>-10191377590619.184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-10191377590619.184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-42464073294.246597</v>
      </c>
      <c r="L4320" s="444">
        <f t="shared" ca="1" si="182"/>
        <v>-10233841663913.43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-10233841663913.43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-42641006932.972626</v>
      </c>
      <c r="L4321" s="444">
        <f t="shared" ca="1" si="182"/>
        <v>-10276482670846.402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-10276482670846.402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-42818677795.193344</v>
      </c>
      <c r="L4322" s="444">
        <f t="shared" ca="1" si="182"/>
        <v>-10319301348641.596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-10319301348641.596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-42997088952.673317</v>
      </c>
      <c r="L4323" s="444">
        <f t="shared" ca="1" si="182"/>
        <v>-10362298437594.27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-10362298437594.27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-43176243489.97612</v>
      </c>
      <c r="L4324" s="444">
        <f t="shared" ca="1" si="182"/>
        <v>-10405474681084.246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-10405474681084.246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-43356144504.517693</v>
      </c>
      <c r="L4325" s="444">
        <f t="shared" ca="1" si="182"/>
        <v>-10448830825588.764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-10448830825588.764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-43536795106.61985</v>
      </c>
      <c r="L4326" s="444">
        <f t="shared" ca="1" si="182"/>
        <v>-10492367620695.383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-10492367620695.383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-43718198419.564095</v>
      </c>
      <c r="L4327" s="444">
        <f t="shared" ca="1" si="182"/>
        <v>-10536085819114.947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-10536085819114.947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-43900357579.645615</v>
      </c>
      <c r="L4328" s="444">
        <f t="shared" ca="1" si="182"/>
        <v>-10579986176694.594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-10579986176694.594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-44083275736.22747</v>
      </c>
      <c r="L4329" s="444">
        <f t="shared" ca="1" si="182"/>
        <v>-10624069452430.82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-10624069452430.82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-44266956051.795082</v>
      </c>
      <c r="L4330" s="444">
        <f t="shared" ca="1" si="182"/>
        <v>-10668336408482.615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-10668336408482.615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-44451401702.010895</v>
      </c>
      <c r="L4331" s="444">
        <f t="shared" ca="1" si="182"/>
        <v>-10712787810184.627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-10712787810184.627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-44636615875.769279</v>
      </c>
      <c r="L4332" s="444">
        <f t="shared" ca="1" si="182"/>
        <v>-10757424426060.396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-10757424426060.396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-44822601775.251648</v>
      </c>
      <c r="L4333" s="444">
        <f t="shared" ca="1" si="182"/>
        <v>-10802247027835.648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-10802247027835.648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-45009362615.981865</v>
      </c>
      <c r="L4334" s="444">
        <f t="shared" ca="1" si="182"/>
        <v>-10847256390451.631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-10847256390451.631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-45196901626.881798</v>
      </c>
      <c r="L4335" s="444">
        <f t="shared" ca="1" si="182"/>
        <v>-10892453292078.512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-10892453292078.512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-45385222050.327133</v>
      </c>
      <c r="L4336" s="444">
        <f t="shared" ca="1" si="182"/>
        <v>-10937838514128.838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-10937838514128.838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-45574327142.203491</v>
      </c>
      <c r="L4337" s="444">
        <f t="shared" ca="1" si="182"/>
        <v>-10983412841271.041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-10983412841271.041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-45764220171.962669</v>
      </c>
      <c r="L4338" s="444">
        <f t="shared" ca="1" si="182"/>
        <v>-11029177061443.004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-11029177061443.004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-45954904422.679184</v>
      </c>
      <c r="L4339" s="444">
        <f t="shared" ca="1" si="182"/>
        <v>-11075131965865.684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-11075131965865.684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-46146383191.107018</v>
      </c>
      <c r="L4340" s="444">
        <f t="shared" ca="1" si="182"/>
        <v>-11121278349056.791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-11121278349056.791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-46338659787.736626</v>
      </c>
      <c r="L4341" s="444">
        <f t="shared" ca="1" si="182"/>
        <v>-11167617008844.527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-11167617008844.527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-46531737536.852196</v>
      </c>
      <c r="L4342" s="444">
        <f t="shared" ca="1" si="182"/>
        <v>-11214148746381.379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-11214148746381.379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-46725619776.589081</v>
      </c>
      <c r="L4343" s="444">
        <f t="shared" ref="L4343:L4597" ca="1" si="187">I4343-J4343+K4343</f>
        <v>-11260874366157.969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-11260874366157.969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-46920309858.991539</v>
      </c>
      <c r="L4344" s="444">
        <f t="shared" ca="1" si="187"/>
        <v>-11307794676016.961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-11307794676016.961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-47115811150.070671</v>
      </c>
      <c r="L4345" s="444">
        <f t="shared" ca="1" si="187"/>
        <v>-11354910487167.031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-11354910487167.031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-47312127029.862633</v>
      </c>
      <c r="L4346" s="444">
        <f t="shared" ca="1" si="187"/>
        <v>-11402222614196.895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-11402222614196.895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-47509260892.487061</v>
      </c>
      <c r="L4347" s="444">
        <f t="shared" ca="1" si="187"/>
        <v>-11449731875089.381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-11449731875089.381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-47707216146.20575</v>
      </c>
      <c r="L4348" s="444">
        <f t="shared" ca="1" si="187"/>
        <v>-11497439091235.586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-11497439091235.586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-47905996213.481606</v>
      </c>
      <c r="L4349" s="444">
        <f t="shared" ca="1" si="187"/>
        <v>-11545345087449.068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-11545345087449.068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-48105604531.037781</v>
      </c>
      <c r="L4350" s="444">
        <f t="shared" ca="1" si="187"/>
        <v>-11593450691980.105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-11593450691980.105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-48306044549.917107</v>
      </c>
      <c r="L4351" s="444">
        <f t="shared" ca="1" si="187"/>
        <v>-11641756736530.023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-11641756736530.023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-48507319735.541763</v>
      </c>
      <c r="L4352" s="444">
        <f t="shared" ca="1" si="187"/>
        <v>-11690264056265.564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-11690264056265.564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-48709433567.773186</v>
      </c>
      <c r="L4353" s="444">
        <f t="shared" ca="1" si="187"/>
        <v>-11738973489833.338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-11738973489833.338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-48912389540.972244</v>
      </c>
      <c r="L4354" s="444">
        <f t="shared" ca="1" si="187"/>
        <v>-11787885879374.311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-11787885879374.311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-49116191164.059624</v>
      </c>
      <c r="L4355" s="444">
        <f t="shared" ca="1" si="187"/>
        <v>-11837002070538.371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-11837002070538.371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-49320841960.576546</v>
      </c>
      <c r="L4356" s="444">
        <f t="shared" ca="1" si="187"/>
        <v>-11886322912498.947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-11886322912498.947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-49526345468.745613</v>
      </c>
      <c r="L4357" s="444">
        <f t="shared" ca="1" si="187"/>
        <v>-11935849257967.693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-11935849257967.693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-49732705241.532059</v>
      </c>
      <c r="L4358" s="444">
        <f t="shared" ca="1" si="187"/>
        <v>-11985581963209.225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-11985581963209.225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-49939924846.705101</v>
      </c>
      <c r="L4359" s="444">
        <f t="shared" ca="1" si="187"/>
        <v>-12035521888055.93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-12035521888055.93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-50148007866.899704</v>
      </c>
      <c r="L4360" s="444">
        <f t="shared" ca="1" si="187"/>
        <v>-12085669895922.83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-12085669895922.83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-50356957899.678459</v>
      </c>
      <c r="L4361" s="444">
        <f t="shared" ca="1" si="187"/>
        <v>-12136026853822.508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-12136026853822.508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-50566778557.593781</v>
      </c>
      <c r="L4362" s="444">
        <f t="shared" ca="1" si="187"/>
        <v>-12186593632380.102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-12186593632380.102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-50777473468.25042</v>
      </c>
      <c r="L4363" s="444">
        <f t="shared" ca="1" si="187"/>
        <v>-12237371105848.352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-12237371105848.352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-50989046274.368134</v>
      </c>
      <c r="L4364" s="444">
        <f t="shared" ca="1" si="187"/>
        <v>-12288360152122.719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-12288360152122.719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-51201500633.844658</v>
      </c>
      <c r="L4365" s="444">
        <f t="shared" ca="1" si="187"/>
        <v>-12339561652756.563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-12339561652756.563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-51414840219.819008</v>
      </c>
      <c r="L4366" s="444">
        <f t="shared" ca="1" si="187"/>
        <v>-12390976492976.381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-12390976492976.381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-51629068720.734917</v>
      </c>
      <c r="L4367" s="444">
        <f t="shared" ca="1" si="187"/>
        <v>-12442605561697.115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-12442605561697.115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-51844189840.404648</v>
      </c>
      <c r="L4368" s="444">
        <f t="shared" ca="1" si="187"/>
        <v>-12494449751537.52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-12494449751537.52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-52060207298.072998</v>
      </c>
      <c r="L4369" s="444">
        <f t="shared" ca="1" si="187"/>
        <v>-12546509958835.592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-12546509958835.592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-52277124828.481628</v>
      </c>
      <c r="L4370" s="444">
        <f t="shared" ca="1" si="187"/>
        <v>-12598787083664.074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-12598787083664.074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-52494946181.93364</v>
      </c>
      <c r="L4371" s="444">
        <f t="shared" ca="1" si="187"/>
        <v>-12651282029846.008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-12651282029846.008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-52713675124.358368</v>
      </c>
      <c r="L4372" s="444">
        <f t="shared" ca="1" si="187"/>
        <v>-12703995704970.365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-12703995704970.365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-52933315437.376518</v>
      </c>
      <c r="L4373" s="444">
        <f t="shared" ca="1" si="187"/>
        <v>-12756929020407.742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-12756929020407.742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-53153870918.365593</v>
      </c>
      <c r="L4374" s="444">
        <f t="shared" ca="1" si="187"/>
        <v>-12810082891326.107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-12810082891326.107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-53375345380.525444</v>
      </c>
      <c r="L4375" s="444">
        <f t="shared" ca="1" si="187"/>
        <v>-12863458236706.633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-12863458236706.633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-53597742652.944305</v>
      </c>
      <c r="L4376" s="444">
        <f t="shared" ca="1" si="187"/>
        <v>-12917055979359.576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-12917055979359.576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-53821066580.664902</v>
      </c>
      <c r="L4377" s="444">
        <f t="shared" ca="1" si="187"/>
        <v>-12970877045940.24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-12970877045940.24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-54045321024.750999</v>
      </c>
      <c r="L4378" s="444">
        <f t="shared" ca="1" si="187"/>
        <v>-13024922366964.992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-13024922366964.992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-54270509862.354134</v>
      </c>
      <c r="L4379" s="444">
        <f t="shared" ca="1" si="187"/>
        <v>-13079192876827.346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-13079192876827.346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-54496636986.780609</v>
      </c>
      <c r="L4380" s="444">
        <f t="shared" ca="1" si="187"/>
        <v>-13133689513814.127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-13133689513814.127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-54723706307.558861</v>
      </c>
      <c r="L4381" s="444">
        <f t="shared" ca="1" si="187"/>
        <v>-13188413220121.686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-13188413220121.686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-54951721750.507019</v>
      </c>
      <c r="L4382" s="444">
        <f t="shared" ca="1" si="187"/>
        <v>-13243364941872.193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-13243364941872.193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-55180687257.800804</v>
      </c>
      <c r="L4383" s="444">
        <f t="shared" ca="1" si="187"/>
        <v>-13298545629129.994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-13298545629129.994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-55410606788.041641</v>
      </c>
      <c r="L4384" s="444">
        <f t="shared" ca="1" si="187"/>
        <v>-13353956235918.035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-13353956235918.035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-55641484316.325142</v>
      </c>
      <c r="L4385" s="444">
        <f t="shared" ca="1" si="187"/>
        <v>-13409597720234.359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-13409597720234.359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-55873323834.30983</v>
      </c>
      <c r="L4386" s="444">
        <f t="shared" ca="1" si="187"/>
        <v>-13465471044068.67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-13465471044068.67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-56106129350.286125</v>
      </c>
      <c r="L4387" s="444">
        <f t="shared" ca="1" si="187"/>
        <v>-13521577173418.955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-13521577173418.955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-56339904889.245644</v>
      </c>
      <c r="L4388" s="444">
        <f t="shared" ca="1" si="187"/>
        <v>-13577917078308.201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-13577917078308.201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-56574654492.950836</v>
      </c>
      <c r="L4389" s="444">
        <f t="shared" ca="1" si="187"/>
        <v>-13634491732801.152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-13634491732801.152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-56810382220.004799</v>
      </c>
      <c r="L4390" s="444">
        <f t="shared" ca="1" si="187"/>
        <v>-13691302115021.156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-13691302115021.156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-57047092145.921486</v>
      </c>
      <c r="L4391" s="444">
        <f t="shared" ca="1" si="187"/>
        <v>-13748349207167.078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-13748349207167.078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-57284788363.196159</v>
      </c>
      <c r="L4392" s="444">
        <f t="shared" ca="1" si="187"/>
        <v>-13805633995530.273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-13805633995530.273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-57523474981.376137</v>
      </c>
      <c r="L4393" s="444">
        <f t="shared" ca="1" si="187"/>
        <v>-13863157470511.65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-13863157470511.65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-57763156127.131874</v>
      </c>
      <c r="L4394" s="444">
        <f t="shared" ca="1" si="187"/>
        <v>-13920920626638.783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-13920920626638.783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-58003835944.328262</v>
      </c>
      <c r="L4395" s="444">
        <f t="shared" ca="1" si="187"/>
        <v>-13978924462583.111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-13978924462583.111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-58245518594.096298</v>
      </c>
      <c r="L4396" s="444">
        <f t="shared" ca="1" si="187"/>
        <v>-14037169981177.207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-14037169981177.207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-58488208254.905029</v>
      </c>
      <c r="L4397" s="444">
        <f t="shared" ca="1" si="187"/>
        <v>-14095658189432.111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-14095658189432.111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-58731909122.633789</v>
      </c>
      <c r="L4398" s="444">
        <f t="shared" ca="1" si="187"/>
        <v>-14154390098554.746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-14154390098554.746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-58976625410.644775</v>
      </c>
      <c r="L4399" s="444">
        <f t="shared" ca="1" si="187"/>
        <v>-14213366723965.391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-14213366723965.391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-59222361349.855797</v>
      </c>
      <c r="L4400" s="444">
        <f t="shared" ca="1" si="187"/>
        <v>-14272589085315.246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-14272589085315.246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-59469121188.81353</v>
      </c>
      <c r="L4401" s="444">
        <f t="shared" ca="1" si="187"/>
        <v>-14332058206504.061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-14332058206504.061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-59716909193.766907</v>
      </c>
      <c r="L4402" s="444">
        <f t="shared" ca="1" si="187"/>
        <v>-14391775115697.828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-14391775115697.828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-59965729648.740944</v>
      </c>
      <c r="L4403" s="444">
        <f t="shared" ca="1" si="187"/>
        <v>-14451740845346.568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-14451740845346.568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-60215586855.610703</v>
      </c>
      <c r="L4404" s="444">
        <f t="shared" ca="1" si="187"/>
        <v>-14511956432202.18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-14511956432202.18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-60466485134.175751</v>
      </c>
      <c r="L4405" s="444">
        <f t="shared" ca="1" si="187"/>
        <v>-14572422917336.355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-14572422917336.355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-60718428822.23481</v>
      </c>
      <c r="L4406" s="444">
        <f t="shared" ca="1" si="187"/>
        <v>-14633141346158.59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-14633141346158.59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-60971422275.660797</v>
      </c>
      <c r="L4407" s="444">
        <f t="shared" ca="1" si="187"/>
        <v>-14694112768434.25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-14694112768434.25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-61225469868.476044</v>
      </c>
      <c r="L4408" s="444">
        <f t="shared" ca="1" si="187"/>
        <v>-14755338238302.727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-14755338238302.727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-61480575992.928032</v>
      </c>
      <c r="L4409" s="444">
        <f t="shared" ca="1" si="187"/>
        <v>-14816818814295.654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-14816818814295.654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-61736745059.565224</v>
      </c>
      <c r="L4410" s="444">
        <f t="shared" ca="1" si="187"/>
        <v>-14878555559355.219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-14878555559355.219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-61993981497.313408</v>
      </c>
      <c r="L4411" s="444">
        <f t="shared" ca="1" si="187"/>
        <v>-14940549540852.531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-14940549540852.531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-62252289753.552216</v>
      </c>
      <c r="L4412" s="444">
        <f t="shared" ca="1" si="187"/>
        <v>-15002801830606.084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-15002801830606.084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-62511674294.192017</v>
      </c>
      <c r="L4413" s="444">
        <f t="shared" ca="1" si="187"/>
        <v>-15065313504900.275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-15065313504900.275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-62772139603.751144</v>
      </c>
      <c r="L4414" s="444">
        <f t="shared" ca="1" si="187"/>
        <v>-15128085644504.027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-15128085644504.027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-63033690185.433449</v>
      </c>
      <c r="L4415" s="444">
        <f t="shared" ca="1" si="187"/>
        <v>-15191119334689.461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-15191119334689.461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-63296330561.206085</v>
      </c>
      <c r="L4416" s="444">
        <f t="shared" ca="1" si="187"/>
        <v>-15254415665250.668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-15254415665250.668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-63560065271.877785</v>
      </c>
      <c r="L4417" s="444">
        <f t="shared" ca="1" si="187"/>
        <v>-15317975730522.545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-15317975730522.545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-63824898877.177277</v>
      </c>
      <c r="L4418" s="444">
        <f t="shared" ca="1" si="187"/>
        <v>-15381800629399.723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-15381800629399.723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-64090835955.832176</v>
      </c>
      <c r="L4419" s="444">
        <f t="shared" ca="1" si="187"/>
        <v>-15445891465355.555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-15445891465355.555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-64357881105.648155</v>
      </c>
      <c r="L4420" s="444">
        <f t="shared" ca="1" si="187"/>
        <v>-15510249346461.203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-15510249346461.203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-64626038943.588348</v>
      </c>
      <c r="L4421" s="444">
        <f t="shared" ca="1" si="187"/>
        <v>-15574875385404.791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-15574875385404.791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-64895314105.853294</v>
      </c>
      <c r="L4422" s="444">
        <f t="shared" ca="1" si="187"/>
        <v>-15639770699510.645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-15639770699510.645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-65165711247.961021</v>
      </c>
      <c r="L4423" s="444">
        <f t="shared" ca="1" si="187"/>
        <v>-15704936410758.605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-15704936410758.605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-65437235044.827522</v>
      </c>
      <c r="L4424" s="444">
        <f t="shared" ca="1" si="187"/>
        <v>-15770373645803.434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-15770373645803.434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-65709890190.847633</v>
      </c>
      <c r="L4425" s="444">
        <f t="shared" ca="1" si="187"/>
        <v>-15836083535994.281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-15836083535994.281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-65983681399.976166</v>
      </c>
      <c r="L4426" s="444">
        <f t="shared" ca="1" si="187"/>
        <v>-15902067217394.258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-15902067217394.258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-66258613405.80941</v>
      </c>
      <c r="L4427" s="444">
        <f t="shared" ca="1" si="187"/>
        <v>-15968325830800.066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-15968325830800.066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-66534690961.666954</v>
      </c>
      <c r="L4428" s="444">
        <f t="shared" ca="1" si="187"/>
        <v>-16034860521761.732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-16034860521761.732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-66811918840.673889</v>
      </c>
      <c r="L4429" s="444">
        <f t="shared" ca="1" si="187"/>
        <v>-16101672440602.406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-16101672440602.406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-67090301835.843361</v>
      </c>
      <c r="L4430" s="444">
        <f t="shared" ca="1" si="187"/>
        <v>-16168762742438.25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-16168762742438.25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-67369844760.15937</v>
      </c>
      <c r="L4431" s="444">
        <f t="shared" ca="1" si="187"/>
        <v>-16236132587198.41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-16236132587198.41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-67650552446.660042</v>
      </c>
      <c r="L4432" s="444">
        <f t="shared" ca="1" si="187"/>
        <v>-16303783139645.07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-16303783139645.07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-67932429748.521126</v>
      </c>
      <c r="L4433" s="444">
        <f t="shared" ca="1" si="187"/>
        <v>-16371715569393.592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-16371715569393.592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-68215481539.139977</v>
      </c>
      <c r="L4434" s="444">
        <f t="shared" ca="1" si="187"/>
        <v>-16439931050932.732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-16439931050932.732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-68499712712.219719</v>
      </c>
      <c r="L4435" s="444">
        <f t="shared" ca="1" si="187"/>
        <v>-16508430763644.951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-16508430763644.951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-68785128181.853958</v>
      </c>
      <c r="L4436" s="444">
        <f t="shared" ca="1" si="187"/>
        <v>-16577215891826.805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-16577215891826.805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-69071732882.611679</v>
      </c>
      <c r="L4437" s="444">
        <f t="shared" ca="1" si="187"/>
        <v>-16646287624709.416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-16646287624709.416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-69359531769.622559</v>
      </c>
      <c r="L4438" s="444">
        <f t="shared" ca="1" si="187"/>
        <v>-16715647156479.039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-16715647156479.039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-69648529818.662659</v>
      </c>
      <c r="L4439" s="444">
        <f t="shared" ca="1" si="187"/>
        <v>-16785295686297.701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-16785295686297.701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-69938732026.240433</v>
      </c>
      <c r="L4440" s="444">
        <f t="shared" ca="1" si="187"/>
        <v>-16855234418323.941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-16855234418323.941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-70230143409.68309</v>
      </c>
      <c r="L4441" s="444">
        <f t="shared" ca="1" si="187"/>
        <v>-16925464561733.625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-16925464561733.625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-70522769007.223434</v>
      </c>
      <c r="L4442" s="444">
        <f t="shared" ca="1" si="187"/>
        <v>-16995987330740.848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-16995987330740.848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-70816613878.086868</v>
      </c>
      <c r="L4443" s="444">
        <f t="shared" ca="1" si="187"/>
        <v>-17066803944618.934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-17066803944618.934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-71111683102.578903</v>
      </c>
      <c r="L4444" s="444">
        <f t="shared" ca="1" si="187"/>
        <v>-17137915627721.512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-17137915627721.512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-71407981782.172958</v>
      </c>
      <c r="L4445" s="444">
        <f t="shared" ca="1" si="187"/>
        <v>-17209323609503.686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-17209323609503.686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-71705515039.598694</v>
      </c>
      <c r="L4446" s="444">
        <f t="shared" ca="1" si="187"/>
        <v>-17281029124543.285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-17281029124543.285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-72004288018.930359</v>
      </c>
      <c r="L4447" s="444">
        <f t="shared" ca="1" si="187"/>
        <v>-17353033412562.215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-17353033412562.215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-72304305885.675903</v>
      </c>
      <c r="L4448" s="444">
        <f t="shared" ca="1" si="187"/>
        <v>-17425337718447.891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-17425337718447.891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-72605573826.866211</v>
      </c>
      <c r="L4449" s="444">
        <f t="shared" ca="1" si="187"/>
        <v>-17497943292274.758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-17497943292274.758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-72908097051.144821</v>
      </c>
      <c r="L4450" s="444">
        <f t="shared" ca="1" si="187"/>
        <v>-17570851389325.902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-17570851389325.902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-73211880788.85791</v>
      </c>
      <c r="L4451" s="444">
        <f t="shared" ca="1" si="187"/>
        <v>-17644063270114.762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-17644063270114.762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-73516930292.144836</v>
      </c>
      <c r="L4452" s="444">
        <f t="shared" ca="1" si="187"/>
        <v>-17717580200406.906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-17717580200406.906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-73823250835.028778</v>
      </c>
      <c r="L4453" s="444">
        <f t="shared" ca="1" si="187"/>
        <v>-17791403451241.934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-17791403451241.934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-74130847713.508057</v>
      </c>
      <c r="L4454" s="444">
        <f t="shared" ca="1" si="187"/>
        <v>-17865534298955.441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-17865534298955.441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-74439726245.647675</v>
      </c>
      <c r="L4455" s="444">
        <f t="shared" ca="1" si="187"/>
        <v>-17939974025201.09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-17939974025201.09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-74749891771.671204</v>
      </c>
      <c r="L4456" s="444">
        <f t="shared" ca="1" si="187"/>
        <v>-18014723916972.762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-18014723916972.762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-75061349654.053177</v>
      </c>
      <c r="L4457" s="444">
        <f t="shared" ca="1" si="187"/>
        <v>-18089785266626.816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-18089785266626.816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-75374105277.61174</v>
      </c>
      <c r="L4458" s="444">
        <f t="shared" ca="1" si="187"/>
        <v>-18165159371904.43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-18165159371904.43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-75688164049.601791</v>
      </c>
      <c r="L4459" s="444">
        <f t="shared" ca="1" si="187"/>
        <v>-18240847535954.031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-18240847535954.031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-76003531399.808456</v>
      </c>
      <c r="L4460" s="444">
        <f t="shared" ca="1" si="187"/>
        <v>-18316851067353.84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-18316851067353.84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-76320212780.640991</v>
      </c>
      <c r="L4461" s="444">
        <f t="shared" ca="1" si="187"/>
        <v>-18393171280134.48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-18393171280134.48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-76638213667.227005</v>
      </c>
      <c r="L4462" s="444">
        <f t="shared" ca="1" si="187"/>
        <v>-18469809493801.707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-18469809493801.707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-76957539557.507111</v>
      </c>
      <c r="L4463" s="444">
        <f t="shared" ca="1" si="187"/>
        <v>-18546767033359.215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-18546767033359.215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-77278195972.330063</v>
      </c>
      <c r="L4464" s="444">
        <f t="shared" ca="1" si="187"/>
        <v>-18624045229331.543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-18624045229331.543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-77600188455.548096</v>
      </c>
      <c r="L4465" s="444">
        <f t="shared" ca="1" si="187"/>
        <v>-18701645417787.09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-18701645417787.09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-77923522574.112869</v>
      </c>
      <c r="L4466" s="444">
        <f t="shared" ca="1" si="187"/>
        <v>-18779568940361.203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-18779568940361.203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-78248203918.171677</v>
      </c>
      <c r="L4467" s="444">
        <f t="shared" ca="1" si="187"/>
        <v>-18857817144279.375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-18857817144279.375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-78574238101.164063</v>
      </c>
      <c r="L4468" s="444">
        <f t="shared" ca="1" si="187"/>
        <v>-18936391382380.539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-18936391382380.539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-78901630759.918915</v>
      </c>
      <c r="L4469" s="444">
        <f t="shared" ca="1" si="187"/>
        <v>-19015293013140.457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-19015293013140.457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-79230387554.751907</v>
      </c>
      <c r="L4470" s="444">
        <f t="shared" ca="1" si="187"/>
        <v>-19094523400695.207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-19094523400695.207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-79560514169.563354</v>
      </c>
      <c r="L4471" s="444">
        <f t="shared" ca="1" si="187"/>
        <v>-19174083914864.77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-19174083914864.77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-79892016311.936539</v>
      </c>
      <c r="L4472" s="444">
        <f t="shared" ca="1" si="187"/>
        <v>-19253975931176.707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-19253975931176.707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-80224899713.236282</v>
      </c>
      <c r="L4473" s="444">
        <f t="shared" ca="1" si="187"/>
        <v>-19334200830889.941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-19334200830889.941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-80559170128.708084</v>
      </c>
      <c r="L4474" s="444">
        <f t="shared" ca="1" si="187"/>
        <v>-19414760001018.648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-19414760001018.648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-80894833337.577698</v>
      </c>
      <c r="L4475" s="444">
        <f t="shared" ca="1" si="187"/>
        <v>-19495654834356.227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-19495654834356.227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-81231895143.15094</v>
      </c>
      <c r="L4476" s="444">
        <f t="shared" ca="1" si="187"/>
        <v>-19576886729499.379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-19576886729499.379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-81570361372.914078</v>
      </c>
      <c r="L4477" s="444">
        <f t="shared" ca="1" si="187"/>
        <v>-19658457090872.293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-19658457090872.293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-81910237878.634552</v>
      </c>
      <c r="L4478" s="444">
        <f t="shared" ca="1" si="187"/>
        <v>-19740367328750.926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-19740367328750.926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-82251530536.462189</v>
      </c>
      <c r="L4479" s="444">
        <f t="shared" ca="1" si="187"/>
        <v>-19822618859287.387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-19822618859287.387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-82594245247.030777</v>
      </c>
      <c r="L4480" s="444">
        <f t="shared" ca="1" si="187"/>
        <v>-19905213104534.418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-19905213104534.418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-82938387935.560074</v>
      </c>
      <c r="L4481" s="444">
        <f t="shared" ca="1" si="187"/>
        <v>-19988151492469.977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-19988151492469.977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-83283964551.958237</v>
      </c>
      <c r="L4482" s="444">
        <f t="shared" ca="1" si="187"/>
        <v>-20071435457021.934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-20071435457021.934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-83630981070.924728</v>
      </c>
      <c r="L4483" s="444">
        <f t="shared" ca="1" si="187"/>
        <v>-20155066438092.859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-20155066438092.859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-83979443492.053574</v>
      </c>
      <c r="L4484" s="444">
        <f t="shared" ca="1" si="187"/>
        <v>-20239045881584.914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-20239045881584.914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-84329357839.937134</v>
      </c>
      <c r="L4485" s="444">
        <f t="shared" ca="1" si="187"/>
        <v>-20323375239424.852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-20323375239424.852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-84680730164.270218</v>
      </c>
      <c r="L4486" s="444">
        <f t="shared" ca="1" si="187"/>
        <v>-20408055969589.121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-20408055969589.121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-85033566539.954666</v>
      </c>
      <c r="L4487" s="444">
        <f t="shared" ca="1" si="187"/>
        <v>-20493089536129.074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-20493089536129.074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-85387873067.204468</v>
      </c>
      <c r="L4488" s="444">
        <f t="shared" ca="1" si="187"/>
        <v>-20578477409196.277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-20578477409196.277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-85743655871.651154</v>
      </c>
      <c r="L4489" s="444">
        <f t="shared" ca="1" si="187"/>
        <v>-20664221065067.93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-20664221065067.93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-86100921104.449707</v>
      </c>
      <c r="L4490" s="444">
        <f t="shared" ca="1" si="187"/>
        <v>-20750321986172.379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-20750321986172.379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-86459674942.384918</v>
      </c>
      <c r="L4491" s="444">
        <f t="shared" ca="1" si="187"/>
        <v>-20836781661114.766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-20836781661114.766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-86819923587.978195</v>
      </c>
      <c r="L4492" s="444">
        <f t="shared" ca="1" si="187"/>
        <v>-20923601584702.742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-20923601584702.742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-87181673269.594757</v>
      </c>
      <c r="L4493" s="444">
        <f t="shared" ca="1" si="187"/>
        <v>-21010783257972.336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-21010783257972.336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-87544930241.551392</v>
      </c>
      <c r="L4494" s="444">
        <f t="shared" ca="1" si="187"/>
        <v>-21098328188213.887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-21098328188213.887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-87909700784.224533</v>
      </c>
      <c r="L4495" s="444">
        <f t="shared" ca="1" si="187"/>
        <v>-21186237888998.109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-21186237888998.109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-88275991204.158783</v>
      </c>
      <c r="L4496" s="444">
        <f t="shared" ca="1" si="187"/>
        <v>-21274513880202.27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-21274513880202.27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-88643807834.176117</v>
      </c>
      <c r="L4497" s="444">
        <f t="shared" ca="1" si="187"/>
        <v>-21363157688036.445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-21363157688036.445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-89013157033.485184</v>
      </c>
      <c r="L4498" s="444">
        <f t="shared" ca="1" si="187"/>
        <v>-21452170845069.93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-21452170845069.93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-89384045187.791367</v>
      </c>
      <c r="L4499" s="444">
        <f t="shared" ca="1" si="187"/>
        <v>-21541554890257.723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-21541554890257.723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-89756478709.407181</v>
      </c>
      <c r="L4500" s="444">
        <f t="shared" ca="1" si="187"/>
        <v>-21631311368967.129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-21631311368967.129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-90130464037.363037</v>
      </c>
      <c r="L4501" s="444">
        <f t="shared" ca="1" si="187"/>
        <v>-21721441833004.492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-21721441833004.492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-90506007637.518723</v>
      </c>
      <c r="L4502" s="444">
        <f t="shared" ca="1" si="187"/>
        <v>-21811947840642.012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-21811947840642.012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-90883116002.675049</v>
      </c>
      <c r="L4503" s="444">
        <f t="shared" ca="1" si="187"/>
        <v>-21902830956644.688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-21902830956644.688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-91261795652.686203</v>
      </c>
      <c r="L4504" s="444">
        <f t="shared" ca="1" si="187"/>
        <v>-21994092752297.375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-21994092752297.375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-91642053134.572388</v>
      </c>
      <c r="L4505" s="444">
        <f t="shared" ca="1" si="187"/>
        <v>-22085734805431.949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-22085734805431.949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-92023895022.633118</v>
      </c>
      <c r="L4506" s="444">
        <f t="shared" ca="1" si="187"/>
        <v>-22177758700454.582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-22177758700454.582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-92407327918.56076</v>
      </c>
      <c r="L4507" s="444">
        <f t="shared" ca="1" si="187"/>
        <v>-22270166028373.145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-22270166028373.145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-92792358451.554764</v>
      </c>
      <c r="L4508" s="444">
        <f t="shared" ca="1" si="187"/>
        <v>-22362958386824.699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-22362958386824.699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-93178993278.436249</v>
      </c>
      <c r="L4509" s="444">
        <f t="shared" ca="1" si="187"/>
        <v>-22456137380103.137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-22456137380103.137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-93567239083.763062</v>
      </c>
      <c r="L4510" s="444">
        <f t="shared" ca="1" si="187"/>
        <v>-22549704619186.898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-22549704619186.898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-93957102579.945404</v>
      </c>
      <c r="L4511" s="444">
        <f t="shared" ca="1" si="187"/>
        <v>-22643661721766.844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-22643661721766.844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-94348590507.361847</v>
      </c>
      <c r="L4512" s="444">
        <f t="shared" ca="1" si="187"/>
        <v>-22738010312274.207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-22738010312274.207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-94741709634.475861</v>
      </c>
      <c r="L4513" s="444">
        <f t="shared" ca="1" si="187"/>
        <v>-22832752021908.684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-22832752021908.684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-95136466757.95285</v>
      </c>
      <c r="L4514" s="444">
        <f t="shared" ca="1" si="187"/>
        <v>-22927888488666.637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-22927888488666.637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-95532868702.777649</v>
      </c>
      <c r="L4515" s="444">
        <f t="shared" ca="1" si="187"/>
        <v>-23023421357369.414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-23023421357369.414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-95930922322.372559</v>
      </c>
      <c r="L4516" s="444">
        <f t="shared" ca="1" si="187"/>
        <v>-23119352279691.785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-23119352279691.785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-96330634498.715775</v>
      </c>
      <c r="L4517" s="444">
        <f t="shared" ca="1" si="187"/>
        <v>-23215682914190.5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-23215682914190.5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-96732012142.460419</v>
      </c>
      <c r="L4518" s="444">
        <f t="shared" ca="1" si="187"/>
        <v>-23312414926332.961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-23312414926332.961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-97135062193.054001</v>
      </c>
      <c r="L4519" s="444">
        <f t="shared" ca="1" si="187"/>
        <v>-23409549988526.016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-23409549988526.016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-97539791618.858398</v>
      </c>
      <c r="L4520" s="444">
        <f t="shared" ca="1" si="187"/>
        <v>-23507089780144.875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-23507089780144.875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-97946207417.270309</v>
      </c>
      <c r="L4521" s="444">
        <f t="shared" ca="1" si="187"/>
        <v>-23605035987562.145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-23605035987562.145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-98354316614.84227</v>
      </c>
      <c r="L4522" s="444">
        <f t="shared" ca="1" si="187"/>
        <v>-23703390304176.988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-23703390304176.988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-98764126267.404114</v>
      </c>
      <c r="L4523" s="444">
        <f t="shared" ca="1" si="187"/>
        <v>-23802154430444.391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-23802154430444.391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-99175643460.184967</v>
      </c>
      <c r="L4524" s="444">
        <f t="shared" ca="1" si="187"/>
        <v>-23901330073904.574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-23901330073904.574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-99588875307.93573</v>
      </c>
      <c r="L4525" s="444">
        <f t="shared" ca="1" si="187"/>
        <v>-24000918949212.512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-24000918949212.512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-100003828955.05212</v>
      </c>
      <c r="L4526" s="444">
        <f t="shared" ca="1" si="187"/>
        <v>-24100922778167.563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-24100922778167.563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-100420511575.69818</v>
      </c>
      <c r="L4527" s="444">
        <f t="shared" ca="1" si="187"/>
        <v>-24201343289743.262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-24201343289743.262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-100838930373.93025</v>
      </c>
      <c r="L4528" s="444">
        <f t="shared" ca="1" si="187"/>
        <v>-24302182220117.191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-24302182220117.191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-101259092583.82162</v>
      </c>
      <c r="L4529" s="444">
        <f t="shared" ca="1" si="187"/>
        <v>-24403441312701.012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-24403441312701.012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-101681005469.58755</v>
      </c>
      <c r="L4530" s="444">
        <f t="shared" ca="1" si="187"/>
        <v>-24505122318170.598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-24505122318170.598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-102104676325.71082</v>
      </c>
      <c r="L4531" s="444">
        <f t="shared" ca="1" si="187"/>
        <v>-24607226994496.309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-24607226994496.309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-102530112477.06795</v>
      </c>
      <c r="L4532" s="444">
        <f t="shared" ca="1" si="187"/>
        <v>-24709757106973.375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-24709757106973.375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-102957321279.05573</v>
      </c>
      <c r="L4533" s="444">
        <f t="shared" ca="1" si="187"/>
        <v>-24812714428252.43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-24812714428252.43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-103386310117.71846</v>
      </c>
      <c r="L4534" s="444">
        <f t="shared" ca="1" si="187"/>
        <v>-24916100738370.148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-24916100738370.148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-103817086409.87561</v>
      </c>
      <c r="L4535" s="444">
        <f t="shared" ca="1" si="187"/>
        <v>-25019917824780.023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-25019917824780.023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-104249657603.25009</v>
      </c>
      <c r="L4536" s="444">
        <f t="shared" ca="1" si="187"/>
        <v>-25124167482383.273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-25124167482383.273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-104684031176.59697</v>
      </c>
      <c r="L4537" s="444">
        <f t="shared" ca="1" si="187"/>
        <v>-25228851513559.871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-25228851513559.871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-105120214639.83279</v>
      </c>
      <c r="L4538" s="444">
        <f t="shared" ca="1" si="187"/>
        <v>-25333971728199.703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-25333971728199.703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-105558215534.16544</v>
      </c>
      <c r="L4539" s="444">
        <f t="shared" ca="1" si="187"/>
        <v>-25439529943733.867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-25439529943733.867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-105998041432.22444</v>
      </c>
      <c r="L4540" s="444">
        <f t="shared" ca="1" si="187"/>
        <v>-25545527985166.09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-25545527985166.09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-106439699938.19205</v>
      </c>
      <c r="L4541" s="444">
        <f t="shared" ca="1" si="187"/>
        <v>-25651967685104.281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-25651967685104.281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-106883198687.93451</v>
      </c>
      <c r="L4542" s="444">
        <f t="shared" ca="1" si="187"/>
        <v>-25758850883792.215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-25758850883792.215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-107328545349.13423</v>
      </c>
      <c r="L4543" s="444">
        <f t="shared" ca="1" si="187"/>
        <v>-25866179429141.348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-25866179429141.348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-107775747621.42229</v>
      </c>
      <c r="L4544" s="444">
        <f t="shared" ca="1" si="187"/>
        <v>-25973955176762.77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-25973955176762.77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-108224813236.51154</v>
      </c>
      <c r="L4545" s="444">
        <f t="shared" ca="1" si="187"/>
        <v>-26082179989999.281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-26082179989999.281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-108675749958.33034</v>
      </c>
      <c r="L4546" s="444">
        <f t="shared" ca="1" si="187"/>
        <v>-26190855739957.613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-26190855739957.613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-109128565583.15672</v>
      </c>
      <c r="L4547" s="444">
        <f t="shared" ca="1" si="187"/>
        <v>-26299984305540.77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-26299984305540.77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-109583267939.7532</v>
      </c>
      <c r="L4548" s="444">
        <f t="shared" ca="1" si="187"/>
        <v>-26409567573480.523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-26409567573480.523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-110039864889.50218</v>
      </c>
      <c r="L4549" s="444">
        <f t="shared" ca="1" si="187"/>
        <v>-26519607438370.027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-26519607438370.027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-110498364326.54178</v>
      </c>
      <c r="L4550" s="444">
        <f t="shared" ca="1" si="187"/>
        <v>-26630105802696.57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-26630105802696.57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-110958774177.90237</v>
      </c>
      <c r="L4551" s="444">
        <f t="shared" ca="1" si="187"/>
        <v>-26741064576874.473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-26741064576874.473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-111421102403.64363</v>
      </c>
      <c r="L4552" s="444">
        <f t="shared" ca="1" si="187"/>
        <v>-26852485679278.117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-26852485679278.117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-111885356996.99216</v>
      </c>
      <c r="L4553" s="444">
        <f t="shared" ca="1" si="187"/>
        <v>-26964371036275.109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-26964371036275.109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-112351545984.47961</v>
      </c>
      <c r="L4554" s="444">
        <f t="shared" ca="1" si="187"/>
        <v>-27076722582259.59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-27076722582259.59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-112819677426.08162</v>
      </c>
      <c r="L4555" s="444">
        <f t="shared" ca="1" si="187"/>
        <v>-27189542259685.672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-27189542259685.672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-113289759415.35696</v>
      </c>
      <c r="L4556" s="444">
        <f t="shared" ca="1" si="187"/>
        <v>-27302832019101.027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-27302832019101.027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-113761800079.58762</v>
      </c>
      <c r="L4557" s="444">
        <f t="shared" ca="1" si="187"/>
        <v>-27416593819180.613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-27416593819180.613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-114235807579.91922</v>
      </c>
      <c r="L4558" s="444">
        <f t="shared" ca="1" si="187"/>
        <v>-27530829626760.531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-27530829626760.531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-114711790111.5022</v>
      </c>
      <c r="L4559" s="444">
        <f t="shared" ca="1" si="187"/>
        <v>-27645541416872.035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-27645541416872.035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-115189755903.63348</v>
      </c>
      <c r="L4560" s="444">
        <f t="shared" ca="1" si="187"/>
        <v>-27760731172775.668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-27760731172775.668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-115669713219.89861</v>
      </c>
      <c r="L4561" s="444">
        <f t="shared" ca="1" si="187"/>
        <v>-27876400885995.566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-27876400885995.566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-116151670358.31487</v>
      </c>
      <c r="L4562" s="444">
        <f t="shared" ca="1" si="187"/>
        <v>-27992552556353.883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-27992552556353.883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-116635635651.4745</v>
      </c>
      <c r="L4563" s="444">
        <f t="shared" ca="1" si="187"/>
        <v>-28109188192005.355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-28109188192005.355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-117121617466.68898</v>
      </c>
      <c r="L4564" s="444">
        <f t="shared" ca="1" si="187"/>
        <v>-28226309809472.043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-28226309809472.043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-117609624206.13351</v>
      </c>
      <c r="L4565" s="444">
        <f t="shared" ca="1" si="187"/>
        <v>-28343919433678.176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-28343919433678.176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-118099664306.9924</v>
      </c>
      <c r="L4566" s="444">
        <f t="shared" ca="1" si="187"/>
        <v>-28462019097985.168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-28462019097985.168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-118591746241.60486</v>
      </c>
      <c r="L4567" s="444">
        <f t="shared" ca="1" si="187"/>
        <v>-28580610844226.773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-28580610844226.773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-119085878517.61157</v>
      </c>
      <c r="L4568" s="444">
        <f t="shared" ca="1" si="187"/>
        <v>-28699696722744.387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-28699696722744.387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-119582069678.10161</v>
      </c>
      <c r="L4569" s="444">
        <f t="shared" ca="1" si="187"/>
        <v>-28819278792422.488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-28819278792422.488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-120080328301.76036</v>
      </c>
      <c r="L4570" s="444">
        <f t="shared" ca="1" si="187"/>
        <v>-28939359120724.25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-28939359120724.25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-120580663003.0177</v>
      </c>
      <c r="L4571" s="444">
        <f t="shared" ca="1" si="187"/>
        <v>-29059939783727.27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-29059939783727.27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-121083082432.19698</v>
      </c>
      <c r="L4572" s="444">
        <f t="shared" ca="1" si="187"/>
        <v>-29181022866159.465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-29181022866159.465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-121587595275.66441</v>
      </c>
      <c r="L4573" s="444">
        <f t="shared" ca="1" si="187"/>
        <v>-29302610461435.129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-29302610461435.129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-122094210255.97971</v>
      </c>
      <c r="L4574" s="444">
        <f t="shared" ca="1" si="187"/>
        <v>-29424704671691.109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-29424704671691.109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-122602936132.04628</v>
      </c>
      <c r="L4575" s="444">
        <f t="shared" ca="1" si="187"/>
        <v>-29547307607823.156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-29547307607823.156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-123113781699.26317</v>
      </c>
      <c r="L4576" s="444">
        <f t="shared" ca="1" si="187"/>
        <v>-29670421389522.418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-29670421389522.418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-123626755789.67674</v>
      </c>
      <c r="L4577" s="444">
        <f t="shared" ca="1" si="187"/>
        <v>-29794048145312.094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-29794048145312.094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-124141867272.13371</v>
      </c>
      <c r="L4578" s="444">
        <f t="shared" ca="1" si="187"/>
        <v>-29918190012584.227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-29918190012584.227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-124659125052.43427</v>
      </c>
      <c r="L4579" s="444">
        <f t="shared" ca="1" si="187"/>
        <v>-30042849137636.66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-30042849137636.66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-125178538073.48608</v>
      </c>
      <c r="L4580" s="444">
        <f t="shared" ca="1" si="187"/>
        <v>-30168027675710.145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-30168027675710.145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-125700115315.45894</v>
      </c>
      <c r="L4581" s="444">
        <f t="shared" ca="1" si="187"/>
        <v>-30293727791025.602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-30293727791025.602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-126223865795.94</v>
      </c>
      <c r="L4582" s="444">
        <f t="shared" ca="1" si="187"/>
        <v>-30419951656821.543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-30419951656821.543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-126749798570.08974</v>
      </c>
      <c r="L4583" s="444">
        <f t="shared" ca="1" si="187"/>
        <v>-30546701455391.633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-30546701455391.633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-127277922730.79848</v>
      </c>
      <c r="L4584" s="444">
        <f t="shared" ca="1" si="187"/>
        <v>-30673979378122.43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-30673979378122.43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-127808247408.84346</v>
      </c>
      <c r="L4585" s="444">
        <f t="shared" ca="1" si="187"/>
        <v>-30801787625531.273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-30801787625531.273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-128340781773.04697</v>
      </c>
      <c r="L4586" s="444">
        <f t="shared" ca="1" si="187"/>
        <v>-30930128407304.32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-30930128407304.32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-128875535030.43465</v>
      </c>
      <c r="L4587" s="444">
        <f t="shared" ca="1" si="187"/>
        <v>-31059003942334.754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-31059003942334.754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-129412516426.39479</v>
      </c>
      <c r="L4588" s="444">
        <f t="shared" ca="1" si="187"/>
        <v>-31188416458761.148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-31188416458761.148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-129951735244.83812</v>
      </c>
      <c r="L4589" s="444">
        <f t="shared" ca="1" si="187"/>
        <v>-31318368194005.988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-31318368194005.988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-130493200808.35829</v>
      </c>
      <c r="L4590" s="444">
        <f t="shared" ca="1" si="187"/>
        <v>-31448861394814.348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-31448861394814.348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-131036922478.39311</v>
      </c>
      <c r="L4591" s="444">
        <f t="shared" ca="1" si="187"/>
        <v>-31579898317292.742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-31579898317292.742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-131582909655.38643</v>
      </c>
      <c r="L4592" s="444">
        <f t="shared" ca="1" si="187"/>
        <v>-31711481226948.129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-31711481226948.129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-132131171778.95053</v>
      </c>
      <c r="L4593" s="444">
        <f t="shared" ca="1" si="187"/>
        <v>-31843612398727.078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-31843612398727.078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-132681718328.0295</v>
      </c>
      <c r="L4594" s="444">
        <f t="shared" ca="1" si="187"/>
        <v>-31976294117055.109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-31976294117055.109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-133234558821.06297</v>
      </c>
      <c r="L4595" s="444">
        <f t="shared" ca="1" si="187"/>
        <v>-32109528675876.172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-32109528675876.172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-133789702816.15071</v>
      </c>
      <c r="L4596" s="444">
        <f t="shared" ca="1" si="187"/>
        <v>-32243318378692.324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-32243318378692.324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-134347159911.21802</v>
      </c>
      <c r="L4597" s="444">
        <f t="shared" ca="1" si="187"/>
        <v>-32377665538603.543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-32377665538603.543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-134906939744.18144</v>
      </c>
      <c r="L4598" s="444">
        <f t="shared" ref="L4598:L4852" ca="1" si="192">I4598-J4598+K4598</f>
        <v>-32512572478347.723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-32512572478347.723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-135469051993.11551</v>
      </c>
      <c r="L4599" s="444">
        <f t="shared" ca="1" si="192"/>
        <v>-32648041530340.84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-32648041530340.84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-136033506376.42017</v>
      </c>
      <c r="L4600" s="444">
        <f t="shared" ca="1" si="192"/>
        <v>-32784075036717.262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-32784075036717.262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-136600312652.9886</v>
      </c>
      <c r="L4601" s="444">
        <f t="shared" ca="1" si="192"/>
        <v>-32920675349370.25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-32920675349370.25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-137169480622.37605</v>
      </c>
      <c r="L4602" s="444">
        <f t="shared" ca="1" si="192"/>
        <v>-33057844829992.625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-33057844829992.625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-137741020124.9693</v>
      </c>
      <c r="L4603" s="444">
        <f t="shared" ca="1" si="192"/>
        <v>-33195585850117.594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-33195585850117.594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-138314941042.15665</v>
      </c>
      <c r="L4604" s="444">
        <f t="shared" ca="1" si="192"/>
        <v>-33333900791159.75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-33333900791159.75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-138891253296.49893</v>
      </c>
      <c r="L4605" s="444">
        <f t="shared" ca="1" si="192"/>
        <v>-33472792044456.25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-33472792044456.25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-139469966851.90103</v>
      </c>
      <c r="L4606" s="444">
        <f t="shared" ca="1" si="192"/>
        <v>-33612262011308.152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-33612262011308.152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-140051091713.784</v>
      </c>
      <c r="L4607" s="444">
        <f t="shared" ca="1" si="192"/>
        <v>-33752313103021.938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-33752313103021.938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-140634637929.25806</v>
      </c>
      <c r="L4608" s="444">
        <f t="shared" ca="1" si="192"/>
        <v>-33892947740951.195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-33892947740951.195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-141220615587.29663</v>
      </c>
      <c r="L4609" s="444">
        <f t="shared" ca="1" si="192"/>
        <v>-34034168356538.492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-34034168356538.492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-141809034818.91037</v>
      </c>
      <c r="L4610" s="444">
        <f t="shared" ca="1" si="192"/>
        <v>-34175977391357.402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-34175977391357.402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-142399905797.32251</v>
      </c>
      <c r="L4611" s="444">
        <f t="shared" ca="1" si="192"/>
        <v>-34318377297154.727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-34318377297154.727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-142993238738.14468</v>
      </c>
      <c r="L4612" s="444">
        <f t="shared" ca="1" si="192"/>
        <v>-34461370535892.871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-34461370535892.871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-143589043899.55362</v>
      </c>
      <c r="L4613" s="444">
        <f t="shared" ca="1" si="192"/>
        <v>-34604959579792.426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-34604959579792.426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-144187331582.46844</v>
      </c>
      <c r="L4614" s="444">
        <f t="shared" ca="1" si="192"/>
        <v>-34749146911374.895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-34749146911374.895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-144788112130.72873</v>
      </c>
      <c r="L4615" s="444">
        <f t="shared" ca="1" si="192"/>
        <v>-34893935023505.625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-34893935023505.625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-145391395931.27344</v>
      </c>
      <c r="L4616" s="444">
        <f t="shared" ca="1" si="192"/>
        <v>-35039326419436.898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-35039326419436.898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-145997193414.3204</v>
      </c>
      <c r="L4617" s="444">
        <f t="shared" ca="1" si="192"/>
        <v>-35185323612851.219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-35185323612851.219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-146605515053.54675</v>
      </c>
      <c r="L4618" s="444">
        <f t="shared" ca="1" si="192"/>
        <v>-35331929127904.766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-35331929127904.766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-147216371366.26987</v>
      </c>
      <c r="L4619" s="444">
        <f t="shared" ca="1" si="192"/>
        <v>-35479145499271.039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-35479145499271.039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-147829772913.62933</v>
      </c>
      <c r="L4620" s="444">
        <f t="shared" ca="1" si="192"/>
        <v>-35626975272184.672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-35626975272184.672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-148445730300.76947</v>
      </c>
      <c r="L4621" s="444">
        <f t="shared" ca="1" si="192"/>
        <v>-35775421002485.438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-35775421002485.438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-149064254177.02264</v>
      </c>
      <c r="L4622" s="444">
        <f t="shared" ca="1" si="192"/>
        <v>-35924485256662.461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-35924485256662.461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-149685355236.0936</v>
      </c>
      <c r="L4623" s="444">
        <f t="shared" ca="1" si="192"/>
        <v>-36074170611898.555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-36074170611898.555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-150309044216.24399</v>
      </c>
      <c r="L4624" s="444">
        <f t="shared" ca="1" si="192"/>
        <v>-36224479656114.797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-36224479656114.797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-150935331900.47833</v>
      </c>
      <c r="L4625" s="444">
        <f t="shared" ca="1" si="192"/>
        <v>-36375414988015.273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-36375414988015.273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-151564229116.73032</v>
      </c>
      <c r="L4626" s="444">
        <f t="shared" ca="1" si="192"/>
        <v>-36526979217132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-36526979217132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-152195746738.04999</v>
      </c>
      <c r="L4627" s="444">
        <f t="shared" ca="1" si="192"/>
        <v>-36679174963870.047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-36679174963870.047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-152829895682.79187</v>
      </c>
      <c r="L4628" s="444">
        <f t="shared" ca="1" si="192"/>
        <v>-36832004859552.836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-36832004859552.836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-153466686914.80347</v>
      </c>
      <c r="L4629" s="444">
        <f t="shared" ca="1" si="192"/>
        <v>-36985471546467.641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-36985471546467.641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-154106131443.61517</v>
      </c>
      <c r="L4630" s="444">
        <f t="shared" ca="1" si="192"/>
        <v>-37139577677911.258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-37139577677911.258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-154748240324.63025</v>
      </c>
      <c r="L4631" s="444">
        <f t="shared" ca="1" si="192"/>
        <v>-37294325918235.891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-37294325918235.891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-155393024659.31622</v>
      </c>
      <c r="L4632" s="444">
        <f t="shared" ca="1" si="192"/>
        <v>-37449718942895.203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-37449718942895.203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-156040495595.39667</v>
      </c>
      <c r="L4633" s="444">
        <f t="shared" ca="1" si="192"/>
        <v>-37605759438490.602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-37605759438490.602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-156690664327.04416</v>
      </c>
      <c r="L4634" s="444">
        <f t="shared" ca="1" si="192"/>
        <v>-37762450102817.648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-37762450102817.648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-157343542095.07355</v>
      </c>
      <c r="L4635" s="444">
        <f t="shared" ca="1" si="192"/>
        <v>-37919793644912.719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-37919793644912.719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-157999140187.13632</v>
      </c>
      <c r="L4636" s="444">
        <f t="shared" ca="1" si="192"/>
        <v>-38077792785099.852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-38077792785099.852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-158657469937.91605</v>
      </c>
      <c r="L4637" s="444">
        <f t="shared" ca="1" si="192"/>
        <v>-38236450255037.766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-38236450255037.766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-159318542729.32404</v>
      </c>
      <c r="L4638" s="444">
        <f t="shared" ca="1" si="192"/>
        <v>-38395768797767.086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-38395768797767.086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-159982369990.6962</v>
      </c>
      <c r="L4639" s="444">
        <f t="shared" ca="1" si="192"/>
        <v>-38555751167757.781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-38555751167757.781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-160648963198.99075</v>
      </c>
      <c r="L4640" s="444">
        <f t="shared" ca="1" si="192"/>
        <v>-38716400130956.773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-38716400130956.773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-161318333878.98654</v>
      </c>
      <c r="L4641" s="444">
        <f t="shared" ca="1" si="192"/>
        <v>-38877718464835.758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-38877718464835.758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-161990493603.48233</v>
      </c>
      <c r="L4642" s="444">
        <f t="shared" ca="1" si="192"/>
        <v>-39039708958439.242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-39039708958439.242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-162665453993.49683</v>
      </c>
      <c r="L4643" s="444">
        <f t="shared" ca="1" si="192"/>
        <v>-39202374412432.742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-39202374412432.742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-163343226718.46976</v>
      </c>
      <c r="L4644" s="444">
        <f t="shared" ca="1" si="192"/>
        <v>-39365717639151.211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-39365717639151.211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-164023823496.46338</v>
      </c>
      <c r="L4645" s="444">
        <f t="shared" ca="1" si="192"/>
        <v>-39529741462647.672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-39529741462647.672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-164707256094.3653</v>
      </c>
      <c r="L4646" s="444">
        <f t="shared" ca="1" si="192"/>
        <v>-39694448718742.039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-39694448718742.039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-165393536328.09183</v>
      </c>
      <c r="L4647" s="444">
        <f t="shared" ca="1" si="192"/>
        <v>-39859842255070.133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-39859842255070.133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-166082676062.79221</v>
      </c>
      <c r="L4648" s="444">
        <f t="shared" ca="1" si="192"/>
        <v>-40025924931132.922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-40025924931132.922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-166774687213.05383</v>
      </c>
      <c r="L4649" s="444">
        <f t="shared" ca="1" si="192"/>
        <v>-40192699618345.977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-40192699618345.977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-167469581743.10825</v>
      </c>
      <c r="L4650" s="444">
        <f t="shared" ca="1" si="192"/>
        <v>-40360169200089.086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-40360169200089.086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-168167371667.03784</v>
      </c>
      <c r="L4651" s="444">
        <f t="shared" ca="1" si="192"/>
        <v>-40528336571756.125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-40528336571756.125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-168868069048.98386</v>
      </c>
      <c r="L4652" s="444">
        <f t="shared" ca="1" si="192"/>
        <v>-40697204640805.109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-40697204640805.109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-169571686003.35461</v>
      </c>
      <c r="L4653" s="444">
        <f t="shared" ca="1" si="192"/>
        <v>-40866776326808.461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-40866776326808.461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-170278234695.03525</v>
      </c>
      <c r="L4654" s="444">
        <f t="shared" ca="1" si="192"/>
        <v>-41037054561503.5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-41037054561503.5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-170987727339.5979</v>
      </c>
      <c r="L4655" s="444">
        <f t="shared" ca="1" si="192"/>
        <v>-41208042288843.102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-41208042288843.102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-171700176203.51291</v>
      </c>
      <c r="L4656" s="444">
        <f t="shared" ca="1" si="192"/>
        <v>-41379742465046.617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-41379742465046.617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-172415593604.3609</v>
      </c>
      <c r="L4657" s="444">
        <f t="shared" ca="1" si="192"/>
        <v>-41552158058650.977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-41552158058650.977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-173133991911.04575</v>
      </c>
      <c r="L4658" s="444">
        <f t="shared" ca="1" si="192"/>
        <v>-41725292050562.023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-41725292050562.023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-173855383544.00842</v>
      </c>
      <c r="L4659" s="444">
        <f t="shared" ca="1" si="192"/>
        <v>-41899147434106.031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-41899147434106.031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-174579780975.4418</v>
      </c>
      <c r="L4660" s="444">
        <f t="shared" ca="1" si="192"/>
        <v>-42073727215081.477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-42073727215081.477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-175307196729.50616</v>
      </c>
      <c r="L4661" s="444">
        <f t="shared" ca="1" si="192"/>
        <v>-42249034411810.984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-42249034411810.984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-176037643382.54578</v>
      </c>
      <c r="L4662" s="444">
        <f t="shared" ca="1" si="192"/>
        <v>-42425072055193.531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-42425072055193.531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-176771133563.30637</v>
      </c>
      <c r="L4663" s="444">
        <f t="shared" ca="1" si="192"/>
        <v>-42601843188756.836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-42601843188756.836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-177507679953.15347</v>
      </c>
      <c r="L4664" s="444">
        <f t="shared" ca="1" si="192"/>
        <v>-42779350868709.992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-42779350868709.992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-178247295286.29163</v>
      </c>
      <c r="L4665" s="444">
        <f t="shared" ca="1" si="192"/>
        <v>-42957598163996.281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-42957598163996.281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-178989992349.9845</v>
      </c>
      <c r="L4666" s="444">
        <f t="shared" ca="1" si="192"/>
        <v>-43136588156346.266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-43136588156346.266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-179735783984.77609</v>
      </c>
      <c r="L4667" s="444">
        <f t="shared" ca="1" si="192"/>
        <v>-43316323940331.039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-43316323940331.039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-180484683084.71265</v>
      </c>
      <c r="L4668" s="444">
        <f t="shared" ca="1" si="192"/>
        <v>-43496808623415.75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-43496808623415.75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-181236702597.56561</v>
      </c>
      <c r="L4669" s="444">
        <f t="shared" ca="1" si="192"/>
        <v>-43678045326013.313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-43678045326013.313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-181991855525.05548</v>
      </c>
      <c r="L4670" s="444">
        <f t="shared" ca="1" si="192"/>
        <v>-43860037181538.367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-43860037181538.367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-182750154923.07654</v>
      </c>
      <c r="L4671" s="444">
        <f t="shared" ca="1" si="192"/>
        <v>-44042787336461.445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-44042787336461.445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-183511613901.9227</v>
      </c>
      <c r="L4672" s="444">
        <f t="shared" ca="1" si="192"/>
        <v>-44226298950363.367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-44226298950363.367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-184276245626.51404</v>
      </c>
      <c r="L4673" s="444">
        <f t="shared" ca="1" si="192"/>
        <v>-44410575195989.883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-44410575195989.883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-185044063316.62451</v>
      </c>
      <c r="L4674" s="444">
        <f t="shared" ca="1" si="192"/>
        <v>-44595619259306.508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-44595619259306.508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-185815080247.11044</v>
      </c>
      <c r="L4675" s="444">
        <f t="shared" ca="1" si="192"/>
        <v>-44781434339553.617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-44781434339553.617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-186589309748.14008</v>
      </c>
      <c r="L4676" s="444">
        <f t="shared" ca="1" si="192"/>
        <v>-44968023649301.758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-44968023649301.758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-187366765205.42398</v>
      </c>
      <c r="L4677" s="444">
        <f t="shared" ca="1" si="192"/>
        <v>-45155390414507.18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-45155390414507.18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-188147460060.44659</v>
      </c>
      <c r="L4678" s="444">
        <f t="shared" ca="1" si="192"/>
        <v>-45343537874567.625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-45343537874567.625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-188931407810.69843</v>
      </c>
      <c r="L4679" s="444">
        <f t="shared" ca="1" si="192"/>
        <v>-45532469282378.32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-45532469282378.32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-189718622009.90967</v>
      </c>
      <c r="L4680" s="444">
        <f t="shared" ca="1" si="192"/>
        <v>-45722187904388.227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-45722187904388.227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-190509116268.28427</v>
      </c>
      <c r="L4681" s="444">
        <f t="shared" ca="1" si="192"/>
        <v>-45912697020656.508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-45912697020656.508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-191302904252.73544</v>
      </c>
      <c r="L4682" s="444">
        <f t="shared" ca="1" si="192"/>
        <v>-46103999924909.242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-46103999924909.242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-192099999687.12183</v>
      </c>
      <c r="L4683" s="444">
        <f t="shared" ca="1" si="192"/>
        <v>-46296099924596.367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-46296099924596.367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-192900416352.48486</v>
      </c>
      <c r="L4684" s="444">
        <f t="shared" ca="1" si="192"/>
        <v>-46489000340948.852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-46489000340948.852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-193704168087.28687</v>
      </c>
      <c r="L4685" s="444">
        <f t="shared" ca="1" si="192"/>
        <v>-46682704509036.141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-46682704509036.141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-194511268787.65057</v>
      </c>
      <c r="L4686" s="444">
        <f t="shared" ca="1" si="192"/>
        <v>-46877215777823.789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-46877215777823.789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-195321732407.59912</v>
      </c>
      <c r="L4687" s="444">
        <f t="shared" ca="1" si="192"/>
        <v>-47072537510231.391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-47072537510231.391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-196135572959.29745</v>
      </c>
      <c r="L4688" s="444">
        <f t="shared" ca="1" si="192"/>
        <v>-47268673083190.688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-47268673083190.688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-196952804513.29453</v>
      </c>
      <c r="L4689" s="444">
        <f t="shared" ca="1" si="192"/>
        <v>-47465625887703.984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-47465625887703.984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-197773441198.7666</v>
      </c>
      <c r="L4690" s="444">
        <f t="shared" ca="1" si="192"/>
        <v>-47663399328902.75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-47663399328902.75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-198597497203.76144</v>
      </c>
      <c r="L4691" s="444">
        <f t="shared" ca="1" si="192"/>
        <v>-47861996826106.508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-47861996826106.508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-199424986775.44379</v>
      </c>
      <c r="L4692" s="444">
        <f t="shared" ca="1" si="192"/>
        <v>-48061421812881.953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-48061421812881.953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-200255924220.34146</v>
      </c>
      <c r="L4693" s="444">
        <f t="shared" ca="1" si="192"/>
        <v>-48261677737102.297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-48261677737102.297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-201090323904.5929</v>
      </c>
      <c r="L4694" s="444">
        <f t="shared" ca="1" si="192"/>
        <v>-48462768061006.891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-48462768061006.891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-201928200254.19537</v>
      </c>
      <c r="L4695" s="444">
        <f t="shared" ca="1" si="192"/>
        <v>-48664696261261.086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-48664696261261.086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-202769567755.25452</v>
      </c>
      <c r="L4696" s="444">
        <f t="shared" ca="1" si="192"/>
        <v>-48867465829016.344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-48867465829016.344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-203614440954.23477</v>
      </c>
      <c r="L4697" s="444">
        <f t="shared" ca="1" si="192"/>
        <v>-49071080269970.578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-49071080269970.578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-204462834458.21075</v>
      </c>
      <c r="L4698" s="444">
        <f t="shared" ca="1" si="192"/>
        <v>-49275543104428.789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-49275543104428.789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-205314762935.11996</v>
      </c>
      <c r="L4699" s="444">
        <f t="shared" ca="1" si="192"/>
        <v>-49480857867363.906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-49480857867363.906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-206170241114.01627</v>
      </c>
      <c r="L4700" s="444">
        <f t="shared" ca="1" si="192"/>
        <v>-49687028108477.922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-49687028108477.922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-207029283785.32468</v>
      </c>
      <c r="L4701" s="444">
        <f t="shared" ca="1" si="192"/>
        <v>-49894057392263.25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-49894057392263.25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-207891905801.09686</v>
      </c>
      <c r="L4702" s="444">
        <f t="shared" ca="1" si="192"/>
        <v>-50101949298064.344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-50101949298064.344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-208758122075.2681</v>
      </c>
      <c r="L4703" s="444">
        <f t="shared" ca="1" si="192"/>
        <v>-50310707420139.609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-50310707420139.609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-209627947583.91504</v>
      </c>
      <c r="L4704" s="444">
        <f t="shared" ca="1" si="192"/>
        <v>-50520335367723.523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-50520335367723.523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-210501397365.51468</v>
      </c>
      <c r="L4705" s="444">
        <f t="shared" ca="1" si="192"/>
        <v>-50730836765089.039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-50730836765089.039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-211378486521.20432</v>
      </c>
      <c r="L4706" s="444">
        <f t="shared" ca="1" si="192"/>
        <v>-50942215251610.242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-50942215251610.242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-212259230215.04266</v>
      </c>
      <c r="L4707" s="444">
        <f t="shared" ca="1" si="192"/>
        <v>-51154474481825.281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-51154474481825.281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-213143643674.272</v>
      </c>
      <c r="L4708" s="444">
        <f t="shared" ca="1" si="192"/>
        <v>-51367618125499.555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-51367618125499.555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-214031742189.58148</v>
      </c>
      <c r="L4709" s="444">
        <f t="shared" ca="1" si="192"/>
        <v>-51581649867689.133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-51581649867689.133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-214923541115.3714</v>
      </c>
      <c r="L4710" s="444">
        <f t="shared" ca="1" si="192"/>
        <v>-51796573408804.508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-51796573408804.508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-215819055870.01877</v>
      </c>
      <c r="L4711" s="444">
        <f t="shared" ca="1" si="192"/>
        <v>-52012392464674.523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-52012392464674.523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-216718301936.14386</v>
      </c>
      <c r="L4712" s="444">
        <f t="shared" ca="1" si="192"/>
        <v>-52229110766610.664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-52229110766610.664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-217621294860.87778</v>
      </c>
      <c r="L4713" s="444">
        <f t="shared" ca="1" si="192"/>
        <v>-52446732061471.539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-52446732061471.539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-218528050256.13141</v>
      </c>
      <c r="L4714" s="444">
        <f t="shared" ca="1" si="192"/>
        <v>-52665260111727.672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-52665260111727.672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-219438583798.8653</v>
      </c>
      <c r="L4715" s="444">
        <f t="shared" ca="1" si="192"/>
        <v>-52884698695526.539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-52884698695526.539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-220352911231.36057</v>
      </c>
      <c r="L4716" s="444">
        <f t="shared" ca="1" si="192"/>
        <v>-53105051606757.898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-53105051606757.898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-221271048361.49124</v>
      </c>
      <c r="L4717" s="444">
        <f t="shared" ca="1" si="192"/>
        <v>-53326322655119.391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-53326322655119.391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-222193011062.99747</v>
      </c>
      <c r="L4718" s="444">
        <f t="shared" ca="1" si="192"/>
        <v>-53548515666182.391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-53548515666182.391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-223118815275.75995</v>
      </c>
      <c r="L4719" s="444">
        <f t="shared" ca="1" si="192"/>
        <v>-53771634481458.148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-53771634481458.148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-224048477006.07562</v>
      </c>
      <c r="L4720" s="444">
        <f t="shared" ca="1" si="192"/>
        <v>-53995682958464.227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-53995682958464.227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-224982012326.93427</v>
      </c>
      <c r="L4721" s="444">
        <f t="shared" ca="1" si="192"/>
        <v>-54220664970791.164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-54220664970791.164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-225919437378.29651</v>
      </c>
      <c r="L4722" s="444">
        <f t="shared" ca="1" si="192"/>
        <v>-54446584408169.461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-54446584408169.461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-226860768367.37274</v>
      </c>
      <c r="L4723" s="444">
        <f t="shared" ca="1" si="192"/>
        <v>-54673445176536.836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-54673445176536.836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-227806021568.90347</v>
      </c>
      <c r="L4724" s="444">
        <f t="shared" ca="1" si="192"/>
        <v>-54901251198105.742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-54901251198105.742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-228755213325.44061</v>
      </c>
      <c r="L4725" s="444">
        <f t="shared" ca="1" si="192"/>
        <v>-55130006411431.18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-55130006411431.18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-229708360047.62991</v>
      </c>
      <c r="L4726" s="444">
        <f t="shared" ca="1" si="192"/>
        <v>-55359714771478.813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-55359714771478.813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-230665478214.49506</v>
      </c>
      <c r="L4727" s="444">
        <f t="shared" ca="1" si="192"/>
        <v>-55590380249693.305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-55590380249693.305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-231626584373.72211</v>
      </c>
      <c r="L4728" s="444">
        <f t="shared" ca="1" si="192"/>
        <v>-55822006834067.023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-55822006834067.023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-232591695141.94592</v>
      </c>
      <c r="L4729" s="444">
        <f t="shared" ca="1" si="192"/>
        <v>-56054598529208.969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-56054598529208.969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-233560827205.03732</v>
      </c>
      <c r="L4730" s="444">
        <f t="shared" ca="1" si="192"/>
        <v>-56288159356414.008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-56288159356414.008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-234533997318.39169</v>
      </c>
      <c r="L4731" s="444">
        <f t="shared" ca="1" si="192"/>
        <v>-56522693353732.398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-56522693353732.398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-235511222307.21832</v>
      </c>
      <c r="L4732" s="444">
        <f t="shared" ca="1" si="192"/>
        <v>-56758204576039.617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-56758204576039.617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-236492519066.83173</v>
      </c>
      <c r="L4733" s="444">
        <f t="shared" ca="1" si="192"/>
        <v>-56994697095106.445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-56994697095106.445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-237477904562.94348</v>
      </c>
      <c r="L4734" s="444">
        <f t="shared" ca="1" si="192"/>
        <v>-57232174999669.391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-57232174999669.391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-238467395831.95581</v>
      </c>
      <c r="L4735" s="444">
        <f t="shared" ca="1" si="192"/>
        <v>-57470642395501.344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-57470642395501.344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-239461009981.25562</v>
      </c>
      <c r="L4736" s="444">
        <f t="shared" ca="1" si="192"/>
        <v>-57710103405482.602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-57710103405482.602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-240458764189.5108</v>
      </c>
      <c r="L4737" s="444">
        <f t="shared" ca="1" si="192"/>
        <v>-57950562169672.109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-57950562169672.109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-241460675706.96713</v>
      </c>
      <c r="L4738" s="444">
        <f t="shared" ca="1" si="192"/>
        <v>-58192022845379.078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-58192022845379.078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-242466761855.74612</v>
      </c>
      <c r="L4739" s="444">
        <f t="shared" ca="1" si="192"/>
        <v>-58434489607234.828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-58434489607234.828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-243477040030.14511</v>
      </c>
      <c r="L4740" s="444">
        <f t="shared" ca="1" si="192"/>
        <v>-58677966647264.977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-58677966647264.977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-244491527696.93738</v>
      </c>
      <c r="L4741" s="444">
        <f t="shared" ca="1" si="192"/>
        <v>-58922458174961.914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-58922458174961.914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-245510242395.67459</v>
      </c>
      <c r="L4742" s="444">
        <f t="shared" ca="1" si="192"/>
        <v>-59167968417357.586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-59167968417357.586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-246533201738.98993</v>
      </c>
      <c r="L4743" s="444">
        <f t="shared" ca="1" si="192"/>
        <v>-59414501619096.578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-59414501619096.578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-247560423412.90244</v>
      </c>
      <c r="L4744" s="444">
        <f t="shared" ca="1" si="192"/>
        <v>-59662062042509.484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-59662062042509.484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-248591925177.12289</v>
      </c>
      <c r="L4745" s="444">
        <f t="shared" ca="1" si="192"/>
        <v>-59910653967686.609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-59910653967686.609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-249627724865.36087</v>
      </c>
      <c r="L4746" s="444">
        <f t="shared" ca="1" si="192"/>
        <v>-60160281692551.969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-60160281692551.969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-250667840385.63321</v>
      </c>
      <c r="L4747" s="444">
        <f t="shared" ca="1" si="192"/>
        <v>-60410949532937.602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-60410949532937.602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-251712289720.57333</v>
      </c>
      <c r="L4748" s="444">
        <f t="shared" ca="1" si="192"/>
        <v>-60662661822658.172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-60662661822658.172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-252761090927.7424</v>
      </c>
      <c r="L4749" s="444">
        <f t="shared" ca="1" si="192"/>
        <v>-60915422913585.914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-60915422913585.914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-253814262139.94131</v>
      </c>
      <c r="L4750" s="444">
        <f t="shared" ca="1" si="192"/>
        <v>-61169237175725.852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-61169237175725.852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-254871821565.52438</v>
      </c>
      <c r="L4751" s="444">
        <f t="shared" ca="1" si="192"/>
        <v>-61424108997291.375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-61424108997291.375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-255933787488.71405</v>
      </c>
      <c r="L4752" s="444">
        <f t="shared" ca="1" si="192"/>
        <v>-61680042784780.086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-61680042784780.086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-257000178269.91702</v>
      </c>
      <c r="L4753" s="444">
        <f t="shared" ca="1" si="192"/>
        <v>-61937042963050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-61937042963050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-258071012346.04166</v>
      </c>
      <c r="L4754" s="444">
        <f t="shared" ca="1" si="192"/>
        <v>-62195113975396.039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-62195113975396.039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-259146308230.81683</v>
      </c>
      <c r="L4755" s="444">
        <f t="shared" ca="1" si="192"/>
        <v>-62454260283626.859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-62454260283626.859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-260226084515.11188</v>
      </c>
      <c r="L4756" s="444">
        <f t="shared" ca="1" si="192"/>
        <v>-62714486368141.969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-62714486368141.969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-261310359867.25821</v>
      </c>
      <c r="L4757" s="444">
        <f t="shared" ca="1" si="192"/>
        <v>-62975796728009.227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-62975796728009.227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-262399153033.37173</v>
      </c>
      <c r="L4758" s="444">
        <f t="shared" ca="1" si="192"/>
        <v>-63238195881042.602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-63238195881042.602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-263492482837.67749</v>
      </c>
      <c r="L4759" s="444">
        <f t="shared" ca="1" si="192"/>
        <v>-63501688363880.281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-63501688363880.281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-264590368182.83447</v>
      </c>
      <c r="L4760" s="444">
        <f t="shared" ca="1" si="192"/>
        <v>-63766278732063.117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-63766278732063.117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-265692828050.26303</v>
      </c>
      <c r="L4761" s="444">
        <f t="shared" ca="1" si="192"/>
        <v>-64031971560113.383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-64031971560113.383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-266799881500.47244</v>
      </c>
      <c r="L4762" s="444">
        <f t="shared" ca="1" si="192"/>
        <v>-64298771441613.852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-64298771441613.852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-267911547673.39102</v>
      </c>
      <c r="L4763" s="444">
        <f t="shared" ca="1" si="192"/>
        <v>-64566682989287.242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-64566682989287.242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-269027845788.69681</v>
      </c>
      <c r="L4764" s="444">
        <f t="shared" ca="1" si="192"/>
        <v>-64835710835075.938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-64835710835075.938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-270148795146.14975</v>
      </c>
      <c r="L4765" s="444">
        <f t="shared" ca="1" si="192"/>
        <v>-65105859630222.086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-65105859630222.086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-271274415125.92535</v>
      </c>
      <c r="L4766" s="444">
        <f t="shared" ca="1" si="192"/>
        <v>-65377134045348.008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-65377134045348.008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-272404725188.95004</v>
      </c>
      <c r="L4767" s="444">
        <f t="shared" ca="1" si="192"/>
        <v>-65649538770536.961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-65649538770536.961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-273539744877.23734</v>
      </c>
      <c r="L4768" s="444">
        <f t="shared" ca="1" si="192"/>
        <v>-65923078515414.195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-65923078515414.195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-274679493814.2258</v>
      </c>
      <c r="L4769" s="444">
        <f t="shared" ca="1" si="192"/>
        <v>-66197758009228.422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-66197758009228.422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-275823991705.11841</v>
      </c>
      <c r="L4770" s="444">
        <f t="shared" ca="1" si="192"/>
        <v>-66473582000933.539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-66473582000933.539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-276973258337.22308</v>
      </c>
      <c r="L4771" s="444">
        <f t="shared" ca="1" si="192"/>
        <v>-66750555259270.766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-66750555259270.766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-278127313580.29486</v>
      </c>
      <c r="L4772" s="444">
        <f t="shared" ca="1" si="192"/>
        <v>-67028682572851.063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-67028682572851.063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-279286177386.87939</v>
      </c>
      <c r="L4773" s="444">
        <f t="shared" ca="1" si="192"/>
        <v>-67307968750237.945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-67307968750237.945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-280449869792.65808</v>
      </c>
      <c r="L4774" s="444">
        <f t="shared" ca="1" si="192"/>
        <v>-67588418620030.602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-67588418620030.602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-281618410916.79419</v>
      </c>
      <c r="L4775" s="444">
        <f t="shared" ca="1" si="192"/>
        <v>-67870037030947.398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-67870037030947.398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-282791820962.28076</v>
      </c>
      <c r="L4776" s="444">
        <f t="shared" ca="1" si="192"/>
        <v>-68152828851909.68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-68152828851909.68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-283970120216.29034</v>
      </c>
      <c r="L4777" s="444">
        <f t="shared" ca="1" si="192"/>
        <v>-68436798972125.969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-68436798972125.969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-285153329050.52484</v>
      </c>
      <c r="L4778" s="444">
        <f t="shared" ca="1" si="192"/>
        <v>-68721952301176.492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-68721952301176.492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-286341467921.56866</v>
      </c>
      <c r="L4779" s="444">
        <f t="shared" ca="1" si="192"/>
        <v>-69008293769098.063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-69008293769098.063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-287534557371.24194</v>
      </c>
      <c r="L4780" s="444">
        <f t="shared" ca="1" si="192"/>
        <v>-69295828326469.305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-69295828326469.305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-288732618026.95544</v>
      </c>
      <c r="L4781" s="444">
        <f t="shared" ca="1" si="192"/>
        <v>-69584560944496.258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-69584560944496.258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-289935670602.06775</v>
      </c>
      <c r="L4782" s="444">
        <f t="shared" ca="1" si="192"/>
        <v>-69874496615098.328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-69874496615098.328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-291143735896.24304</v>
      </c>
      <c r="L4783" s="444">
        <f t="shared" ca="1" si="192"/>
        <v>-70165640350994.57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-70165640350994.57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-292356834795.81073</v>
      </c>
      <c r="L4784" s="444">
        <f t="shared" ca="1" si="192"/>
        <v>-70457997185790.375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-70457997185790.375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-293574988274.12659</v>
      </c>
      <c r="L4785" s="444">
        <f t="shared" ca="1" si="192"/>
        <v>-70751572174064.5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-70751572174064.5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-294798217391.93542</v>
      </c>
      <c r="L4786" s="444">
        <f t="shared" ca="1" si="192"/>
        <v>-71046370391456.438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-71046370391456.438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-296026543297.73517</v>
      </c>
      <c r="L4787" s="444">
        <f t="shared" ca="1" si="192"/>
        <v>-71342396934754.172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-71342396934754.172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-297259987228.1424</v>
      </c>
      <c r="L4788" s="444">
        <f t="shared" ca="1" si="192"/>
        <v>-71639656921982.313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-71639656921982.313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-298498570508.25964</v>
      </c>
      <c r="L4789" s="444">
        <f t="shared" ca="1" si="192"/>
        <v>-71938155492490.578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-71938155492490.578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-299742314552.04407</v>
      </c>
      <c r="L4790" s="444">
        <f t="shared" ca="1" si="192"/>
        <v>-72237897807042.625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-72237897807042.625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-300991240862.67761</v>
      </c>
      <c r="L4791" s="444">
        <f t="shared" ca="1" si="192"/>
        <v>-72538889047905.297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-72538889047905.297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-302245371032.93872</v>
      </c>
      <c r="L4792" s="444">
        <f t="shared" ca="1" si="192"/>
        <v>-72841134418938.234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-72841134418938.234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-303504726745.57599</v>
      </c>
      <c r="L4793" s="444">
        <f t="shared" ca="1" si="192"/>
        <v>-73144639145683.813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-73144639145683.813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-304769329773.68256</v>
      </c>
      <c r="L4794" s="444">
        <f t="shared" ca="1" si="192"/>
        <v>-73449408475457.5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-73449408475457.5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-306039201981.07294</v>
      </c>
      <c r="L4795" s="444">
        <f t="shared" ca="1" si="192"/>
        <v>-73755447677438.578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-73755447677438.578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-307314365322.66077</v>
      </c>
      <c r="L4796" s="444">
        <f t="shared" ca="1" si="192"/>
        <v>-74062762042761.234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-74062762042761.234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-308594841844.8385</v>
      </c>
      <c r="L4797" s="444">
        <f t="shared" ca="1" si="192"/>
        <v>-74371356884606.078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-74371356884606.078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-309880653685.85864</v>
      </c>
      <c r="L4798" s="444">
        <f t="shared" ca="1" si="192"/>
        <v>-74681237538291.938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-74681237538291.938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-311171823076.21643</v>
      </c>
      <c r="L4799" s="444">
        <f t="shared" ca="1" si="192"/>
        <v>-74992409361368.156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-74992409361368.156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-312468372339.034</v>
      </c>
      <c r="L4800" s="444">
        <f t="shared" ca="1" si="192"/>
        <v>-75304877733707.188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-75304877733707.188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-313770323890.44659</v>
      </c>
      <c r="L4801" s="444">
        <f t="shared" ca="1" si="192"/>
        <v>-75618648057597.641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-75618648057597.641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-315077700239.99017</v>
      </c>
      <c r="L4802" s="444">
        <f t="shared" ca="1" si="192"/>
        <v>-75933725757837.625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-75933725757837.625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-316390523990.99011</v>
      </c>
      <c r="L4803" s="444">
        <f t="shared" ca="1" si="192"/>
        <v>-76250116281828.609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-76250116281828.609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-317708817840.95251</v>
      </c>
      <c r="L4804" s="444">
        <f t="shared" ca="1" si="192"/>
        <v>-76567825099669.563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-76567825099669.563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-319032604581.95648</v>
      </c>
      <c r="L4805" s="444">
        <f t="shared" ca="1" si="192"/>
        <v>-76886857704251.516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-76886857704251.516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-320361907101.04797</v>
      </c>
      <c r="L4806" s="444">
        <f t="shared" ca="1" si="192"/>
        <v>-77207219611352.563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-77207219611352.563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-321696748380.63568</v>
      </c>
      <c r="L4807" s="444">
        <f t="shared" ca="1" si="192"/>
        <v>-77528916359733.203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-77528916359733.203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-323037151498.88837</v>
      </c>
      <c r="L4808" s="444">
        <f t="shared" ca="1" si="192"/>
        <v>-77851953511232.094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-77851953511232.094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-324383139630.13373</v>
      </c>
      <c r="L4809" s="444">
        <f t="shared" ca="1" si="192"/>
        <v>-78176336650862.234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-78176336650862.234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-325734736045.25928</v>
      </c>
      <c r="L4810" s="444">
        <f t="shared" ca="1" si="192"/>
        <v>-78502071386907.5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-78502071386907.5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-327091964112.11456</v>
      </c>
      <c r="L4811" s="444">
        <f t="shared" ca="1" si="192"/>
        <v>-78829163351019.609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-78829163351019.609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-328454847295.91504</v>
      </c>
      <c r="L4812" s="444">
        <f t="shared" ca="1" si="192"/>
        <v>-79157618198315.531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-79157618198315.531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-329823409159.64807</v>
      </c>
      <c r="L4813" s="444">
        <f t="shared" ca="1" si="192"/>
        <v>-79487441607475.172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-79487441607475.172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-331197673364.47986</v>
      </c>
      <c r="L4814" s="444">
        <f t="shared" ca="1" si="192"/>
        <v>-79818639280839.656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-79818639280839.656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-332577663670.16522</v>
      </c>
      <c r="L4815" s="444">
        <f t="shared" ca="1" si="192"/>
        <v>-80151216944509.828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-80151216944509.828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-333963403935.45764</v>
      </c>
      <c r="L4816" s="444">
        <f t="shared" ca="1" si="192"/>
        <v>-80485180348445.281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-80485180348445.281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-335354918118.52197</v>
      </c>
      <c r="L4817" s="444">
        <f t="shared" ca="1" si="192"/>
        <v>-80820535266563.797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-80820535266563.797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-336752230277.34912</v>
      </c>
      <c r="L4818" s="444">
        <f t="shared" ca="1" si="192"/>
        <v>-81157287496841.141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-81157287496841.141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-338155364570.17139</v>
      </c>
      <c r="L4819" s="444">
        <f t="shared" ca="1" si="192"/>
        <v>-81495442861411.313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-81495442861411.313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-339564345255.88049</v>
      </c>
      <c r="L4820" s="444">
        <f t="shared" ca="1" si="192"/>
        <v>-81835007206667.188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-81835007206667.188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-340979196694.44659</v>
      </c>
      <c r="L4821" s="444">
        <f t="shared" ca="1" si="192"/>
        <v>-82175986403361.641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-82175986403361.641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-342399943347.34015</v>
      </c>
      <c r="L4822" s="444">
        <f t="shared" ca="1" si="192"/>
        <v>-82518386346708.984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-82518386346708.984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-343826609777.9541</v>
      </c>
      <c r="L4823" s="444">
        <f t="shared" ca="1" si="192"/>
        <v>-82862212956486.938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-82862212956486.938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-345259220652.02893</v>
      </c>
      <c r="L4824" s="444">
        <f t="shared" ca="1" si="192"/>
        <v>-83207472177138.969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-83207472177138.969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-346697800738.07904</v>
      </c>
      <c r="L4825" s="444">
        <f t="shared" ca="1" si="192"/>
        <v>-83554169977877.047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-83554169977877.047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-348142374907.82104</v>
      </c>
      <c r="L4826" s="444">
        <f t="shared" ca="1" si="192"/>
        <v>-83902312352784.875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-83902312352784.875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-349592968136.60364</v>
      </c>
      <c r="L4827" s="444">
        <f t="shared" ca="1" si="192"/>
        <v>-84251905320921.484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-84251905320921.484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-351049605503.83954</v>
      </c>
      <c r="L4828" s="444">
        <f t="shared" ca="1" si="192"/>
        <v>-84602954926425.328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-84602954926425.328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-352512312193.43884</v>
      </c>
      <c r="L4829" s="444">
        <f t="shared" ca="1" si="192"/>
        <v>-84955467238618.766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-84955467238618.766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-353981113494.24487</v>
      </c>
      <c r="L4830" s="444">
        <f t="shared" ca="1" si="192"/>
        <v>-85309448352113.016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-85309448352113.016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-355456034800.47089</v>
      </c>
      <c r="L4831" s="444">
        <f t="shared" ca="1" si="192"/>
        <v>-85664904386913.484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-85664904386913.484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-356937101612.13953</v>
      </c>
      <c r="L4832" s="444">
        <f t="shared" ca="1" si="192"/>
        <v>-86021841488525.625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-86021841488525.625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-358424339535.52344</v>
      </c>
      <c r="L4833" s="444">
        <f t="shared" ca="1" si="192"/>
        <v>-86380265828061.156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-86380265828061.156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-359917774283.58813</v>
      </c>
      <c r="L4834" s="444">
        <f t="shared" ca="1" si="192"/>
        <v>-86740183602344.75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-86740183602344.75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-361417431676.43646</v>
      </c>
      <c r="L4835" s="444">
        <f t="shared" ca="1" si="192"/>
        <v>-87101601034021.188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-87101601034021.188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-362923337641.75494</v>
      </c>
      <c r="L4836" s="444">
        <f t="shared" ca="1" si="192"/>
        <v>-87464524371662.938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-87464524371662.938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-364435518215.26221</v>
      </c>
      <c r="L4837" s="444">
        <f t="shared" ca="1" si="192"/>
        <v>-87828959889878.203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-87828959889878.203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-365953999541.15918</v>
      </c>
      <c r="L4838" s="444">
        <f t="shared" ca="1" si="192"/>
        <v>-88194913889419.359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-88194913889419.359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-367478807872.58069</v>
      </c>
      <c r="L4839" s="444">
        <f t="shared" ca="1" si="192"/>
        <v>-88562392697291.938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-88562392697291.938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-369009969572.04974</v>
      </c>
      <c r="L4840" s="444">
        <f t="shared" ca="1" si="192"/>
        <v>-88931402666863.984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-88931402666863.984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-370547511111.93329</v>
      </c>
      <c r="L4841" s="444">
        <f t="shared" ca="1" si="192"/>
        <v>-89301950177975.922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-89301950177975.922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-372091459074.89966</v>
      </c>
      <c r="L4842" s="444">
        <f t="shared" ca="1" si="192"/>
        <v>-89674041637050.828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-89674041637050.828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-373641840154.37842</v>
      </c>
      <c r="L4843" s="444">
        <f t="shared" ca="1" si="192"/>
        <v>-90047683477205.203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-90047683477205.203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-375198681155.02167</v>
      </c>
      <c r="L4844" s="444">
        <f t="shared" ca="1" si="192"/>
        <v>-90422882158360.219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-90422882158360.219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-376762008993.1676</v>
      </c>
      <c r="L4845" s="444">
        <f t="shared" ca="1" si="192"/>
        <v>-90799644167353.391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-90799644167353.391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-378331850697.30579</v>
      </c>
      <c r="L4846" s="444">
        <f t="shared" ca="1" si="192"/>
        <v>-91177976018050.703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-91177976018050.703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-379908233408.54462</v>
      </c>
      <c r="L4847" s="444">
        <f t="shared" ca="1" si="192"/>
        <v>-91557884251459.25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-91557884251459.25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-381491184381.0802</v>
      </c>
      <c r="L4848" s="444">
        <f t="shared" ca="1" si="192"/>
        <v>-91939375435840.328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-91939375435840.328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-383080730982.66803</v>
      </c>
      <c r="L4849" s="444">
        <f t="shared" ca="1" si="192"/>
        <v>-92322456166823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-92322456166823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-384676900695.09583</v>
      </c>
      <c r="L4850" s="444">
        <f t="shared" ca="1" si="192"/>
        <v>-92707133067518.094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-92707133067518.094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-386279721114.65869</v>
      </c>
      <c r="L4851" s="444">
        <f t="shared" ca="1" si="192"/>
        <v>-93093412788632.75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-93093412788632.75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-387889219952.63647</v>
      </c>
      <c r="L4852" s="444">
        <f t="shared" ca="1" si="192"/>
        <v>-93481302008585.391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-93481302008585.391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-389505425035.77246</v>
      </c>
      <c r="L4853" s="444">
        <f t="shared" ref="L4853:L5107" ca="1" si="197">I4853-J4853+K4853</f>
        <v>-93870807433621.156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-93870807433621.156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-391128364306.75482</v>
      </c>
      <c r="L4854" s="444">
        <f t="shared" ca="1" si="197"/>
        <v>-94261935797927.906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-94261935797927.906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-392758065824.69958</v>
      </c>
      <c r="L4855" s="444">
        <f t="shared" ca="1" si="197"/>
        <v>-94654693863752.609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-94654693863752.609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-394394557765.63586</v>
      </c>
      <c r="L4856" s="444">
        <f t="shared" ca="1" si="197"/>
        <v>-95049088421518.25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-95049088421518.25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-396037868422.99268</v>
      </c>
      <c r="L4857" s="444">
        <f t="shared" ca="1" si="197"/>
        <v>-95445126289941.25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-95445126289941.25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-397688026208.08856</v>
      </c>
      <c r="L4858" s="444">
        <f t="shared" ca="1" si="197"/>
        <v>-95842814316149.344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-95842814316149.344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-399345059650.62225</v>
      </c>
      <c r="L4859" s="444">
        <f t="shared" ca="1" si="197"/>
        <v>-96242159375799.969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-96242159375799.969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-401008997399.1665</v>
      </c>
      <c r="L4860" s="444">
        <f t="shared" ca="1" si="197"/>
        <v>-96643168373199.141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-96643168373199.141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-402679868221.66309</v>
      </c>
      <c r="L4861" s="444">
        <f t="shared" ca="1" si="197"/>
        <v>-97045848241420.797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-97045848241420.797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-404357701005.91998</v>
      </c>
      <c r="L4862" s="444">
        <f t="shared" ca="1" si="197"/>
        <v>-97450205942426.719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-97450205942426.719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-406042524760.11133</v>
      </c>
      <c r="L4863" s="444">
        <f t="shared" ca="1" si="197"/>
        <v>-97856248467186.828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-97856248467186.828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-407734368613.27844</v>
      </c>
      <c r="L4864" s="444">
        <f t="shared" ca="1" si="197"/>
        <v>-98263982835800.109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-98263982835800.109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-409433261815.8338</v>
      </c>
      <c r="L4865" s="444">
        <f t="shared" ca="1" si="197"/>
        <v>-98673416097615.938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-98673416097615.938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-411139233740.06641</v>
      </c>
      <c r="L4866" s="444">
        <f t="shared" ca="1" si="197"/>
        <v>-99084555331356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-99084555331356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-412852313880.65002</v>
      </c>
      <c r="L4867" s="444">
        <f t="shared" ca="1" si="197"/>
        <v>-99497407645236.656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-99497407645236.656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-414572531855.15271</v>
      </c>
      <c r="L4868" s="444">
        <f t="shared" ca="1" si="197"/>
        <v>-99911980177091.813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-99911980177091.813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-416299917404.54919</v>
      </c>
      <c r="L4869" s="444">
        <f t="shared" ca="1" si="197"/>
        <v>-100328280094496.36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-100328280094496.36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-418034500393.7348</v>
      </c>
      <c r="L4870" s="444">
        <f t="shared" ca="1" si="197"/>
        <v>-100746314594890.09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-100746314594890.09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-419776310812.04205</v>
      </c>
      <c r="L4871" s="444">
        <f t="shared" ca="1" si="197"/>
        <v>-101166090905702.14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-101166090905702.14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-421525378773.75891</v>
      </c>
      <c r="L4872" s="444">
        <f t="shared" ca="1" si="197"/>
        <v>-101587616284475.91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-101587616284475.91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-423281734518.6496</v>
      </c>
      <c r="L4873" s="444">
        <f t="shared" ca="1" si="197"/>
        <v>-102010898018994.56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-102010898018994.56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-425045408412.47736</v>
      </c>
      <c r="L4874" s="444">
        <f t="shared" ca="1" si="197"/>
        <v>-102435943427407.05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-102435943427407.05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-426816430947.52936</v>
      </c>
      <c r="L4875" s="444">
        <f t="shared" ca="1" si="197"/>
        <v>-102862759858354.58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-102862759858354.58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-428594832743.14404</v>
      </c>
      <c r="L4876" s="444">
        <f t="shared" ca="1" si="197"/>
        <v>-103291354691097.72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-103291354691097.72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-430380644546.24048</v>
      </c>
      <c r="L4877" s="444">
        <f t="shared" ca="1" si="197"/>
        <v>-103721735335643.95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-103721735335643.95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-432173897231.84979</v>
      </c>
      <c r="L4878" s="444">
        <f t="shared" ca="1" si="197"/>
        <v>-104153909232875.8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-104153909232875.8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-433974621803.64917</v>
      </c>
      <c r="L4879" s="444">
        <f t="shared" ca="1" si="197"/>
        <v>-104587883854679.45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-104587883854679.45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-435782849394.49774</v>
      </c>
      <c r="L4880" s="444">
        <f t="shared" ca="1" si="197"/>
        <v>-105023666704073.95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-105023666704073.95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-437598611266.97479</v>
      </c>
      <c r="L4881" s="444">
        <f t="shared" ca="1" si="197"/>
        <v>-105461265315340.92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-105461265315340.92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-439421938813.92053</v>
      </c>
      <c r="L4882" s="444">
        <f t="shared" ca="1" si="197"/>
        <v>-105900687254154.84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-105900687254154.84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-441252863558.97852</v>
      </c>
      <c r="L4883" s="444">
        <f t="shared" ca="1" si="197"/>
        <v>-106341940117713.83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-106341940117713.83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-443091417157.14093</v>
      </c>
      <c r="L4884" s="444">
        <f t="shared" ca="1" si="197"/>
        <v>-106785031534870.97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-106785031534870.97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-444937631395.29572</v>
      </c>
      <c r="L4885" s="444">
        <f t="shared" ca="1" si="197"/>
        <v>-107229969166266.27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-107229969166266.27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-446791538192.77612</v>
      </c>
      <c r="L4886" s="444">
        <f t="shared" ca="1" si="197"/>
        <v>-107676760704459.05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-107676760704459.05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-448653169601.91266</v>
      </c>
      <c r="L4887" s="444">
        <f t="shared" ca="1" si="197"/>
        <v>-108125413874060.95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-108125413874060.95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-450522557808.58728</v>
      </c>
      <c r="L4888" s="444">
        <f t="shared" ca="1" si="197"/>
        <v>-108575936431869.55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-108575936431869.55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-452399735132.78979</v>
      </c>
      <c r="L4889" s="444">
        <f t="shared" ca="1" si="197"/>
        <v>-109028336167002.34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-109028336167002.34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-454284734029.17645</v>
      </c>
      <c r="L4890" s="444">
        <f t="shared" ca="1" si="197"/>
        <v>-109482620901031.52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-109482620901031.52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-456177587087.63129</v>
      </c>
      <c r="L4891" s="444">
        <f t="shared" ca="1" si="197"/>
        <v>-109938798488119.14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-109938798488119.14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-458078327033.82977</v>
      </c>
      <c r="L4892" s="444">
        <f t="shared" ca="1" si="197"/>
        <v>-110396876815152.97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-110396876815152.97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-459986986729.80402</v>
      </c>
      <c r="L4893" s="444">
        <f t="shared" ca="1" si="197"/>
        <v>-110856863801882.77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-110856863801882.77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-461903599174.51154</v>
      </c>
      <c r="L4894" s="444">
        <f t="shared" ca="1" si="197"/>
        <v>-111318767401057.28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-111318767401057.28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-463828197504.40527</v>
      </c>
      <c r="L4895" s="444">
        <f t="shared" ca="1" si="197"/>
        <v>-111782595598561.69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-111782595598561.69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-465760814994.00708</v>
      </c>
      <c r="L4896" s="444">
        <f t="shared" ca="1" si="197"/>
        <v>-112248356413555.69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-112248356413555.69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-467701485056.48199</v>
      </c>
      <c r="L4897" s="444">
        <f t="shared" ca="1" si="197"/>
        <v>-112716057898612.17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-112716057898612.17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-469650241244.21735</v>
      </c>
      <c r="L4898" s="444">
        <f t="shared" ca="1" si="197"/>
        <v>-113185708139856.39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-113185708139856.39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-471607117249.40167</v>
      </c>
      <c r="L4899" s="444">
        <f t="shared" ca="1" si="197"/>
        <v>-113657315257105.8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-113657315257105.8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-473572146904.60748</v>
      </c>
      <c r="L4900" s="444">
        <f t="shared" ca="1" si="197"/>
        <v>-114130887404010.41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-114130887404010.41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-475545364183.37665</v>
      </c>
      <c r="L4901" s="444">
        <f t="shared" ca="1" si="197"/>
        <v>-114606432768193.78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-114606432768193.78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-477526803200.80743</v>
      </c>
      <c r="L4902" s="444">
        <f t="shared" ca="1" si="197"/>
        <v>-115083959571394.59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-115083959571394.59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-479516498214.1441</v>
      </c>
      <c r="L4903" s="444">
        <f t="shared" ca="1" si="197"/>
        <v>-115563476069608.73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-115563476069608.73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-481514483623.36981</v>
      </c>
      <c r="L4904" s="444">
        <f t="shared" ca="1" si="197"/>
        <v>-116044990553232.11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-116044990553232.11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-483520793971.80048</v>
      </c>
      <c r="L4905" s="444">
        <f t="shared" ca="1" si="197"/>
        <v>-116528511347203.91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-116528511347203.91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-485535463946.68292</v>
      </c>
      <c r="L4906" s="444">
        <f t="shared" ca="1" si="197"/>
        <v>-117014046811150.59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-117014046811150.59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-487558528379.79413</v>
      </c>
      <c r="L4907" s="444">
        <f t="shared" ca="1" si="197"/>
        <v>-117501605339530.39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-117501605339530.39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-489590022248.04327</v>
      </c>
      <c r="L4908" s="444">
        <f t="shared" ca="1" si="197"/>
        <v>-117991195361778.44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-117991195361778.44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-491629980674.07684</v>
      </c>
      <c r="L4909" s="444">
        <f t="shared" ca="1" si="197"/>
        <v>-118482825342452.52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-118482825342452.52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-493678438926.8855</v>
      </c>
      <c r="L4910" s="444">
        <f t="shared" ca="1" si="197"/>
        <v>-118976503781379.41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-118976503781379.41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-495735432422.41412</v>
      </c>
      <c r="L4911" s="444">
        <f t="shared" ca="1" si="197"/>
        <v>-119472239213801.83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-119472239213801.83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-497800996724.17432</v>
      </c>
      <c r="L4912" s="444">
        <f t="shared" ca="1" si="197"/>
        <v>-119970040210526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-119970040210526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-499875167543.85828</v>
      </c>
      <c r="L4913" s="444">
        <f t="shared" ca="1" si="197"/>
        <v>-120469915378069.86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-120469915378069.86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-501957980741.95776</v>
      </c>
      <c r="L4914" s="444">
        <f t="shared" ca="1" si="197"/>
        <v>-120971873358811.81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-120971873358811.81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-504049472328.38251</v>
      </c>
      <c r="L4915" s="444">
        <f t="shared" ca="1" si="197"/>
        <v>-121475922831140.19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-121475922831140.19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-506149678463.08417</v>
      </c>
      <c r="L4916" s="444">
        <f t="shared" ca="1" si="197"/>
        <v>-121982072509603.27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-121982072509603.27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-508258635456.68018</v>
      </c>
      <c r="L4917" s="444">
        <f t="shared" ca="1" si="197"/>
        <v>-122490331145059.95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-122490331145059.95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-510376379771.08307</v>
      </c>
      <c r="L4918" s="444">
        <f t="shared" ca="1" si="197"/>
        <v>-123000707524831.03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-123000707524831.03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-512502948020.12927</v>
      </c>
      <c r="L4919" s="444">
        <f t="shared" ca="1" si="197"/>
        <v>-123513210472851.16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-123513210472851.16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-514638376970.21313</v>
      </c>
      <c r="L4920" s="444">
        <f t="shared" ca="1" si="197"/>
        <v>-124027848849821.38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-124027848849821.38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-516782703540.92236</v>
      </c>
      <c r="L4921" s="444">
        <f t="shared" ca="1" si="197"/>
        <v>-124544631553362.3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-124544631553362.3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-518935964805.67615</v>
      </c>
      <c r="L4922" s="444">
        <f t="shared" ca="1" si="197"/>
        <v>-125063567518167.97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-125063567518167.97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-521098197992.36652</v>
      </c>
      <c r="L4923" s="444">
        <f t="shared" ca="1" si="197"/>
        <v>-125584665716160.33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-125584665716160.33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-523269440484.00134</v>
      </c>
      <c r="L4924" s="444">
        <f t="shared" ca="1" si="197"/>
        <v>-126107935156644.33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-126107935156644.33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-525449729819.35138</v>
      </c>
      <c r="L4925" s="444">
        <f t="shared" ca="1" si="197"/>
        <v>-126633384886463.67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-126633384886463.67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-527639103693.59863</v>
      </c>
      <c r="L4926" s="444">
        <f t="shared" ca="1" si="197"/>
        <v>-127161023990157.27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-127161023990157.27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-529837599958.98865</v>
      </c>
      <c r="L4927" s="444">
        <f t="shared" ca="1" si="197"/>
        <v>-127690861590116.25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-127690861590116.25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-532045256625.48438</v>
      </c>
      <c r="L4928" s="444">
        <f t="shared" ca="1" si="197"/>
        <v>-128222906846741.73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-128222906846741.73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-534262111861.42389</v>
      </c>
      <c r="L4929" s="444">
        <f t="shared" ca="1" si="197"/>
        <v>-128757168958603.16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-128757168958603.16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-536488203994.17975</v>
      </c>
      <c r="L4930" s="444">
        <f t="shared" ca="1" si="197"/>
        <v>-129293657162597.34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-129293657162597.34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-538723571510.82227</v>
      </c>
      <c r="L4931" s="444">
        <f t="shared" ca="1" si="197"/>
        <v>-129832380734108.17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-129832380734108.17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-540968253058.78406</v>
      </c>
      <c r="L4932" s="444">
        <f t="shared" ca="1" si="197"/>
        <v>-130373348987166.95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-130373348987166.95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-543222287446.52899</v>
      </c>
      <c r="L4933" s="444">
        <f t="shared" ca="1" si="197"/>
        <v>-130916571274613.48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-130916571274613.48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-545485713644.22284</v>
      </c>
      <c r="L4934" s="444">
        <f t="shared" ca="1" si="197"/>
        <v>-131462056988257.7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-131462056988257.7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-547758570784.40717</v>
      </c>
      <c r="L4935" s="444">
        <f t="shared" ca="1" si="197"/>
        <v>-132009815559042.11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-132009815559042.11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-550040898162.67542</v>
      </c>
      <c r="L4936" s="444">
        <f t="shared" ca="1" si="197"/>
        <v>-132559856457204.78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-132559856457204.78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-552332735238.35327</v>
      </c>
      <c r="L4937" s="444">
        <f t="shared" ca="1" si="197"/>
        <v>-133112189192443.14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-133112189192443.14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-554634121635.17969</v>
      </c>
      <c r="L4938" s="444">
        <f t="shared" ca="1" si="197"/>
        <v>-133666823314078.31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-133666823314078.31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-556945097141.99292</v>
      </c>
      <c r="L4939" s="444">
        <f t="shared" ca="1" si="197"/>
        <v>-134223768411220.31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-134223768411220.31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-559265701713.41797</v>
      </c>
      <c r="L4940" s="444">
        <f t="shared" ca="1" si="197"/>
        <v>-134783034112933.73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-134783034112933.73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-561595975470.55725</v>
      </c>
      <c r="L4941" s="444">
        <f t="shared" ca="1" si="197"/>
        <v>-135344630088404.3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-135344630088404.3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-563935958701.68457</v>
      </c>
      <c r="L4942" s="444">
        <f t="shared" ca="1" si="197"/>
        <v>-135908566047105.98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-135908566047105.98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-566285691862.94165</v>
      </c>
      <c r="L4943" s="444">
        <f t="shared" ca="1" si="197"/>
        <v>-136474851738968.92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-136474851738968.92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-568645215579.03711</v>
      </c>
      <c r="L4944" s="444">
        <f t="shared" ca="1" si="197"/>
        <v>-137043496954547.95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-137043496954547.95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-571014570643.94983</v>
      </c>
      <c r="L4945" s="444">
        <f t="shared" ca="1" si="197"/>
        <v>-137614511525191.91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-137614511525191.91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-573393798021.63293</v>
      </c>
      <c r="L4946" s="444">
        <f t="shared" ca="1" si="197"/>
        <v>-138187905323213.55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-138187905323213.55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-575782938846.72302</v>
      </c>
      <c r="L4947" s="444">
        <f t="shared" ca="1" si="197"/>
        <v>-138763688262060.27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-138763688262060.27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-578182034425.2511</v>
      </c>
      <c r="L4948" s="444">
        <f t="shared" ca="1" si="197"/>
        <v>-139341870296485.52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-139341870296485.52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-580591126235.35632</v>
      </c>
      <c r="L4949" s="444">
        <f t="shared" ca="1" si="197"/>
        <v>-139922461422720.88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-139922461422720.88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-583010255928.00354</v>
      </c>
      <c r="L4950" s="444">
        <f t="shared" ca="1" si="197"/>
        <v>-140505471678648.88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-140505471678648.88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-585439465327.70361</v>
      </c>
      <c r="L4951" s="444">
        <f t="shared" ca="1" si="197"/>
        <v>-141090911143976.59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-141090911143976.59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-587878796433.23584</v>
      </c>
      <c r="L4952" s="444">
        <f t="shared" ca="1" si="197"/>
        <v>-141678789940409.84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-141678789940409.84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-590328291418.37439</v>
      </c>
      <c r="L4953" s="444">
        <f t="shared" ca="1" si="197"/>
        <v>-142269118231828.22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-142269118231828.22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-592787992632.61755</v>
      </c>
      <c r="L4954" s="444">
        <f t="shared" ca="1" si="197"/>
        <v>-142861906224460.84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-142861906224460.84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-595257942601.92017</v>
      </c>
      <c r="L4955" s="444">
        <f t="shared" ca="1" si="197"/>
        <v>-143457164167062.75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-143457164167062.75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-597738184029.4281</v>
      </c>
      <c r="L4956" s="444">
        <f t="shared" ca="1" si="197"/>
        <v>-144054902351092.19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-144054902351092.19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-600228759796.21741</v>
      </c>
      <c r="L4957" s="444">
        <f t="shared" ca="1" si="197"/>
        <v>-144655131110888.41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-144655131110888.41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-602729712962.03503</v>
      </c>
      <c r="L4958" s="444">
        <f t="shared" ca="1" si="197"/>
        <v>-145257860823850.44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-145257860823850.44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-605241086766.04346</v>
      </c>
      <c r="L4959" s="444">
        <f t="shared" ca="1" si="197"/>
        <v>-145863101910616.47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-145863101910616.47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-607762924627.5686</v>
      </c>
      <c r="L4960" s="444">
        <f t="shared" ca="1" si="197"/>
        <v>-146470864835244.03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-146470864835244.03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-610295270146.8501</v>
      </c>
      <c r="L4961" s="444">
        <f t="shared" ca="1" si="197"/>
        <v>-147081160105390.88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-147081160105390.88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-612838167105.79529</v>
      </c>
      <c r="L4962" s="444">
        <f t="shared" ca="1" si="197"/>
        <v>-147693998272496.66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-147693998272496.66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-615391659468.73608</v>
      </c>
      <c r="L4963" s="444">
        <f t="shared" ca="1" si="197"/>
        <v>-148309389931965.41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-148309389931965.41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-617955791383.18921</v>
      </c>
      <c r="L4964" s="444">
        <f t="shared" ca="1" si="197"/>
        <v>-148927345723348.59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-148927345723348.59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-620530607180.61914</v>
      </c>
      <c r="L4965" s="444">
        <f t="shared" ca="1" si="197"/>
        <v>-149547876330529.22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-149547876330529.22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-623116151377.20508</v>
      </c>
      <c r="L4966" s="444">
        <f t="shared" ca="1" si="197"/>
        <v>-150170992481906.44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-150170992481906.44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-625712468674.61011</v>
      </c>
      <c r="L4967" s="444">
        <f t="shared" ca="1" si="197"/>
        <v>-150796704950581.06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-150796704950581.06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-628319603960.75439</v>
      </c>
      <c r="L4968" s="444">
        <f t="shared" ca="1" si="197"/>
        <v>-151425024554541.81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-151425024554541.81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-630937602310.59082</v>
      </c>
      <c r="L4969" s="444">
        <f t="shared" ca="1" si="197"/>
        <v>-152055962156852.41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-152055962156852.41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-633566508986.88501</v>
      </c>
      <c r="L4970" s="444">
        <f t="shared" ca="1" si="197"/>
        <v>-152689528665839.28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-152689528665839.28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-636206369440.99695</v>
      </c>
      <c r="L4971" s="444">
        <f t="shared" ca="1" si="197"/>
        <v>-153325735035280.28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-153325735035280.28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-638857229313.66785</v>
      </c>
      <c r="L4972" s="444">
        <f t="shared" ca="1" si="197"/>
        <v>-153964592264593.94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-153964592264593.94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-641519134435.80811</v>
      </c>
      <c r="L4973" s="444">
        <f t="shared" ca="1" si="197"/>
        <v>-154606111399029.75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-154606111399029.75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-644192130829.29065</v>
      </c>
      <c r="L4974" s="444">
        <f t="shared" ca="1" si="197"/>
        <v>-155250303529859.03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-155250303529859.03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-646876264707.74597</v>
      </c>
      <c r="L4975" s="444">
        <f t="shared" ca="1" si="197"/>
        <v>-155897179794566.78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-155897179794566.78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-649571582477.36157</v>
      </c>
      <c r="L4976" s="444">
        <f t="shared" ca="1" si="197"/>
        <v>-156546751377044.16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-156546751377044.16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-652278130737.68396</v>
      </c>
      <c r="L4977" s="444">
        <f t="shared" ca="1" si="197"/>
        <v>-157199029507781.84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-157199029507781.84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-654995956282.42432</v>
      </c>
      <c r="L4978" s="444">
        <f t="shared" ca="1" si="197"/>
        <v>-157854025464064.28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-157854025464064.28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-657725106100.26782</v>
      </c>
      <c r="L4979" s="444">
        <f t="shared" ca="1" si="197"/>
        <v>-158511750570164.56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-158511750570164.56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-660465627375.68567</v>
      </c>
      <c r="L4980" s="444">
        <f t="shared" ca="1" si="197"/>
        <v>-159172216197540.25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-159172216197540.25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-663217567489.75098</v>
      </c>
      <c r="L4981" s="444">
        <f t="shared" ca="1" si="197"/>
        <v>-159835433765030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-159835433765030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-665980974020.95837</v>
      </c>
      <c r="L4982" s="444">
        <f t="shared" ca="1" si="197"/>
        <v>-160501414739050.97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-160501414739050.97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-668755894746.04565</v>
      </c>
      <c r="L4983" s="444">
        <f t="shared" ca="1" si="197"/>
        <v>-161170170633797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-161170170633797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-671542377640.8208</v>
      </c>
      <c r="L4984" s="444">
        <f t="shared" ca="1" si="197"/>
        <v>-161841713011437.81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-161841713011437.81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-674340470880.99084</v>
      </c>
      <c r="L4985" s="444">
        <f t="shared" ca="1" si="197"/>
        <v>-162516053482318.81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-162516053482318.81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-677150222842.995</v>
      </c>
      <c r="L4986" s="444">
        <f t="shared" ca="1" si="197"/>
        <v>-163193203705161.81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-163193203705161.81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-679971682104.84082</v>
      </c>
      <c r="L4987" s="444">
        <f t="shared" ca="1" si="197"/>
        <v>-163873175387266.66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-163873175387266.66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-682804897446.94434</v>
      </c>
      <c r="L4988" s="444">
        <f t="shared" ca="1" si="197"/>
        <v>-164555980284713.59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-164555980284713.59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-685649917852.97327</v>
      </c>
      <c r="L4989" s="444">
        <f t="shared" ca="1" si="197"/>
        <v>-165241630202566.56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-165241630202566.56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-688506792510.69397</v>
      </c>
      <c r="L4990" s="444">
        <f t="shared" ca="1" si="197"/>
        <v>-165930136995077.25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-165930136995077.25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-691375570812.8219</v>
      </c>
      <c r="L4991" s="444">
        <f t="shared" ca="1" si="197"/>
        <v>-166621512565890.06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-166621512565890.06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-694256302357.87524</v>
      </c>
      <c r="L4992" s="444">
        <f t="shared" ca="1" si="197"/>
        <v>-167315768868247.94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-167315768868247.94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-697149036951.03308</v>
      </c>
      <c r="L4993" s="444">
        <f t="shared" ca="1" si="197"/>
        <v>-168012917905198.97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-168012917905198.97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-700053824604.99573</v>
      </c>
      <c r="L4994" s="444">
        <f t="shared" ca="1" si="197"/>
        <v>-168712971729803.97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-168712971729803.97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-702970715540.84985</v>
      </c>
      <c r="L4995" s="444">
        <f t="shared" ca="1" si="197"/>
        <v>-169415942445344.81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-169415942445344.81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-705899760188.93677</v>
      </c>
      <c r="L4996" s="444">
        <f t="shared" ca="1" si="197"/>
        <v>-170121842205533.75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-170121842205533.75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-708841009189.724</v>
      </c>
      <c r="L4997" s="444">
        <f t="shared" ca="1" si="197"/>
        <v>-170830683214723.47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-170830683214723.47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-711794513394.68115</v>
      </c>
      <c r="L4998" s="444">
        <f t="shared" ca="1" si="197"/>
        <v>-171542477728118.16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-171542477728118.16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-714760323867.15894</v>
      </c>
      <c r="L4999" s="444">
        <f t="shared" ca="1" si="197"/>
        <v>-172257238051985.31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-172257238051985.31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-717738491883.27209</v>
      </c>
      <c r="L5000" s="444">
        <f t="shared" ca="1" si="197"/>
        <v>-172974976543868.59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-172974976543868.59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-720729068932.78577</v>
      </c>
      <c r="L5001" s="444">
        <f t="shared" ca="1" si="197"/>
        <v>-173695705612801.38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-173695705612801.38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-723732106720.00574</v>
      </c>
      <c r="L5002" s="444">
        <f t="shared" ca="1" si="197"/>
        <v>-174419437719521.38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-174419437719521.38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-726747657164.67236</v>
      </c>
      <c r="L5003" s="444">
        <f t="shared" ca="1" si="197"/>
        <v>-175146185376686.06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-175146185376686.06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-729775772402.85864</v>
      </c>
      <c r="L5004" s="444">
        <f t="shared" ca="1" si="197"/>
        <v>-175875961149088.91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-175875961149088.91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-732816504787.87048</v>
      </c>
      <c r="L5005" s="444">
        <f t="shared" ca="1" si="197"/>
        <v>-176608777653876.78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-176608777653876.78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-735869906891.1532</v>
      </c>
      <c r="L5006" s="444">
        <f t="shared" ca="1" si="197"/>
        <v>-177344647560767.94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-177344647560767.94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-738936031503.19971</v>
      </c>
      <c r="L5007" s="444">
        <f t="shared" ca="1" si="197"/>
        <v>-178083583592271.13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-178083583592271.13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-742014931634.46301</v>
      </c>
      <c r="L5008" s="444">
        <f t="shared" ca="1" si="197"/>
        <v>-178825598523905.59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-178825598523905.59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-745106660516.27332</v>
      </c>
      <c r="L5009" s="444">
        <f t="shared" ca="1" si="197"/>
        <v>-179570705184421.88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-179570705184421.88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-748211271601.75781</v>
      </c>
      <c r="L5010" s="444">
        <f t="shared" ca="1" si="197"/>
        <v>-180318916456023.63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-180318916456023.63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-751328818566.76514</v>
      </c>
      <c r="L5011" s="444">
        <f t="shared" ca="1" si="197"/>
        <v>-181070245274590.38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-181070245274590.38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-754459355310.79321</v>
      </c>
      <c r="L5012" s="444">
        <f t="shared" ca="1" si="197"/>
        <v>-181824704629901.16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-181824704629901.16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-757602935957.92151</v>
      </c>
      <c r="L5013" s="444">
        <f t="shared" ca="1" si="197"/>
        <v>-182582307565859.06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-182582307565859.06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-760759614857.74609</v>
      </c>
      <c r="L5014" s="444">
        <f t="shared" ca="1" si="197"/>
        <v>-183343067180716.81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-183343067180716.81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-763929446586.32007</v>
      </c>
      <c r="L5015" s="444">
        <f t="shared" ca="1" si="197"/>
        <v>-184106996627303.13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-184106996627303.13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-767112485947.09631</v>
      </c>
      <c r="L5016" s="444">
        <f t="shared" ca="1" si="197"/>
        <v>-184874109113250.22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-184874109113250.22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-770308787971.87585</v>
      </c>
      <c r="L5017" s="444">
        <f t="shared" ca="1" si="197"/>
        <v>-185644417901222.09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-185644417901222.09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-773518407921.75867</v>
      </c>
      <c r="L5018" s="444">
        <f t="shared" ca="1" si="197"/>
        <v>-186417936309143.84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-186417936309143.84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-776741401288.09937</v>
      </c>
      <c r="L5019" s="444">
        <f t="shared" ca="1" si="197"/>
        <v>-187194677710431.94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-187194677710431.94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-779977823793.46643</v>
      </c>
      <c r="L5020" s="444">
        <f t="shared" ca="1" si="197"/>
        <v>-187974655534225.41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-187974655534225.41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-783227731392.60583</v>
      </c>
      <c r="L5021" s="444">
        <f t="shared" ca="1" si="197"/>
        <v>-188757883265618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-188757883265618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-786491180273.40833</v>
      </c>
      <c r="L5022" s="444">
        <f t="shared" ca="1" si="197"/>
        <v>-189544374445891.41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-189544374445891.41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-789768226857.88086</v>
      </c>
      <c r="L5023" s="444">
        <f t="shared" ca="1" si="197"/>
        <v>-190334142672749.28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-190334142672749.28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-793058927803.12195</v>
      </c>
      <c r="L5024" s="444">
        <f t="shared" ca="1" si="197"/>
        <v>-191127201600552.41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-191127201600552.41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-796363340002.30164</v>
      </c>
      <c r="L5025" s="444">
        <f t="shared" ca="1" si="197"/>
        <v>-191923564940554.72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-191923564940554.72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-799681520585.64465</v>
      </c>
      <c r="L5026" s="444">
        <f t="shared" ca="1" si="197"/>
        <v>-192723246461140.38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-192723246461140.38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-803013526921.41821</v>
      </c>
      <c r="L5027" s="444">
        <f t="shared" ca="1" si="197"/>
        <v>-193526259988061.78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-193526259988061.78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-806359416616.92407</v>
      </c>
      <c r="L5028" s="444">
        <f t="shared" ca="1" si="197"/>
        <v>-194332619404678.72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-194332619404678.72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-809719247519.49463</v>
      </c>
      <c r="L5029" s="444">
        <f t="shared" ca="1" si="197"/>
        <v>-195142338652198.22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-195142338652198.22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-813093077717.49255</v>
      </c>
      <c r="L5030" s="444">
        <f t="shared" ca="1" si="197"/>
        <v>-195955431729915.72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-195955431729915.72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-816480965541.31543</v>
      </c>
      <c r="L5031" s="444">
        <f t="shared" ca="1" si="197"/>
        <v>-196771912695457.03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-196771912695457.03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-819882969564.4043</v>
      </c>
      <c r="L5032" s="444">
        <f t="shared" ca="1" si="197"/>
        <v>-197591795665021.44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-197591795665021.44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-823299148604.25598</v>
      </c>
      <c r="L5033" s="444">
        <f t="shared" ca="1" si="197"/>
        <v>-198415094813625.69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-198415094813625.69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-826729561723.44031</v>
      </c>
      <c r="L5034" s="444">
        <f t="shared" ca="1" si="197"/>
        <v>-199241824375349.13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-199241824375349.13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-830174268230.62134</v>
      </c>
      <c r="L5035" s="444">
        <f t="shared" ca="1" si="197"/>
        <v>-200071998643579.75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-200071998643579.75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-833633327681.58228</v>
      </c>
      <c r="L5036" s="444">
        <f t="shared" ca="1" si="197"/>
        <v>-200905631971261.34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-200905631971261.34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-837106799880.25562</v>
      </c>
      <c r="L5037" s="444">
        <f t="shared" ca="1" si="197"/>
        <v>-201742738771141.59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-201742738771141.59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-840594744879.75659</v>
      </c>
      <c r="L5038" s="444">
        <f t="shared" ca="1" si="197"/>
        <v>-202583333516021.34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-202583333516021.34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-844097222983.42224</v>
      </c>
      <c r="L5039" s="444">
        <f t="shared" ca="1" si="197"/>
        <v>-203427430739004.78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-203427430739004.78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-847614294745.85327</v>
      </c>
      <c r="L5040" s="444">
        <f t="shared" ca="1" si="197"/>
        <v>-204275045033750.63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-204275045033750.63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-851146020973.96094</v>
      </c>
      <c r="L5041" s="444">
        <f t="shared" ca="1" si="197"/>
        <v>-205126191054724.59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-205126191054724.59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-854692462728.01917</v>
      </c>
      <c r="L5042" s="444">
        <f t="shared" ca="1" si="197"/>
        <v>-205980883517452.63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-205980883517452.63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-858253681322.71924</v>
      </c>
      <c r="L5043" s="444">
        <f t="shared" ca="1" si="197"/>
        <v>-206839137198775.34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-206839137198775.34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-861829738328.23059</v>
      </c>
      <c r="L5044" s="444">
        <f t="shared" ca="1" si="197"/>
        <v>-207700966937103.56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-207700966937103.56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-865420695571.26489</v>
      </c>
      <c r="L5045" s="444">
        <f t="shared" ca="1" si="197"/>
        <v>-208566387632674.81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-208566387632674.81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-869026615136.14502</v>
      </c>
      <c r="L5046" s="444">
        <f t="shared" ca="1" si="197"/>
        <v>-209435414247810.97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-209435414247810.97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-872647559365.87903</v>
      </c>
      <c r="L5047" s="444">
        <f t="shared" ca="1" si="197"/>
        <v>-210308061807176.84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-210308061807176.84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-876283590863.23682</v>
      </c>
      <c r="L5048" s="444">
        <f t="shared" ca="1" si="197"/>
        <v>-211184345398040.09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-211184345398040.09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-879934772491.83374</v>
      </c>
      <c r="L5049" s="444">
        <f t="shared" ca="1" si="197"/>
        <v>-212064280170531.94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-212064280170531.94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-883601167377.21643</v>
      </c>
      <c r="L5050" s="444">
        <f t="shared" ca="1" si="197"/>
        <v>-212947881337909.16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-212947881337909.16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-887282838907.95483</v>
      </c>
      <c r="L5051" s="444">
        <f t="shared" ca="1" si="197"/>
        <v>-213835164176817.13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-213835164176817.13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-890979850736.73804</v>
      </c>
      <c r="L5052" s="444">
        <f t="shared" ca="1" si="197"/>
        <v>-214726144027553.88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-214726144027553.88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-894692266781.47449</v>
      </c>
      <c r="L5053" s="444">
        <f t="shared" ca="1" si="197"/>
        <v>-215620836294335.34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-215620836294335.34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-898420151226.39722</v>
      </c>
      <c r="L5054" s="444">
        <f t="shared" ca="1" si="197"/>
        <v>-216519256445561.75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-216519256445561.75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-902163568523.17395</v>
      </c>
      <c r="L5055" s="444">
        <f t="shared" ca="1" si="197"/>
        <v>-217421420014084.94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-217421420014084.94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-905922583392.02051</v>
      </c>
      <c r="L5056" s="444">
        <f t="shared" ca="1" si="197"/>
        <v>-218327342597476.97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-218327342597476.97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-909697260822.82068</v>
      </c>
      <c r="L5057" s="444">
        <f t="shared" ca="1" si="197"/>
        <v>-219237039858299.78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-219237039858299.78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-913487666076.24902</v>
      </c>
      <c r="L5058" s="444">
        <f t="shared" ca="1" si="197"/>
        <v>-220150527524376.03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-220150527524376.03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-917293864684.90027</v>
      </c>
      <c r="L5059" s="444">
        <f t="shared" ca="1" si="197"/>
        <v>-221067821389060.94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-221067821389060.94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-921115922454.42053</v>
      </c>
      <c r="L5060" s="444">
        <f t="shared" ca="1" si="197"/>
        <v>-221988937311515.34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-221988937311515.34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-924953905464.64722</v>
      </c>
      <c r="L5061" s="444">
        <f t="shared" ca="1" si="197"/>
        <v>-222913891216980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-222913891216980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-928807880070.75</v>
      </c>
      <c r="L5062" s="444">
        <f t="shared" ca="1" si="197"/>
        <v>-223842699097050.75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-223842699097050.75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-932677912904.37805</v>
      </c>
      <c r="L5063" s="444">
        <f t="shared" ca="1" si="197"/>
        <v>-224775377009955.13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-224775377009955.13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-936564070874.81299</v>
      </c>
      <c r="L5064" s="444">
        <f t="shared" ca="1" si="197"/>
        <v>-225711941080829.94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-225711941080829.94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-940466421170.12488</v>
      </c>
      <c r="L5065" s="444">
        <f t="shared" ca="1" si="197"/>
        <v>-226652407502000.06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-226652407502000.06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-944385031258.33362</v>
      </c>
      <c r="L5066" s="444">
        <f t="shared" ca="1" si="197"/>
        <v>-227596792533258.41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-227596792533258.41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-948319968888.57666</v>
      </c>
      <c r="L5067" s="444">
        <f t="shared" ca="1" si="197"/>
        <v>-228545112502146.97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-228545112502146.97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-952271302092.27905</v>
      </c>
      <c r="L5068" s="444">
        <f t="shared" ca="1" si="197"/>
        <v>-229497383804239.25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-229497383804239.25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-956239099184.3302</v>
      </c>
      <c r="L5069" s="444">
        <f t="shared" ca="1" si="197"/>
        <v>-230453622903423.59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-230453622903423.59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-960223428764.26514</v>
      </c>
      <c r="L5070" s="444">
        <f t="shared" ca="1" si="197"/>
        <v>-231413846332187.84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-231413846332187.84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-964224359717.44922</v>
      </c>
      <c r="L5071" s="444">
        <f t="shared" ca="1" si="197"/>
        <v>-232378070691905.28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-232378070691905.28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-968241961216.27197</v>
      </c>
      <c r="L5072" s="444">
        <f t="shared" ca="1" si="197"/>
        <v>-233346312653121.56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-233346312653121.56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-972276302721.33997</v>
      </c>
      <c r="L5073" s="444">
        <f t="shared" ca="1" si="197"/>
        <v>-234318588955842.91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-234318588955842.91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-976327453982.67871</v>
      </c>
      <c r="L5074" s="444">
        <f t="shared" ca="1" si="197"/>
        <v>-235294916409825.59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-235294916409825.59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-980395485040.94006</v>
      </c>
      <c r="L5075" s="444">
        <f t="shared" ca="1" si="197"/>
        <v>-236275311894866.53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-236275311894866.53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-984480466228.61072</v>
      </c>
      <c r="L5076" s="444">
        <f t="shared" ca="1" si="197"/>
        <v>-237259792361095.16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-237259792361095.16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-988582468171.22986</v>
      </c>
      <c r="L5077" s="444">
        <f t="shared" ca="1" si="197"/>
        <v>-238248374829266.38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-238248374829266.38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-992701561788.60986</v>
      </c>
      <c r="L5078" s="444">
        <f t="shared" ca="1" si="197"/>
        <v>-239241076391055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-239241076391055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-996837818296.06238</v>
      </c>
      <c r="L5079" s="444">
        <f t="shared" ca="1" si="197"/>
        <v>-240237914209351.06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-240237914209351.06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-1000991309205.6294</v>
      </c>
      <c r="L5080" s="444">
        <f t="shared" ca="1" si="197"/>
        <v>-241238905518556.69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-241238905518556.69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-1005162106327.3195</v>
      </c>
      <c r="L5081" s="444">
        <f t="shared" ca="1" si="197"/>
        <v>-242244067624884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-242244067624884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-1009350281770.3501</v>
      </c>
      <c r="L5082" s="444">
        <f t="shared" ca="1" si="197"/>
        <v>-243253417906654.34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-243253417906654.34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-1013555907944.3931</v>
      </c>
      <c r="L5083" s="444">
        <f t="shared" ca="1" si="197"/>
        <v>-244266973814598.75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-244266973814598.75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-1017779057560.8282</v>
      </c>
      <c r="L5084" s="444">
        <f t="shared" ca="1" si="197"/>
        <v>-245284752872159.59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-245284752872159.59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-1022019803633.9983</v>
      </c>
      <c r="L5085" s="444">
        <f t="shared" ca="1" si="197"/>
        <v>-246306772675793.59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-246306772675793.59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-1026278219482.4733</v>
      </c>
      <c r="L5086" s="444">
        <f t="shared" ca="1" si="197"/>
        <v>-247333050895276.06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-247333050895276.06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-1030554378730.3169</v>
      </c>
      <c r="L5087" s="444">
        <f t="shared" ca="1" si="197"/>
        <v>-248363605274006.38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-248363605274006.38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-1034848355308.3597</v>
      </c>
      <c r="L5088" s="444">
        <f t="shared" ca="1" si="197"/>
        <v>-249398453629314.75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-249398453629314.75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-1039160223455.4781</v>
      </c>
      <c r="L5089" s="444">
        <f t="shared" ca="1" si="197"/>
        <v>-250437613852770.22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-250437613852770.22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-1043490057719.876</v>
      </c>
      <c r="L5090" s="444">
        <f t="shared" ca="1" si="197"/>
        <v>-251481103910490.09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-251481103910490.09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-1047837932960.3754</v>
      </c>
      <c r="L5091" s="444">
        <f t="shared" ca="1" si="197"/>
        <v>-252528941843450.47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-252528941843450.47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-1052203924347.7104</v>
      </c>
      <c r="L5092" s="444">
        <f t="shared" ca="1" si="197"/>
        <v>-253581145767798.19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-253581145767798.19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-1056588107365.8258</v>
      </c>
      <c r="L5093" s="444">
        <f t="shared" ca="1" si="197"/>
        <v>-254637733875164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-254637733875164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-1060990557813.1833</v>
      </c>
      <c r="L5094" s="444">
        <f t="shared" ca="1" si="197"/>
        <v>-255698724432977.19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-255698724432977.19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-1065411351804.0717</v>
      </c>
      <c r="L5095" s="444">
        <f t="shared" ca="1" si="197"/>
        <v>-256764135784781.25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-256764135784781.25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-1069850565769.9219</v>
      </c>
      <c r="L5096" s="444">
        <f t="shared" ca="1" si="197"/>
        <v>-257833986350551.19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-257833986350551.19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-1074308276460.6298</v>
      </c>
      <c r="L5097" s="444">
        <f t="shared" ca="1" si="197"/>
        <v>-258908294627011.81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-258908294627011.81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-1078784560945.8826</v>
      </c>
      <c r="L5098" s="444">
        <f t="shared" ca="1" si="197"/>
        <v>-259987079187957.69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-259987079187957.69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-1083279496616.4904</v>
      </c>
      <c r="L5099" s="444">
        <f t="shared" ca="1" si="197"/>
        <v>-261070358684574.19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-261070358684574.19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-1087793161185.7257</v>
      </c>
      <c r="L5100" s="444">
        <f t="shared" ca="1" si="197"/>
        <v>-262158151845759.91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-262158151845759.91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-1092325632690.6663</v>
      </c>
      <c r="L5101" s="444">
        <f t="shared" ca="1" si="197"/>
        <v>-263250477478450.56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-263250477478450.56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-1096876989493.5439</v>
      </c>
      <c r="L5102" s="444">
        <f t="shared" ca="1" si="197"/>
        <v>-264347354467944.09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-264347354467944.09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-1101447310283.1003</v>
      </c>
      <c r="L5103" s="444">
        <f t="shared" ca="1" si="197"/>
        <v>-265448801778227.19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-265448801778227.19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-1106036674075.9465</v>
      </c>
      <c r="L5104" s="444">
        <f t="shared" ca="1" si="197"/>
        <v>-266554838452303.13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-266554838452303.13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-1110645160217.9297</v>
      </c>
      <c r="L5105" s="444">
        <f t="shared" ca="1" si="197"/>
        <v>-267665483612521.06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-267665483612521.06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-1115272848385.5044</v>
      </c>
      <c r="L5106" s="444">
        <f t="shared" ca="1" si="197"/>
        <v>-268780756460906.56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-268780756460906.56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-1119919818587.1108</v>
      </c>
      <c r="L5107" s="444">
        <f t="shared" ca="1" si="197"/>
        <v>-269900676279493.69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-269900676279493.69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-1124586151164.5571</v>
      </c>
      <c r="L5108" s="444">
        <f t="shared" ref="L5108:L5362" ca="1" si="202">I5108-J5108+K5108</f>
        <v>-271025262430658.25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-271025262430658.25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-1129271926794.4094</v>
      </c>
      <c r="L5109" s="444">
        <f t="shared" ca="1" si="202"/>
        <v>-272154534357452.66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-272154534357452.66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-1133977226489.386</v>
      </c>
      <c r="L5110" s="444">
        <f t="shared" ca="1" si="202"/>
        <v>-273288511583942.03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-273288511583942.03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-1138702131599.7583</v>
      </c>
      <c r="L5111" s="444">
        <f t="shared" ca="1" si="202"/>
        <v>-274427213715541.78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-274427213715541.78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-1143446723814.7573</v>
      </c>
      <c r="L5112" s="444">
        <f t="shared" ca="1" si="202"/>
        <v>-275570660439356.53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-275570660439356.53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-1148211085163.9856</v>
      </c>
      <c r="L5113" s="444">
        <f t="shared" ca="1" si="202"/>
        <v>-276718871524520.53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-276718871524520.53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-1152995298018.8354</v>
      </c>
      <c r="L5114" s="444">
        <f t="shared" ca="1" si="202"/>
        <v>-277871866822539.38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-277871866822539.38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-1157799445093.9141</v>
      </c>
      <c r="L5115" s="444">
        <f t="shared" ca="1" si="202"/>
        <v>-279029666267633.28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-279029666267633.28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-1162623609448.4719</v>
      </c>
      <c r="L5116" s="444">
        <f t="shared" ca="1" si="202"/>
        <v>-280192289877081.75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-280192289877081.75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-1167467874487.8406</v>
      </c>
      <c r="L5117" s="444">
        <f t="shared" ca="1" si="202"/>
        <v>-281359757751569.59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-281359757751569.59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-1172332323964.8733</v>
      </c>
      <c r="L5118" s="444">
        <f t="shared" ca="1" si="202"/>
        <v>-282532090075534.44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-282532090075534.44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-1177217041981.3936</v>
      </c>
      <c r="L5119" s="444">
        <f t="shared" ca="1" si="202"/>
        <v>-283709307117515.81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-283709307117515.81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-1182122112989.6492</v>
      </c>
      <c r="L5120" s="444">
        <f t="shared" ca="1" si="202"/>
        <v>-284891429230505.44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-284891429230505.44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-1187047621793.7727</v>
      </c>
      <c r="L5121" s="444">
        <f t="shared" ca="1" si="202"/>
        <v>-286078476852299.19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-286078476852299.19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-1191993653551.2466</v>
      </c>
      <c r="L5122" s="444">
        <f t="shared" ca="1" si="202"/>
        <v>-287270470505850.44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-287270470505850.44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-1196960293774.3767</v>
      </c>
      <c r="L5123" s="444">
        <f t="shared" ca="1" si="202"/>
        <v>-288467430799624.81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-288467430799624.81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-1201947628331.77</v>
      </c>
      <c r="L5124" s="444">
        <f t="shared" ca="1" si="202"/>
        <v>-289669378427956.56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-289669378427956.56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-1206955743449.8191</v>
      </c>
      <c r="L5125" s="444">
        <f t="shared" ca="1" si="202"/>
        <v>-290876334171406.38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-290876334171406.38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-1211984725714.1931</v>
      </c>
      <c r="L5126" s="444">
        <f t="shared" ca="1" si="202"/>
        <v>-292088318897120.56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-292088318897120.56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-1217034662071.3357</v>
      </c>
      <c r="L5127" s="444">
        <f t="shared" ca="1" si="202"/>
        <v>-293305353559191.88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-293305353559191.88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-1222105639829.9661</v>
      </c>
      <c r="L5128" s="444">
        <f t="shared" ca="1" si="202"/>
        <v>-294527459199021.81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-294527459199021.81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-1227197746662.5908</v>
      </c>
      <c r="L5129" s="444">
        <f t="shared" ca="1" si="202"/>
        <v>-295754656945684.38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-295754656945684.38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-1232311070607.0183</v>
      </c>
      <c r="L5130" s="444">
        <f t="shared" ca="1" si="202"/>
        <v>-296986968016291.38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-296986968016291.38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-1237445700067.8806</v>
      </c>
      <c r="L5131" s="444">
        <f t="shared" ca="1" si="202"/>
        <v>-298224413716359.25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-298224413716359.25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-1242601723818.1636</v>
      </c>
      <c r="L5132" s="444">
        <f t="shared" ca="1" si="202"/>
        <v>-299467015440177.44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-299467015440177.44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-1247779231000.7393</v>
      </c>
      <c r="L5133" s="444">
        <f t="shared" ca="1" si="202"/>
        <v>-300714794671178.19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-300714794671178.19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-1252978311129.9092</v>
      </c>
      <c r="L5134" s="444">
        <f t="shared" ca="1" si="202"/>
        <v>-301967772982308.13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-301967772982308.13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-1258199054092.9504</v>
      </c>
      <c r="L5135" s="444">
        <f t="shared" ca="1" si="202"/>
        <v>-303225972036401.06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-303225972036401.06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-1263441550151.6711</v>
      </c>
      <c r="L5136" s="444">
        <f t="shared" ca="1" si="202"/>
        <v>-304489413586552.75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-304489413586552.75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-1268705889943.9697</v>
      </c>
      <c r="L5137" s="444">
        <f t="shared" ca="1" si="202"/>
        <v>-305758119476496.75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-305758119476496.75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-1273992164485.4031</v>
      </c>
      <c r="L5138" s="444">
        <f t="shared" ca="1" si="202"/>
        <v>-307032111640982.13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-307032111640982.13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-1279300465170.7588</v>
      </c>
      <c r="L5139" s="444">
        <f t="shared" ca="1" si="202"/>
        <v>-308311412106152.88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-308311412106152.88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-1284630883775.637</v>
      </c>
      <c r="L5140" s="444">
        <f t="shared" ca="1" si="202"/>
        <v>-309596042989928.5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-309596042989928.5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-1289983512458.0354</v>
      </c>
      <c r="L5141" s="444">
        <f t="shared" ca="1" si="202"/>
        <v>-310886026502386.56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-310886026502386.56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-1295358443759.9441</v>
      </c>
      <c r="L5142" s="444">
        <f t="shared" ca="1" si="202"/>
        <v>-312181384946146.5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-312181384946146.5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-1300755770608.9438</v>
      </c>
      <c r="L5143" s="444">
        <f t="shared" ca="1" si="202"/>
        <v>-313482140716755.44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-313482140716755.44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-1306175586319.8142</v>
      </c>
      <c r="L5144" s="444">
        <f t="shared" ca="1" si="202"/>
        <v>-314788316303075.25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-314788316303075.25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-1311617984596.147</v>
      </c>
      <c r="L5145" s="444">
        <f t="shared" ca="1" si="202"/>
        <v>-316099934287671.38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-316099934287671.38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-1317083059531.9641</v>
      </c>
      <c r="L5146" s="444">
        <f t="shared" ca="1" si="202"/>
        <v>-317417017347203.31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-317417017347203.31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-1322570905613.3472</v>
      </c>
      <c r="L5147" s="444">
        <f t="shared" ca="1" si="202"/>
        <v>-318739588252816.69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-318739588252816.69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-1328081617720.0696</v>
      </c>
      <c r="L5148" s="444">
        <f t="shared" ca="1" si="202"/>
        <v>-320067669870536.75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-320067669870536.75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-1333615291127.2363</v>
      </c>
      <c r="L5149" s="444">
        <f t="shared" ca="1" si="202"/>
        <v>-321401285161664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-321401285161664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-1339172021506.9333</v>
      </c>
      <c r="L5150" s="444">
        <f t="shared" ca="1" si="202"/>
        <v>-322740457183170.94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-322740457183170.94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-1344751904929.8789</v>
      </c>
      <c r="L5151" s="444">
        <f t="shared" ca="1" si="202"/>
        <v>-324085209088100.81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-324085209088100.81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-1350355037867.0867</v>
      </c>
      <c r="L5152" s="444">
        <f t="shared" ca="1" si="202"/>
        <v>-325435564125967.88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-325435564125967.88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-1355981517191.5327</v>
      </c>
      <c r="L5153" s="444">
        <f t="shared" ca="1" si="202"/>
        <v>-326791545643159.44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-326791545643159.44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-1361631440179.8311</v>
      </c>
      <c r="L5154" s="444">
        <f t="shared" ca="1" si="202"/>
        <v>-328153177083339.25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-328153177083339.25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-1367304904513.9136</v>
      </c>
      <c r="L5155" s="444">
        <f t="shared" ca="1" si="202"/>
        <v>-329520481987853.19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-329520481987853.19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-1373002008282.7217</v>
      </c>
      <c r="L5156" s="444">
        <f t="shared" ca="1" si="202"/>
        <v>-330893483996135.94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-330893483996135.94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-1378722849983.8997</v>
      </c>
      <c r="L5157" s="444">
        <f t="shared" ca="1" si="202"/>
        <v>-332272206846119.81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-332272206846119.81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-1384467528525.4993</v>
      </c>
      <c r="L5158" s="444">
        <f t="shared" ca="1" si="202"/>
        <v>-333656674374645.31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-333656674374645.31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-1390236143227.6887</v>
      </c>
      <c r="L5159" s="444">
        <f t="shared" ca="1" si="202"/>
        <v>-335046910517873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-335046910517873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-1396028793824.4707</v>
      </c>
      <c r="L5160" s="444">
        <f t="shared" ca="1" si="202"/>
        <v>-336442939311697.5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-336442939311697.5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-1401845580465.4063</v>
      </c>
      <c r="L5161" s="444">
        <f t="shared" ca="1" si="202"/>
        <v>-337844784892162.88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-337844784892162.88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-1407686603717.3452</v>
      </c>
      <c r="L5162" s="444">
        <f t="shared" ca="1" si="202"/>
        <v>-339252471495880.25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-339252471495880.25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-1413551964566.1677</v>
      </c>
      <c r="L5163" s="444">
        <f t="shared" ca="1" si="202"/>
        <v>-340666023460446.44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-340666023460446.44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-1419441764418.5269</v>
      </c>
      <c r="L5164" s="444">
        <f t="shared" ca="1" si="202"/>
        <v>-342085465224864.94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-342085465224864.94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-1425356105103.604</v>
      </c>
      <c r="L5165" s="444">
        <f t="shared" ca="1" si="202"/>
        <v>-343510821329968.56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-343510821329968.56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-1431295088874.8689</v>
      </c>
      <c r="L5166" s="444">
        <f t="shared" ca="1" si="202"/>
        <v>-344942116418843.44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-344942116418843.44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-1437258818411.8477</v>
      </c>
      <c r="L5167" s="444">
        <f t="shared" ca="1" si="202"/>
        <v>-346379375237255.31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-346379375237255.31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-1443247396821.8972</v>
      </c>
      <c r="L5168" s="444">
        <f t="shared" ca="1" si="202"/>
        <v>-347822622634077.19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-347822622634077.19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-1449260927641.9883</v>
      </c>
      <c r="L5169" s="444">
        <f t="shared" ca="1" si="202"/>
        <v>-349271883561719.19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-349271883561719.19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-1455299514840.4966</v>
      </c>
      <c r="L5170" s="444">
        <f t="shared" ca="1" si="202"/>
        <v>-350727183076559.69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-350727183076559.69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-1461363262818.9988</v>
      </c>
      <c r="L5171" s="444">
        <f t="shared" ca="1" si="202"/>
        <v>-352188546339378.69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-352188546339378.69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-1467452276414.0779</v>
      </c>
      <c r="L5172" s="444">
        <f t="shared" ca="1" si="202"/>
        <v>-353655998615792.75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-353655998615792.75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-1473566660899.1365</v>
      </c>
      <c r="L5173" s="444">
        <f t="shared" ca="1" si="202"/>
        <v>-355129565276691.88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-355129565276691.88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-1479706521986.2161</v>
      </c>
      <c r="L5174" s="444">
        <f t="shared" ca="1" si="202"/>
        <v>-356609271798678.06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-356609271798678.06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-1485871965827.8252</v>
      </c>
      <c r="L5175" s="444">
        <f t="shared" ca="1" si="202"/>
        <v>-358095143764505.88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-358095143764505.88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-1492063099018.7744</v>
      </c>
      <c r="L5176" s="444">
        <f t="shared" ca="1" si="202"/>
        <v>-359587206863524.63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-359587206863524.63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-1498280028598.0193</v>
      </c>
      <c r="L5177" s="444">
        <f t="shared" ca="1" si="202"/>
        <v>-361085486892122.63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-361085486892122.63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-1504522862050.511</v>
      </c>
      <c r="L5178" s="444">
        <f t="shared" ca="1" si="202"/>
        <v>-362590009754173.13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-362590009754173.13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-1510791707309.0547</v>
      </c>
      <c r="L5179" s="444">
        <f t="shared" ca="1" si="202"/>
        <v>-364100801461482.19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-364100801461482.19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-1517086672756.1758</v>
      </c>
      <c r="L5180" s="444">
        <f t="shared" ca="1" si="202"/>
        <v>-365617888134238.38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-365617888134238.38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-1523407867225.9932</v>
      </c>
      <c r="L5181" s="444">
        <f t="shared" ca="1" si="202"/>
        <v>-367141296001464.38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-367141296001464.38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-1529755400006.1016</v>
      </c>
      <c r="L5182" s="444">
        <f t="shared" ca="1" si="202"/>
        <v>-368671051401470.5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-368671051401470.5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-1536129380839.4604</v>
      </c>
      <c r="L5183" s="444">
        <f t="shared" ca="1" si="202"/>
        <v>-370207180782309.94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-370207180782309.94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-1542529919926.2915</v>
      </c>
      <c r="L5184" s="444">
        <f t="shared" ca="1" si="202"/>
        <v>-371749710702236.25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-371749710702236.25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-1548957127925.9844</v>
      </c>
      <c r="L5185" s="444">
        <f t="shared" ca="1" si="202"/>
        <v>-373298667830162.25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-373298667830162.25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-1555411115959.0093</v>
      </c>
      <c r="L5186" s="444">
        <f t="shared" ca="1" si="202"/>
        <v>-374854078946121.25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-374854078946121.25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-1561891995608.8386</v>
      </c>
      <c r="L5187" s="444">
        <f t="shared" ca="1" si="202"/>
        <v>-376415970941730.06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-376415970941730.06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-1568399878923.8752</v>
      </c>
      <c r="L5188" s="444">
        <f t="shared" ca="1" si="202"/>
        <v>-377984370820653.94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-377984370820653.94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-1574934878419.3914</v>
      </c>
      <c r="L5189" s="444">
        <f t="shared" ca="1" si="202"/>
        <v>-379559305699073.31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-379559305699073.31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-1581497107079.4722</v>
      </c>
      <c r="L5190" s="444">
        <f t="shared" ca="1" si="202"/>
        <v>-381140802806152.81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-381140802806152.81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-1588086678358.97</v>
      </c>
      <c r="L5191" s="444">
        <f t="shared" ca="1" si="202"/>
        <v>-382728889484511.81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-382728889484511.81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-1594703706185.4658</v>
      </c>
      <c r="L5192" s="444">
        <f t="shared" ca="1" si="202"/>
        <v>-384323593190697.25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-384323593190697.25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-1601348304961.2385</v>
      </c>
      <c r="L5193" s="444">
        <f t="shared" ca="1" si="202"/>
        <v>-385924941495658.5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-385924941495658.5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-1608020589565.2437</v>
      </c>
      <c r="L5194" s="444">
        <f t="shared" ca="1" si="202"/>
        <v>-387532962085223.75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-387532962085223.75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-1614720675355.0989</v>
      </c>
      <c r="L5195" s="444">
        <f t="shared" ca="1" si="202"/>
        <v>-389147682760578.88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-389147682760578.88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-1621448678169.0786</v>
      </c>
      <c r="L5196" s="444">
        <f t="shared" ca="1" si="202"/>
        <v>-390769131438747.94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-390769131438747.94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-1628204714328.1165</v>
      </c>
      <c r="L5197" s="444">
        <f t="shared" ca="1" si="202"/>
        <v>-392397336153076.06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-392397336153076.06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-1634988900637.8169</v>
      </c>
      <c r="L5198" s="444">
        <f t="shared" ca="1" si="202"/>
        <v>-394032325053713.88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-394032325053713.88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-1641801354390.4744</v>
      </c>
      <c r="L5199" s="444">
        <f t="shared" ca="1" si="202"/>
        <v>-395674126408104.38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-395674126408104.38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-1648642193367.1016</v>
      </c>
      <c r="L5200" s="444">
        <f t="shared" ca="1" si="202"/>
        <v>-397322768601471.5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-397322768601471.5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-1655511535839.4646</v>
      </c>
      <c r="L5201" s="444">
        <f t="shared" ca="1" si="202"/>
        <v>-398978280137310.94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-398978280137310.94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-1662409500572.1289</v>
      </c>
      <c r="L5202" s="444">
        <f t="shared" ca="1" si="202"/>
        <v>-400640689637883.06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-400640689637883.06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-1669336206824.5127</v>
      </c>
      <c r="L5203" s="444">
        <f t="shared" ca="1" si="202"/>
        <v>-402310025844707.56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-402310025844707.56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-1676291774352.9482</v>
      </c>
      <c r="L5204" s="444">
        <f t="shared" ca="1" si="202"/>
        <v>-403986317619060.5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-403986317619060.5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-1683276323412.752</v>
      </c>
      <c r="L5205" s="444">
        <f t="shared" ca="1" si="202"/>
        <v>-405669593942473.25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-405669593942473.25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-1690289974760.3052</v>
      </c>
      <c r="L5206" s="444">
        <f t="shared" ca="1" si="202"/>
        <v>-407359883917233.56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-407359883917233.56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-1697332849655.1399</v>
      </c>
      <c r="L5207" s="444">
        <f t="shared" ca="1" si="202"/>
        <v>-409057216766888.69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-409057216766888.69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-1704405069862.0361</v>
      </c>
      <c r="L5208" s="444">
        <f t="shared" ca="1" si="202"/>
        <v>-410761621836750.75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-410761621836750.75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-1711506757653.1282</v>
      </c>
      <c r="L5209" s="444">
        <f t="shared" ca="1" si="202"/>
        <v>-412473128594403.88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-412473128594403.88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-1718638035810.0161</v>
      </c>
      <c r="L5210" s="444">
        <f t="shared" ca="1" si="202"/>
        <v>-414191766630213.88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-414191766630213.88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-1725799027625.8911</v>
      </c>
      <c r="L5211" s="444">
        <f t="shared" ca="1" si="202"/>
        <v>-415917565657839.75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-415917565657839.75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-1732989856907.6655</v>
      </c>
      <c r="L5212" s="444">
        <f t="shared" ca="1" si="202"/>
        <v>-417650555514747.44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-417650555514747.44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-1740210647978.1143</v>
      </c>
      <c r="L5213" s="444">
        <f t="shared" ca="1" si="202"/>
        <v>-419390766162725.56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-419390766162725.56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-1747461525678.0232</v>
      </c>
      <c r="L5214" s="444">
        <f t="shared" ca="1" si="202"/>
        <v>-421138227688403.56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-421138227688403.56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-1754742615368.3481</v>
      </c>
      <c r="L5215" s="444">
        <f t="shared" ca="1" si="202"/>
        <v>-422892970303771.94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-422892970303771.94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-1762054042932.3831</v>
      </c>
      <c r="L5216" s="444">
        <f t="shared" ca="1" si="202"/>
        <v>-424655024346704.31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-424655024346704.31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-1769395934777.9346</v>
      </c>
      <c r="L5217" s="444">
        <f t="shared" ca="1" si="202"/>
        <v>-426424420281482.25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-426424420281482.25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-1776768417839.5093</v>
      </c>
      <c r="L5218" s="444">
        <f t="shared" ca="1" si="202"/>
        <v>-428201188699321.75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-428201188699321.75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-1784171619580.5073</v>
      </c>
      <c r="L5219" s="444">
        <f t="shared" ca="1" si="202"/>
        <v>-429985360318902.25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-429985360318902.25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-1791605667995.426</v>
      </c>
      <c r="L5220" s="444">
        <f t="shared" ca="1" si="202"/>
        <v>-431776965986897.69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-431776965986897.69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-1799070691612.0737</v>
      </c>
      <c r="L5221" s="444">
        <f t="shared" ca="1" si="202"/>
        <v>-433576036678509.75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-433576036678509.75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-1806566819493.7905</v>
      </c>
      <c r="L5222" s="444">
        <f t="shared" ca="1" si="202"/>
        <v>-435382603498003.56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-435382603498003.56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-1814094181241.6814</v>
      </c>
      <c r="L5223" s="444">
        <f t="shared" ca="1" si="202"/>
        <v>-437196697679245.25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-437196697679245.25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-1821652906996.8552</v>
      </c>
      <c r="L5224" s="444">
        <f t="shared" ca="1" si="202"/>
        <v>-439018350586242.13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-439018350586242.13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-1829243127442.6755</v>
      </c>
      <c r="L5225" s="444">
        <f t="shared" ca="1" si="202"/>
        <v>-440847593713684.81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-440847593713684.81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-1836864973807.0198</v>
      </c>
      <c r="L5226" s="444">
        <f t="shared" ca="1" si="202"/>
        <v>-442684458687491.81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-442684458687491.81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-1844518577864.5491</v>
      </c>
      <c r="L5227" s="444">
        <f t="shared" ca="1" si="202"/>
        <v>-444528977265356.38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-444528977265356.38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-1852204071938.9849</v>
      </c>
      <c r="L5228" s="444">
        <f t="shared" ca="1" si="202"/>
        <v>-446381181337295.38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-446381181337295.38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-1859921588905.3975</v>
      </c>
      <c r="L5229" s="444">
        <f t="shared" ca="1" si="202"/>
        <v>-448241102926200.75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-448241102926200.75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-1867671262192.5032</v>
      </c>
      <c r="L5230" s="444">
        <f t="shared" ca="1" si="202"/>
        <v>-450108774188393.25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-450108774188393.25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-1875453225784.9722</v>
      </c>
      <c r="L5231" s="444">
        <f t="shared" ca="1" si="202"/>
        <v>-451984227414178.25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-451984227414178.25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-1883267614225.7427</v>
      </c>
      <c r="L5232" s="444">
        <f t="shared" ca="1" si="202"/>
        <v>-453867495028404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-453867495028404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-1891114562618.3499</v>
      </c>
      <c r="L5233" s="444">
        <f t="shared" ca="1" si="202"/>
        <v>-455758609591022.38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-455758609591022.38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-1898994206629.2598</v>
      </c>
      <c r="L5234" s="444">
        <f t="shared" ca="1" si="202"/>
        <v>-457657603797651.63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-457657603797651.63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-1906906682490.2151</v>
      </c>
      <c r="L5235" s="444">
        <f t="shared" ca="1" si="202"/>
        <v>-459564510480141.81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-459564510480141.81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-1914852127000.5908</v>
      </c>
      <c r="L5236" s="444">
        <f t="shared" ca="1" si="202"/>
        <v>-461479362607142.38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-461479362607142.38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-1922830677529.7598</v>
      </c>
      <c r="L5237" s="444">
        <f t="shared" ca="1" si="202"/>
        <v>-463402193284672.13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-463402193284672.13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-1930842472019.467</v>
      </c>
      <c r="L5238" s="444">
        <f t="shared" ca="1" si="202"/>
        <v>-465333035756691.56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-465333035756691.56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-1938887648986.2151</v>
      </c>
      <c r="L5239" s="444">
        <f t="shared" ca="1" si="202"/>
        <v>-467271923405677.75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-467271923405677.75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-1946966347523.6572</v>
      </c>
      <c r="L5240" s="444">
        <f t="shared" ca="1" si="202"/>
        <v>-469218889753201.44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-469218889753201.44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-1955078707305.0059</v>
      </c>
      <c r="L5241" s="444">
        <f t="shared" ca="1" si="202"/>
        <v>-471173968460506.44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-471173968460506.44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-1963224868585.4434</v>
      </c>
      <c r="L5242" s="444">
        <f t="shared" ca="1" si="202"/>
        <v>-473137193329091.88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-473137193329091.88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-1971404972204.5496</v>
      </c>
      <c r="L5243" s="444">
        <f t="shared" ca="1" si="202"/>
        <v>-475108598301296.44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-475108598301296.44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-1979619159588.7354</v>
      </c>
      <c r="L5244" s="444">
        <f t="shared" ca="1" si="202"/>
        <v>-477088217460885.19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-477088217460885.19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-1987867572753.6882</v>
      </c>
      <c r="L5245" s="444">
        <f t="shared" ca="1" si="202"/>
        <v>-479076085033638.88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-479076085033638.88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-1996150354306.8284</v>
      </c>
      <c r="L5246" s="444">
        <f t="shared" ca="1" si="202"/>
        <v>-481072235387945.69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-481072235387945.69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-2004467647449.7737</v>
      </c>
      <c r="L5247" s="444">
        <f t="shared" ca="1" si="202"/>
        <v>-483076703035395.44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-483076703035395.44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-2012819595980.8142</v>
      </c>
      <c r="L5248" s="444">
        <f t="shared" ca="1" si="202"/>
        <v>-485089522631376.25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-485089522631376.25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-2021206344297.4011</v>
      </c>
      <c r="L5249" s="444">
        <f t="shared" ca="1" si="202"/>
        <v>-487110728975673.63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-487110728975673.63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-2029628037398.6401</v>
      </c>
      <c r="L5250" s="444">
        <f t="shared" ca="1" si="202"/>
        <v>-489140357013072.25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-489140357013072.25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-2038084820887.801</v>
      </c>
      <c r="L5251" s="444">
        <f t="shared" ca="1" si="202"/>
        <v>-491178441833960.06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-491178441833960.06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-2046576840974.8337</v>
      </c>
      <c r="L5252" s="444">
        <f t="shared" ca="1" si="202"/>
        <v>-493225018674934.88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-493225018674934.88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-2055104244478.8955</v>
      </c>
      <c r="L5253" s="444">
        <f t="shared" ca="1" si="202"/>
        <v>-495280122919413.75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-495280122919413.75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-2063667178830.8906</v>
      </c>
      <c r="L5254" s="444">
        <f t="shared" ca="1" si="202"/>
        <v>-497343790098244.63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-497343790098244.63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-2072265792076.019</v>
      </c>
      <c r="L5255" s="444">
        <f t="shared" ca="1" si="202"/>
        <v>-499416055890320.63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-499416055890320.63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-2080900232876.3362</v>
      </c>
      <c r="L5256" s="444">
        <f t="shared" ca="1" si="202"/>
        <v>-501496956123196.94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-501496956123196.94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-2089570650513.3206</v>
      </c>
      <c r="L5257" s="444">
        <f t="shared" ca="1" si="202"/>
        <v>-503586526773710.25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-503586526773710.25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-2098277194890.4592</v>
      </c>
      <c r="L5258" s="444">
        <f t="shared" ca="1" si="202"/>
        <v>-505684803968600.69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-505684803968600.69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-2107020016535.8359</v>
      </c>
      <c r="L5259" s="444">
        <f t="shared" ca="1" si="202"/>
        <v>-507791823985136.5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-507791823985136.5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-2115799266604.7351</v>
      </c>
      <c r="L5260" s="444">
        <f t="shared" ca="1" si="202"/>
        <v>-509907623251741.25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-509907623251741.25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-2124615096882.2554</v>
      </c>
      <c r="L5261" s="444">
        <f t="shared" ca="1" si="202"/>
        <v>-512032238348623.5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-512032238348623.5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-2133467659785.9314</v>
      </c>
      <c r="L5262" s="444">
        <f t="shared" ca="1" si="202"/>
        <v>-514165706008409.44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-514165706008409.44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-2142357108368.3728</v>
      </c>
      <c r="L5263" s="444">
        <f t="shared" ca="1" si="202"/>
        <v>-516308063116777.81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-516308063116777.81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-2151283596319.9075</v>
      </c>
      <c r="L5264" s="444">
        <f t="shared" ca="1" si="202"/>
        <v>-518459346713097.75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-518459346713097.75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-2160247277971.2405</v>
      </c>
      <c r="L5265" s="444">
        <f t="shared" ca="1" si="202"/>
        <v>-520619593991069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-520619593991069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-2169248308296.1208</v>
      </c>
      <c r="L5266" s="444">
        <f t="shared" ca="1" si="202"/>
        <v>-522788842299365.13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-522788842299365.13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-2178286842914.0212</v>
      </c>
      <c r="L5267" s="444">
        <f t="shared" ca="1" si="202"/>
        <v>-524967129142279.13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-524967129142279.13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-2187363038092.8296</v>
      </c>
      <c r="L5268" s="444">
        <f t="shared" ca="1" si="202"/>
        <v>-527154492180371.94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-527154492180371.94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-2196477050751.5496</v>
      </c>
      <c r="L5269" s="444">
        <f t="shared" ca="1" si="202"/>
        <v>-529350969231123.5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-529350969231123.5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-2205629038463.0142</v>
      </c>
      <c r="L5270" s="444">
        <f t="shared" ca="1" si="202"/>
        <v>-531556598269586.5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-531556598269586.5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-2214819159456.6104</v>
      </c>
      <c r="L5271" s="444">
        <f t="shared" ca="1" si="202"/>
        <v>-533771417429043.13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-533771417429043.13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-2224047572621.0127</v>
      </c>
      <c r="L5272" s="444">
        <f t="shared" ca="1" si="202"/>
        <v>-535995465001664.13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-535995465001664.13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-2233314437506.9336</v>
      </c>
      <c r="L5273" s="444">
        <f t="shared" ca="1" si="202"/>
        <v>-538228779439171.06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-538228779439171.06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-2242619914329.8789</v>
      </c>
      <c r="L5274" s="444">
        <f t="shared" ca="1" si="202"/>
        <v>-540471399353500.94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-540471399353500.94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-2251964163972.9204</v>
      </c>
      <c r="L5275" s="444">
        <f t="shared" ca="1" si="202"/>
        <v>-542723363517473.88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-542723363517473.88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-2261347347989.4741</v>
      </c>
      <c r="L5276" s="444">
        <f t="shared" ca="1" si="202"/>
        <v>-544984710865463.38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-544984710865463.38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-2270769628606.0977</v>
      </c>
      <c r="L5277" s="444">
        <f t="shared" ca="1" si="202"/>
        <v>-547255480494069.5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-547255480494069.5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-2280231168725.2896</v>
      </c>
      <c r="L5278" s="444">
        <f t="shared" ca="1" si="202"/>
        <v>-549535711662794.81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-549535711662794.81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-2289732131928.312</v>
      </c>
      <c r="L5279" s="444">
        <f t="shared" ca="1" si="202"/>
        <v>-551825443794723.13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-551825443794723.13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-2299272682478.0132</v>
      </c>
      <c r="L5280" s="444">
        <f t="shared" ca="1" si="202"/>
        <v>-554124716477201.13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-554124716477201.13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-2308852985321.6714</v>
      </c>
      <c r="L5281" s="444">
        <f t="shared" ca="1" si="202"/>
        <v>-556433569462522.81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-556433569462522.81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-2318473206093.8452</v>
      </c>
      <c r="L5282" s="444">
        <f t="shared" ca="1" si="202"/>
        <v>-558752042668616.69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-558752042668616.69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-2328133511119.2358</v>
      </c>
      <c r="L5283" s="444">
        <f t="shared" ca="1" si="202"/>
        <v>-561080176179735.94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-561080176179735.94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-2337834067415.5664</v>
      </c>
      <c r="L5284" s="444">
        <f t="shared" ca="1" si="202"/>
        <v>-563418010247151.5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-563418010247151.5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-2347575042696.4644</v>
      </c>
      <c r="L5285" s="444">
        <f t="shared" ca="1" si="202"/>
        <v>-565765585289848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-565765585289848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-2357356605374.3667</v>
      </c>
      <c r="L5286" s="444">
        <f t="shared" ca="1" si="202"/>
        <v>-568122941895222.38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-568122941895222.38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-2367178924563.4268</v>
      </c>
      <c r="L5287" s="444">
        <f t="shared" ca="1" si="202"/>
        <v>-570490120819785.75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-570490120819785.75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-2377042170082.4404</v>
      </c>
      <c r="L5288" s="444">
        <f t="shared" ca="1" si="202"/>
        <v>-572867162989868.25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-572867162989868.25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-2386946512457.7842</v>
      </c>
      <c r="L5289" s="444">
        <f t="shared" ca="1" si="202"/>
        <v>-575254109502326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-575254109502326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-2396892122926.3584</v>
      </c>
      <c r="L5290" s="444">
        <f t="shared" ca="1" si="202"/>
        <v>-577651001625252.38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-577651001625252.38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-2406879173438.5518</v>
      </c>
      <c r="L5291" s="444">
        <f t="shared" ca="1" si="202"/>
        <v>-580057880798690.88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-580057880798690.88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-2416907836661.2119</v>
      </c>
      <c r="L5292" s="444">
        <f t="shared" ca="1" si="202"/>
        <v>-582474788635352.13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-582474788635352.13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-2426978285980.6338</v>
      </c>
      <c r="L5293" s="444">
        <f t="shared" ca="1" si="202"/>
        <v>-584901766921332.75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-584901766921332.75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-2437090695505.5532</v>
      </c>
      <c r="L5294" s="444">
        <f t="shared" ca="1" si="202"/>
        <v>-587338857616838.25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-587338857616838.25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-2447245240070.1592</v>
      </c>
      <c r="L5295" s="444">
        <f t="shared" ca="1" si="202"/>
        <v>-589786102856908.38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-589786102856908.38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-2457442095237.1182</v>
      </c>
      <c r="L5296" s="444">
        <f t="shared" ca="1" si="202"/>
        <v>-592243544952145.5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-592243544952145.5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-2467681437300.6064</v>
      </c>
      <c r="L5297" s="444">
        <f t="shared" ca="1" si="202"/>
        <v>-594711226389446.13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-594711226389446.13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-2477963443289.3589</v>
      </c>
      <c r="L5298" s="444">
        <f t="shared" ca="1" si="202"/>
        <v>-597189189832735.5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-597189189832735.5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-2488288290969.7314</v>
      </c>
      <c r="L5299" s="444">
        <f t="shared" ca="1" si="202"/>
        <v>-599677478123705.25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-599677478123705.25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-2498656158848.772</v>
      </c>
      <c r="L5300" s="444">
        <f t="shared" ca="1" si="202"/>
        <v>-602176134282554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-602176134282554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-2509067226177.3081</v>
      </c>
      <c r="L5301" s="444">
        <f t="shared" ca="1" si="202"/>
        <v>-604685201508731.25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-604685201508731.25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-2519521672953.0469</v>
      </c>
      <c r="L5302" s="444">
        <f t="shared" ca="1" si="202"/>
        <v>-607204723181684.25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-607204723181684.25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-2530019679923.6846</v>
      </c>
      <c r="L5303" s="444">
        <f t="shared" ca="1" si="202"/>
        <v>-609734742861607.88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-609734742861607.88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-2540561428590.0327</v>
      </c>
      <c r="L5304" s="444">
        <f t="shared" ca="1" si="202"/>
        <v>-612275304290197.88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-612275304290197.88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-2551147101209.1577</v>
      </c>
      <c r="L5305" s="444">
        <f t="shared" ca="1" si="202"/>
        <v>-614826451391407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-614826451391407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-2561776880797.5293</v>
      </c>
      <c r="L5306" s="444">
        <f t="shared" ca="1" si="202"/>
        <v>-617388228272204.5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-617388228272204.5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-2572450951134.1855</v>
      </c>
      <c r="L5307" s="444">
        <f t="shared" ca="1" si="202"/>
        <v>-619960679223338.63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-619960679223338.63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-2583169496763.9111</v>
      </c>
      <c r="L5308" s="444">
        <f t="shared" ca="1" si="202"/>
        <v>-622543848720102.5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-622543848720102.5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-2593932703000.4272</v>
      </c>
      <c r="L5309" s="444">
        <f t="shared" ca="1" si="202"/>
        <v>-625137781423102.88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-625137781423102.88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-2604740755929.5952</v>
      </c>
      <c r="L5310" s="444">
        <f t="shared" ca="1" si="202"/>
        <v>-627742522179032.5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-627742522179032.5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-2615593842412.6353</v>
      </c>
      <c r="L5311" s="444">
        <f t="shared" ca="1" si="202"/>
        <v>-630358116021445.13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-630358116021445.13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-2626492150089.3545</v>
      </c>
      <c r="L5312" s="444">
        <f t="shared" ca="1" si="202"/>
        <v>-632984608171534.5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-632984608171534.5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-2637435867381.3936</v>
      </c>
      <c r="L5313" s="444">
        <f t="shared" ca="1" si="202"/>
        <v>-635622044038915.88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-635622044038915.88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-2648425183495.4829</v>
      </c>
      <c r="L5314" s="444">
        <f t="shared" ca="1" si="202"/>
        <v>-638270469222411.38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-638270469222411.38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-2659460288426.7139</v>
      </c>
      <c r="L5315" s="444">
        <f t="shared" ca="1" si="202"/>
        <v>-640929929510838.13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-640929929510838.13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-2670541372961.8257</v>
      </c>
      <c r="L5316" s="444">
        <f t="shared" ca="1" si="202"/>
        <v>-643600470883800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-643600470883800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-2681668628682.5</v>
      </c>
      <c r="L5317" s="444">
        <f t="shared" ca="1" si="202"/>
        <v>-646282139512482.5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-646282139512482.5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-2692842247968.6772</v>
      </c>
      <c r="L5318" s="444">
        <f t="shared" ca="1" si="202"/>
        <v>-648974981760451.13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-648974981760451.13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-2704062424001.8799</v>
      </c>
      <c r="L5319" s="444">
        <f t="shared" ca="1" si="202"/>
        <v>-651679044184453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-651679044184453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-2715329350768.5542</v>
      </c>
      <c r="L5320" s="444">
        <f t="shared" ca="1" si="202"/>
        <v>-654394373535221.5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-654394373535221.5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-2726643223063.4229</v>
      </c>
      <c r="L5321" s="444">
        <f t="shared" ca="1" si="202"/>
        <v>-657121016758284.88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-657121016758284.88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-2738004236492.8535</v>
      </c>
      <c r="L5322" s="444">
        <f t="shared" ca="1" si="202"/>
        <v>-659859020994777.75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-659859020994777.75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-2749412587478.2407</v>
      </c>
      <c r="L5323" s="444">
        <f t="shared" ca="1" si="202"/>
        <v>-662608433582256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-662608433582256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-2760868473259.3999</v>
      </c>
      <c r="L5324" s="444">
        <f t="shared" ca="1" si="202"/>
        <v>-665369302055515.38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-665369302055515.38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-2772372091897.9805</v>
      </c>
      <c r="L5325" s="444">
        <f t="shared" ca="1" si="202"/>
        <v>-668141674147413.38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-668141674147413.38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-2783923642280.8892</v>
      </c>
      <c r="L5326" s="444">
        <f t="shared" ca="1" si="202"/>
        <v>-670925597789694.25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-670925597789694.25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-2795523324123.7261</v>
      </c>
      <c r="L5327" s="444">
        <f t="shared" ca="1" si="202"/>
        <v>-673721121113818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-673721121113818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-2807171337974.2417</v>
      </c>
      <c r="L5328" s="444">
        <f t="shared" ca="1" si="202"/>
        <v>-676528292451792.25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-676528292451792.25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-2818867885215.8008</v>
      </c>
      <c r="L5329" s="444">
        <f t="shared" ca="1" si="202"/>
        <v>-679347160337008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-679347160337008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-2830613168070.8667</v>
      </c>
      <c r="L5330" s="444">
        <f t="shared" ca="1" si="202"/>
        <v>-682177773505078.88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-682177773505078.88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-2842407389604.4951</v>
      </c>
      <c r="L5331" s="444">
        <f t="shared" ca="1" si="202"/>
        <v>-685020180894683.38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-685020180894683.38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-2854250753727.8472</v>
      </c>
      <c r="L5332" s="444">
        <f t="shared" ca="1" si="202"/>
        <v>-687874431648411.25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-687874431648411.25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-2866143465201.7134</v>
      </c>
      <c r="L5333" s="444">
        <f t="shared" ca="1" si="202"/>
        <v>-690740575113613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-690740575113613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-2878085729640.0542</v>
      </c>
      <c r="L5334" s="444">
        <f t="shared" ca="1" si="202"/>
        <v>-693618660843253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-693618660843253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-2890077753513.5542</v>
      </c>
      <c r="L5335" s="444">
        <f t="shared" ca="1" si="202"/>
        <v>-696508738596766.5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-696508738596766.5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-2902119744153.1938</v>
      </c>
      <c r="L5336" s="444">
        <f t="shared" ca="1" si="202"/>
        <v>-699410858340919.75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-699410858340919.75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-2914211909753.832</v>
      </c>
      <c r="L5337" s="444">
        <f t="shared" ca="1" si="202"/>
        <v>-702325070250673.63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-702325070250673.63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-2926354459377.8066</v>
      </c>
      <c r="L5338" s="444">
        <f t="shared" ca="1" si="202"/>
        <v>-705251424710051.38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-705251424710051.38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-2938547602958.5474</v>
      </c>
      <c r="L5339" s="444">
        <f t="shared" ca="1" si="202"/>
        <v>-708189972313009.88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-708189972313009.88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-2950791551304.208</v>
      </c>
      <c r="L5340" s="444">
        <f t="shared" ca="1" si="202"/>
        <v>-711140763864314.13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-711140763864314.13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-2963086516101.3086</v>
      </c>
      <c r="L5341" s="444">
        <f t="shared" ca="1" si="202"/>
        <v>-714103850380415.38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-714103850380415.38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-2975432709918.3975</v>
      </c>
      <c r="L5342" s="444">
        <f t="shared" ca="1" si="202"/>
        <v>-717079283090333.75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-717079283090333.75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-2987830346209.7241</v>
      </c>
      <c r="L5343" s="444">
        <f t="shared" ca="1" si="202"/>
        <v>-720067113436543.5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-720067113436543.5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-3000279639318.9312</v>
      </c>
      <c r="L5344" s="444">
        <f t="shared" ca="1" si="202"/>
        <v>-723067393075862.38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-723067393075862.38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-3012780804482.7598</v>
      </c>
      <c r="L5345" s="444">
        <f t="shared" ca="1" si="202"/>
        <v>-726080173880345.13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-726080173880345.13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-3025334057834.7715</v>
      </c>
      <c r="L5346" s="444">
        <f t="shared" ca="1" si="202"/>
        <v>-729105507938179.88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-729105507938179.88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-3037939616409.083</v>
      </c>
      <c r="L5347" s="444">
        <f t="shared" ca="1" si="202"/>
        <v>-732143447554589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-732143447554589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-3050597698144.1206</v>
      </c>
      <c r="L5348" s="444">
        <f t="shared" ca="1" si="202"/>
        <v>-735194045252733.13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-735194045252733.13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-3063308521886.3882</v>
      </c>
      <c r="L5349" s="444">
        <f t="shared" ca="1" si="202"/>
        <v>-738257353774619.5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-738257353774619.5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-3076072307394.248</v>
      </c>
      <c r="L5350" s="444">
        <f t="shared" ca="1" si="202"/>
        <v>-741333426082013.75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-741333426082013.75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-3088889275341.7241</v>
      </c>
      <c r="L5351" s="444">
        <f t="shared" ca="1" si="202"/>
        <v>-744422315357355.5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-744422315357355.5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-3101759647322.3145</v>
      </c>
      <c r="L5352" s="444">
        <f t="shared" ca="1" si="202"/>
        <v>-747524075004677.88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-747524075004677.88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-3114683645852.8242</v>
      </c>
      <c r="L5353" s="444">
        <f t="shared" ca="1" si="202"/>
        <v>-750638758650530.75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-750638758650530.75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-3127661494377.2114</v>
      </c>
      <c r="L5354" s="444">
        <f t="shared" ca="1" si="202"/>
        <v>-753766420144908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-753766420144908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-3140693417270.4502</v>
      </c>
      <c r="L5355" s="444">
        <f t="shared" ca="1" si="202"/>
        <v>-756907113562178.5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-756907113562178.5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-3153779639842.4102</v>
      </c>
      <c r="L5356" s="444">
        <f t="shared" ca="1" si="202"/>
        <v>-760060893202020.88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-760060893202020.88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-3166920388341.7534</v>
      </c>
      <c r="L5357" s="444">
        <f t="shared" ca="1" si="202"/>
        <v>-763227813590362.63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-763227813590362.63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-3180115889959.8442</v>
      </c>
      <c r="L5358" s="444">
        <f t="shared" ca="1" si="202"/>
        <v>-766407929480322.5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-766407929480322.5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-3193366372834.6772</v>
      </c>
      <c r="L5359" s="444">
        <f t="shared" ca="1" si="202"/>
        <v>-769601295853157.13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-769601295853157.13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-3206672066054.8213</v>
      </c>
      <c r="L5360" s="444">
        <f t="shared" ca="1" si="202"/>
        <v>-772807967919212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-772807967919212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-3220033199663.3833</v>
      </c>
      <c r="L5361" s="444">
        <f t="shared" ca="1" si="202"/>
        <v>-776028001118875.38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-776028001118875.38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-3233450004661.9805</v>
      </c>
      <c r="L5362" s="444">
        <f t="shared" ca="1" si="202"/>
        <v>-779261451123537.38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-779261451123537.38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-3246922713014.7393</v>
      </c>
      <c r="L5363" s="444">
        <f t="shared" ref="L5363:L5617" ca="1" si="207">I5363-J5363+K5363</f>
        <v>-782508373836552.13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-782508373836552.13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-3260451557652.3003</v>
      </c>
      <c r="L5364" s="444">
        <f t="shared" ca="1" si="207"/>
        <v>-785768825394204.38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-785768825394204.38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-3274036772475.8516</v>
      </c>
      <c r="L5365" s="444">
        <f t="shared" ca="1" si="207"/>
        <v>-789042862166680.25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-789042862166680.25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-3287678592361.1675</v>
      </c>
      <c r="L5366" s="444">
        <f t="shared" ca="1" si="207"/>
        <v>-792330540759041.38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-792330540759041.38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-3301377253162.6724</v>
      </c>
      <c r="L5367" s="444">
        <f t="shared" ca="1" si="207"/>
        <v>-795631918012204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-795631918012204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-3315132991717.5166</v>
      </c>
      <c r="L5368" s="444">
        <f t="shared" ca="1" si="207"/>
        <v>-798947051003921.5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-798947051003921.5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-3328946045849.6729</v>
      </c>
      <c r="L5369" s="444">
        <f t="shared" ca="1" si="207"/>
        <v>-802275997049771.13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-802275997049771.13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-3342816654374.0464</v>
      </c>
      <c r="L5370" s="444">
        <f t="shared" ca="1" si="207"/>
        <v>-805618813704145.13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-805618813704145.13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-3356745057100.6045</v>
      </c>
      <c r="L5371" s="444">
        <f t="shared" ca="1" si="207"/>
        <v>-808975558761245.75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-808975558761245.75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-3370731494838.5239</v>
      </c>
      <c r="L5372" s="444">
        <f t="shared" ca="1" si="207"/>
        <v>-812346290256084.25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-812346290256084.25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-3384776209400.3511</v>
      </c>
      <c r="L5373" s="444">
        <f t="shared" ca="1" si="207"/>
        <v>-815731066465484.63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-815731066465484.63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-3398879443606.186</v>
      </c>
      <c r="L5374" s="444">
        <f t="shared" ca="1" si="207"/>
        <v>-819129945909090.75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-819129945909090.75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-3413041441287.8779</v>
      </c>
      <c r="L5375" s="444">
        <f t="shared" ca="1" si="207"/>
        <v>-822542987350378.63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-822542987350378.63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-3427262447293.2441</v>
      </c>
      <c r="L5376" s="444">
        <f t="shared" ca="1" si="207"/>
        <v>-825970249797671.88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-825970249797671.88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-3441542707490.2993</v>
      </c>
      <c r="L5377" s="444">
        <f t="shared" ca="1" si="207"/>
        <v>-829411792505162.13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-829411792505162.13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-3455882468771.5088</v>
      </c>
      <c r="L5378" s="444">
        <f t="shared" ca="1" si="207"/>
        <v>-832867674973933.63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-832867674973933.63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-3470281979058.0566</v>
      </c>
      <c r="L5379" s="444">
        <f t="shared" ca="1" si="207"/>
        <v>-836337956952991.63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-836337956952991.63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-3484741487304.1318</v>
      </c>
      <c r="L5380" s="444">
        <f t="shared" ca="1" si="207"/>
        <v>-839822698440295.75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-839822698440295.75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-3499261243501.2324</v>
      </c>
      <c r="L5381" s="444">
        <f t="shared" ca="1" si="207"/>
        <v>-843321959683797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-843321959683797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-3513841498682.4873</v>
      </c>
      <c r="L5382" s="444">
        <f t="shared" ca="1" si="207"/>
        <v>-846835801182479.5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-846835801182479.5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-3528482504926.998</v>
      </c>
      <c r="L5383" s="444">
        <f t="shared" ca="1" si="207"/>
        <v>-850364283687406.5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-850364283687406.5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-3543184515364.1938</v>
      </c>
      <c r="L5384" s="444">
        <f t="shared" ca="1" si="207"/>
        <v>-853907468202770.75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-853907468202770.75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-3557947784178.2114</v>
      </c>
      <c r="L5385" s="444">
        <f t="shared" ca="1" si="207"/>
        <v>-857465415986949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-857465415986949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-3572772566612.2876</v>
      </c>
      <c r="L5386" s="444">
        <f t="shared" ca="1" si="207"/>
        <v>-861038188553561.25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-861038188553561.25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-3587659118973.1719</v>
      </c>
      <c r="L5387" s="444">
        <f t="shared" ca="1" si="207"/>
        <v>-864625847672534.38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-864625847672534.38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-3602607698635.5601</v>
      </c>
      <c r="L5388" s="444">
        <f t="shared" ca="1" si="207"/>
        <v>-868228455371169.88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-868228455371169.88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-3617618564046.541</v>
      </c>
      <c r="L5389" s="444">
        <f t="shared" ca="1" si="207"/>
        <v>-871846073935216.38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-871846073935216.38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-3632691974730.0684</v>
      </c>
      <c r="L5390" s="444">
        <f t="shared" ca="1" si="207"/>
        <v>-875478765909946.5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-875478765909946.5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-3647828191291.4438</v>
      </c>
      <c r="L5391" s="444">
        <f t="shared" ca="1" si="207"/>
        <v>-879126594101238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-879126594101238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-3663027475421.8247</v>
      </c>
      <c r="L5392" s="444">
        <f t="shared" ca="1" si="207"/>
        <v>-882789621576659.88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-882789621576659.88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-3678290089902.7495</v>
      </c>
      <c r="L5393" s="444">
        <f t="shared" ca="1" si="207"/>
        <v>-886467911666562.63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-886467911666562.63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-3693616298610.6777</v>
      </c>
      <c r="L5394" s="444">
        <f t="shared" ca="1" si="207"/>
        <v>-890161527965173.25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-890161527965173.25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-3709006366521.5557</v>
      </c>
      <c r="L5395" s="444">
        <f t="shared" ca="1" si="207"/>
        <v>-893870534331694.75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-893870534331694.75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-3724460559715.394</v>
      </c>
      <c r="L5396" s="444">
        <f t="shared" ca="1" si="207"/>
        <v>-897594994891410.13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-897594994891410.13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-3739979145380.8755</v>
      </c>
      <c r="L5397" s="444">
        <f t="shared" ca="1" si="207"/>
        <v>-901334974036791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-901334974036791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-3755562391819.9624</v>
      </c>
      <c r="L5398" s="444">
        <f t="shared" ca="1" si="207"/>
        <v>-905090536428611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-905090536428611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-3771210568452.5464</v>
      </c>
      <c r="L5399" s="444">
        <f t="shared" ca="1" si="207"/>
        <v>-908861746997063.5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-908861746997063.5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-3786923945821.0977</v>
      </c>
      <c r="L5400" s="444">
        <f t="shared" ca="1" si="207"/>
        <v>-912648670942884.63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-912648670942884.63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-3802702795595.353</v>
      </c>
      <c r="L5401" s="444">
        <f t="shared" ca="1" si="207"/>
        <v>-916451373738480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-916451373738480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-3818547390577.0005</v>
      </c>
      <c r="L5402" s="444">
        <f t="shared" ca="1" si="207"/>
        <v>-920269921129057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-920269921129057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-3834458004704.4043</v>
      </c>
      <c r="L5403" s="444">
        <f t="shared" ca="1" si="207"/>
        <v>-924104379133761.38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-924104379133761.38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-3850434913057.3389</v>
      </c>
      <c r="L5404" s="444">
        <f t="shared" ca="1" si="207"/>
        <v>-927954814046818.75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-927954814046818.75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-3866478391861.7446</v>
      </c>
      <c r="L5405" s="444">
        <f t="shared" ca="1" si="207"/>
        <v>-931821292438680.5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-931821292438680.5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-3882588718494.5024</v>
      </c>
      <c r="L5406" s="444">
        <f t="shared" ca="1" si="207"/>
        <v>-935703881157175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-935703881157175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-3898766171488.229</v>
      </c>
      <c r="L5407" s="444">
        <f t="shared" ca="1" si="207"/>
        <v>-939602647328663.25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-939602647328663.25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-3915011030536.0972</v>
      </c>
      <c r="L5408" s="444">
        <f t="shared" ca="1" si="207"/>
        <v>-943517658359199.38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-943517658359199.38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-3931323576496.6641</v>
      </c>
      <c r="L5409" s="444">
        <f t="shared" ca="1" si="207"/>
        <v>-947448981935696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-947448981935696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-3947704091398.7334</v>
      </c>
      <c r="L5410" s="444">
        <f t="shared" ca="1" si="207"/>
        <v>-951396686027094.75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-951396686027094.75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-3964152858446.2285</v>
      </c>
      <c r="L5411" s="444">
        <f t="shared" ca="1" si="207"/>
        <v>-955360838885541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-955360838885541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-3980670162023.0874</v>
      </c>
      <c r="L5412" s="444">
        <f t="shared" ca="1" si="207"/>
        <v>-959341509047564.13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-959341509047564.13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-3997256287698.1836</v>
      </c>
      <c r="L5413" s="444">
        <f t="shared" ca="1" si="207"/>
        <v>-963338765335262.25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-963338765335262.25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-4013911522230.2588</v>
      </c>
      <c r="L5414" s="444">
        <f t="shared" ca="1" si="207"/>
        <v>-967352676857492.5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-967352676857492.5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-4030636153572.8853</v>
      </c>
      <c r="L5415" s="444">
        <f t="shared" ca="1" si="207"/>
        <v>-971383313011065.38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-971383313011065.38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-4047430470879.4395</v>
      </c>
      <c r="L5416" s="444">
        <f t="shared" ca="1" si="207"/>
        <v>-975430743481944.88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-975430743481944.88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-4064294764508.1035</v>
      </c>
      <c r="L5417" s="444">
        <f t="shared" ca="1" si="207"/>
        <v>-979495038246453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-979495038246453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-4081229326026.8867</v>
      </c>
      <c r="L5418" s="444">
        <f t="shared" ca="1" si="207"/>
        <v>-983576267572479.88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-983576267572479.88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-4098234448218.6665</v>
      </c>
      <c r="L5419" s="444">
        <f t="shared" ca="1" si="207"/>
        <v>-987674502020698.5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-987674502020698.5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-4115310425086.2437</v>
      </c>
      <c r="L5420" s="444">
        <f t="shared" ca="1" si="207"/>
        <v>-991789812445784.75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-991789812445784.75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-4132457551857.4365</v>
      </c>
      <c r="L5421" s="444">
        <f t="shared" ca="1" si="207"/>
        <v>-995922269997642.13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-995922269997642.13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-4149676124990.1748</v>
      </c>
      <c r="L5422" s="444">
        <f t="shared" ca="1" si="207"/>
        <v>-1000071946122632.3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-1000071946122632.3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-4166966442177.6343</v>
      </c>
      <c r="L5423" s="444">
        <f t="shared" ca="1" si="207"/>
        <v>-1004238912564809.9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-1004238912564809.9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-4184328802353.3745</v>
      </c>
      <c r="L5424" s="444">
        <f t="shared" ca="1" si="207"/>
        <v>-1008423241367163.3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-1008423241367163.3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-4201763505696.5137</v>
      </c>
      <c r="L5425" s="444">
        <f t="shared" ca="1" si="207"/>
        <v>-1012625004872859.8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-1012625004872859.8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-4219270853636.9155</v>
      </c>
      <c r="L5426" s="444">
        <f t="shared" ca="1" si="207"/>
        <v>-1016844275726496.6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-1016844275726496.6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-4236851148860.4019</v>
      </c>
      <c r="L5427" s="444">
        <f t="shared" ca="1" si="207"/>
        <v>-1021081126875357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-1021081126875357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-4254504695313.9873</v>
      </c>
      <c r="L5428" s="444">
        <f t="shared" ca="1" si="207"/>
        <v>-1025335631570671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-1025335631570671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-4272231798211.1294</v>
      </c>
      <c r="L5429" s="444">
        <f t="shared" ca="1" si="207"/>
        <v>-1029607863368882.1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-1029607863368882.1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-4290032764037.0088</v>
      </c>
      <c r="L5430" s="444">
        <f t="shared" ca="1" si="207"/>
        <v>-1033897896132919.1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-1033897896132919.1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-4307907900553.8296</v>
      </c>
      <c r="L5431" s="444">
        <f t="shared" ca="1" si="207"/>
        <v>-1038205804033473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-1038205804033473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-4325857516806.1372</v>
      </c>
      <c r="L5432" s="444">
        <f t="shared" ca="1" si="207"/>
        <v>-1042531661550279.1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-1042531661550279.1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-4343881923126.1631</v>
      </c>
      <c r="L5433" s="444">
        <f t="shared" ca="1" si="207"/>
        <v>-1046875543473405.3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-1046875543473405.3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-4361981431139.1885</v>
      </c>
      <c r="L5434" s="444">
        <f t="shared" ca="1" si="207"/>
        <v>-1051237524904544.5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-1051237524904544.5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-4380156353768.9355</v>
      </c>
      <c r="L5435" s="444">
        <f t="shared" ca="1" si="207"/>
        <v>-1055617681258313.4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-1055617681258313.4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-4398407005242.9727</v>
      </c>
      <c r="L5436" s="444">
        <f t="shared" ca="1" si="207"/>
        <v>-1060016088263556.4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-1060016088263556.4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-4416733701098.1514</v>
      </c>
      <c r="L5437" s="444">
        <f t="shared" ca="1" si="207"/>
        <v>-1064432821964654.5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-1064432821964654.5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-4435136758186.0605</v>
      </c>
      <c r="L5438" s="444">
        <f t="shared" ca="1" si="207"/>
        <v>-1068867958722840.5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-1068867958722840.5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-4453616494678.502</v>
      </c>
      <c r="L5439" s="444">
        <f t="shared" ca="1" si="207"/>
        <v>-1073321575217519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-1073321575217519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-4472173230072.9961</v>
      </c>
      <c r="L5440" s="444">
        <f t="shared" ca="1" si="207"/>
        <v>-1077793748447592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-1077793748447592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-4490807285198.2998</v>
      </c>
      <c r="L5441" s="444">
        <f t="shared" ca="1" si="207"/>
        <v>-1082284555732790.3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-1082284555732790.3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-4509518982219.959</v>
      </c>
      <c r="L5442" s="444">
        <f t="shared" ca="1" si="207"/>
        <v>-1086794074715010.3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-1086794074715010.3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-4528308644645.875</v>
      </c>
      <c r="L5443" s="444">
        <f t="shared" ca="1" si="207"/>
        <v>-1091322383359656.1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-1091322383359656.1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-4547176597331.9004</v>
      </c>
      <c r="L5444" s="444">
        <f t="shared" ca="1" si="207"/>
        <v>-1095869559956988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-1095869559956988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-4566123166487.4502</v>
      </c>
      <c r="L5445" s="444">
        <f t="shared" ca="1" si="207"/>
        <v>-1100435683123475.5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-1100435683123475.5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-4585148679681.1475</v>
      </c>
      <c r="L5446" s="444">
        <f t="shared" ca="1" si="207"/>
        <v>-1105020831803156.6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-1105020831803156.6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-4604253465846.4863</v>
      </c>
      <c r="L5447" s="444">
        <f t="shared" ca="1" si="207"/>
        <v>-1109625085269003.1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-1109625085269003.1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-4623437855287.5127</v>
      </c>
      <c r="L5448" s="444">
        <f t="shared" ca="1" si="207"/>
        <v>-1114248523124290.6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-1114248523124290.6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-4642702179684.5439</v>
      </c>
      <c r="L5449" s="444">
        <f t="shared" ca="1" si="207"/>
        <v>-1118891225303975.1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-1118891225303975.1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-4662046772099.8955</v>
      </c>
      <c r="L5450" s="444">
        <f t="shared" ca="1" si="207"/>
        <v>-1123553272076075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-1123553272076075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-4681471966983.6465</v>
      </c>
      <c r="L5451" s="444">
        <f t="shared" ca="1" si="207"/>
        <v>-1128234744043058.8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-1128234744043058.8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-4700978100179.4111</v>
      </c>
      <c r="L5452" s="444">
        <f t="shared" ca="1" si="207"/>
        <v>-1132935722143238.3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-1132935722143238.3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-4720565508930.1592</v>
      </c>
      <c r="L5453" s="444">
        <f t="shared" ca="1" si="207"/>
        <v>-1137656287652168.5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-1137656287652168.5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-4740234531884.0352</v>
      </c>
      <c r="L5454" s="444">
        <f t="shared" ca="1" si="207"/>
        <v>-1142396522184052.5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-1142396522184052.5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-4759985509100.2188</v>
      </c>
      <c r="L5455" s="444">
        <f t="shared" ca="1" si="207"/>
        <v>-1147156507693152.8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-1147156507693152.8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-4779818782054.8027</v>
      </c>
      <c r="L5456" s="444">
        <f t="shared" ca="1" si="207"/>
        <v>-1151936326475207.5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-1151936326475207.5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-4799734693646.6982</v>
      </c>
      <c r="L5457" s="444">
        <f t="shared" ca="1" si="207"/>
        <v>-1156736061168854.3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-1156736061168854.3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-4819733588203.5596</v>
      </c>
      <c r="L5458" s="444">
        <f t="shared" ca="1" si="207"/>
        <v>-1161555794757057.8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-1161555794757057.8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-4839815811487.7402</v>
      </c>
      <c r="L5459" s="444">
        <f t="shared" ca="1" si="207"/>
        <v>-1166395610568545.5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-1166395610568545.5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-4859981710702.2725</v>
      </c>
      <c r="L5460" s="444">
        <f t="shared" ca="1" si="207"/>
        <v>-1171255592279247.8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-1171255592279247.8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-4880231634496.8652</v>
      </c>
      <c r="L5461" s="444">
        <f t="shared" ca="1" si="207"/>
        <v>-1176135823913744.5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-1176135823913744.5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-4900565932973.9355</v>
      </c>
      <c r="L5462" s="444">
        <f t="shared" ca="1" si="207"/>
        <v>-1181036389846718.5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-1181036389846718.5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-4920984957694.6602</v>
      </c>
      <c r="L5463" s="444">
        <f t="shared" ca="1" si="207"/>
        <v>-1185957374804413.3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-1185957374804413.3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-4941489061685.0547</v>
      </c>
      <c r="L5464" s="444">
        <f t="shared" ca="1" si="207"/>
        <v>-1190898863866098.3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-1190898863866098.3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-4962078599442.0762</v>
      </c>
      <c r="L5465" s="444">
        <f t="shared" ca="1" si="207"/>
        <v>-1195860942465540.3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-1195860942465540.3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-4982753926939.751</v>
      </c>
      <c r="L5466" s="444">
        <f t="shared" ca="1" si="207"/>
        <v>-1200843696392480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-1200843696392480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-5003515401635.333</v>
      </c>
      <c r="L5467" s="444">
        <f t="shared" ca="1" si="207"/>
        <v>-1205847211794115.3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-1205847211794115.3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-5024363382475.4805</v>
      </c>
      <c r="L5468" s="444">
        <f t="shared" ca="1" si="207"/>
        <v>-1210871575176590.8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-1210871575176590.8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-5045298229902.4609</v>
      </c>
      <c r="L5469" s="444">
        <f t="shared" ca="1" si="207"/>
        <v>-1215916873406493.3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-1215916873406493.3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-5066320305860.3887</v>
      </c>
      <c r="L5470" s="444">
        <f t="shared" ca="1" si="207"/>
        <v>-1220983193712353.8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-1220983193712353.8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-5087429973801.4736</v>
      </c>
      <c r="L5471" s="444">
        <f t="shared" ca="1" si="207"/>
        <v>-1226070623686155.3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-1226070623686155.3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-5108627598692.3135</v>
      </c>
      <c r="L5472" s="444">
        <f t="shared" ca="1" si="207"/>
        <v>-1231179251284847.5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-1231179251284847.5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-5129913547020.1982</v>
      </c>
      <c r="L5473" s="444">
        <f t="shared" ca="1" si="207"/>
        <v>-1236309164831867.8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-1236309164831867.8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-5151288186799.4492</v>
      </c>
      <c r="L5474" s="444">
        <f t="shared" ca="1" si="207"/>
        <v>-1241460453018667.3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-1241460453018667.3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-5172751887577.7803</v>
      </c>
      <c r="L5475" s="444">
        <f t="shared" ca="1" si="207"/>
        <v>-1246633204906245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-1246633204906245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-5194305020442.6875</v>
      </c>
      <c r="L5476" s="444">
        <f t="shared" ca="1" si="207"/>
        <v>-1251827509926687.8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-1251827509926687.8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-5215947958027.8652</v>
      </c>
      <c r="L5477" s="444">
        <f t="shared" ca="1" si="207"/>
        <v>-1257043457884715.5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-1257043457884715.5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-5237681074519.6475</v>
      </c>
      <c r="L5478" s="444">
        <f t="shared" ca="1" si="207"/>
        <v>-1262281138959235.3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-1262281138959235.3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-5259504745663.4805</v>
      </c>
      <c r="L5479" s="444">
        <f t="shared" ca="1" si="207"/>
        <v>-1267540643704898.8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-1267540643704898.8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-5281419348770.4111</v>
      </c>
      <c r="L5480" s="444">
        <f t="shared" ca="1" si="207"/>
        <v>-1272822063053669.3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-1272822063053669.3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-5303425262723.6221</v>
      </c>
      <c r="L5481" s="444">
        <f t="shared" ca="1" si="207"/>
        <v>-1278125488316392.8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-1278125488316392.8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-5325522867984.9697</v>
      </c>
      <c r="L5482" s="444">
        <f t="shared" ca="1" si="207"/>
        <v>-1283451011184377.8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-1283451011184377.8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-5347712546601.5742</v>
      </c>
      <c r="L5483" s="444">
        <f t="shared" ca="1" si="207"/>
        <v>-1288798723730979.3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-1288798723730979.3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-5369994682212.4131</v>
      </c>
      <c r="L5484" s="444">
        <f t="shared" ca="1" si="207"/>
        <v>-1294168718413191.8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-1294168718413191.8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-5392369660054.9658</v>
      </c>
      <c r="L5485" s="444">
        <f t="shared" ca="1" si="207"/>
        <v>-1299561088073246.8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-1299561088073246.8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-5414837866971.8613</v>
      </c>
      <c r="L5486" s="444">
        <f t="shared" ca="1" si="207"/>
        <v>-1304975925940218.5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-1304975925940218.5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-5437399691417.5771</v>
      </c>
      <c r="L5487" s="444">
        <f t="shared" ca="1" si="207"/>
        <v>-1310413325631636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-1310413325631636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-5460055523465.1504</v>
      </c>
      <c r="L5488" s="444">
        <f t="shared" ca="1" si="207"/>
        <v>-1315873381155101.3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-1315873381155101.3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-5482805754812.9219</v>
      </c>
      <c r="L5489" s="444">
        <f t="shared" ca="1" si="207"/>
        <v>-1321356186909914.3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-1321356186909914.3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-5505650778791.3096</v>
      </c>
      <c r="L5490" s="444">
        <f t="shared" ca="1" si="207"/>
        <v>-1326861837688705.5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-1326861837688705.5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-5528590990369.6064</v>
      </c>
      <c r="L5491" s="444">
        <f t="shared" ca="1" si="207"/>
        <v>-1332390428679075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-1332390428679075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-5551626786162.8125</v>
      </c>
      <c r="L5492" s="444">
        <f t="shared" ca="1" si="207"/>
        <v>-1337942055465237.8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-1337942055465237.8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-5574758564438.4902</v>
      </c>
      <c r="L5493" s="444">
        <f t="shared" ca="1" si="207"/>
        <v>-1343516814029676.3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-1343516814029676.3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-5597986725123.6514</v>
      </c>
      <c r="L5494" s="444">
        <f t="shared" ca="1" si="207"/>
        <v>-1349114800754800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-1349114800754800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-5621311669811.667</v>
      </c>
      <c r="L5495" s="444">
        <f t="shared" ca="1" si="207"/>
        <v>-1354736112424611.8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-1354736112424611.8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-5644733801769.2158</v>
      </c>
      <c r="L5496" s="444">
        <f t="shared" ca="1" si="207"/>
        <v>-1360380846226381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-1360380846226381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-5668253525943.2539</v>
      </c>
      <c r="L5497" s="444">
        <f t="shared" ca="1" si="207"/>
        <v>-1366049099752324.3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-1366049099752324.3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-5691871248968.0176</v>
      </c>
      <c r="L5498" s="444">
        <f t="shared" ca="1" si="207"/>
        <v>-1371740971001292.3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-1371740971001292.3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-5715587379172.0508</v>
      </c>
      <c r="L5499" s="444">
        <f t="shared" ca="1" si="207"/>
        <v>-1377456558380464.3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-1377456558380464.3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-5739402326585.2676</v>
      </c>
      <c r="L5500" s="444">
        <f t="shared" ca="1" si="207"/>
        <v>-1383195960707049.5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-1383195960707049.5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-5763316502946.0391</v>
      </c>
      <c r="L5501" s="444">
        <f t="shared" ca="1" si="207"/>
        <v>-1388959277209995.5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-1388959277209995.5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-5787330321708.3145</v>
      </c>
      <c r="L5502" s="444">
        <f t="shared" ca="1" si="207"/>
        <v>-1394746607531703.8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-1394746607531703.8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-5811444198048.7656</v>
      </c>
      <c r="L5503" s="444">
        <f t="shared" ca="1" si="207"/>
        <v>-1400558051729752.5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-1400558051729752.5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-5835658548873.9688</v>
      </c>
      <c r="L5504" s="444">
        <f t="shared" ca="1" si="207"/>
        <v>-1406393710278626.5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-1406393710278626.5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-5859973792827.6104</v>
      </c>
      <c r="L5505" s="444">
        <f t="shared" ca="1" si="207"/>
        <v>-1412253684071454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-1412253684071454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-5884390350297.7246</v>
      </c>
      <c r="L5506" s="444">
        <f t="shared" ca="1" si="207"/>
        <v>-1418138074421751.8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-1418138074421751.8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-5908908643423.9658</v>
      </c>
      <c r="L5507" s="444">
        <f t="shared" ca="1" si="207"/>
        <v>-1424046983065175.8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-1424046983065175.8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-5933529096104.8984</v>
      </c>
      <c r="L5508" s="444">
        <f t="shared" ca="1" si="207"/>
        <v>-1429980512161280.8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-1429980512161280.8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-5958252134005.3359</v>
      </c>
      <c r="L5509" s="444">
        <f t="shared" ca="1" si="207"/>
        <v>-1435938764295286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-1435938764295286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-5983078184563.6914</v>
      </c>
      <c r="L5510" s="444">
        <f t="shared" ca="1" si="207"/>
        <v>-1441921842479849.8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-1441921842479849.8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-6008007676999.374</v>
      </c>
      <c r="L5511" s="444">
        <f t="shared" ca="1" si="207"/>
        <v>-1447929850156849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-1447929850156849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-6033041042320.2041</v>
      </c>
      <c r="L5512" s="444">
        <f t="shared" ca="1" si="207"/>
        <v>-1453962891199169.3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-1453962891199169.3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-6058178713329.8721</v>
      </c>
      <c r="L5513" s="444">
        <f t="shared" ca="1" si="207"/>
        <v>-1460021069912499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-1460021069912499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-6083421124635.4121</v>
      </c>
      <c r="L5514" s="444">
        <f t="shared" ca="1" si="207"/>
        <v>-1466104491037134.5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-1466104491037134.5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-6108768712654.7266</v>
      </c>
      <c r="L5515" s="444">
        <f t="shared" ca="1" si="207"/>
        <v>-1472213259749789.3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-1472213259749789.3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-6134221915624.1221</v>
      </c>
      <c r="L5516" s="444">
        <f t="shared" ca="1" si="207"/>
        <v>-1478347481665413.3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-1478347481665413.3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-6159781173605.8887</v>
      </c>
      <c r="L5517" s="444">
        <f t="shared" ca="1" si="207"/>
        <v>-1484507262839019.3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-1484507262839019.3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-6185446928495.9131</v>
      </c>
      <c r="L5518" s="444">
        <f t="shared" ca="1" si="207"/>
        <v>-1490692709767515.3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-1490692709767515.3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-6211219624031.3135</v>
      </c>
      <c r="L5519" s="444">
        <f t="shared" ca="1" si="207"/>
        <v>-1496903929391546.5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-1496903929391546.5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-6237099705798.1104</v>
      </c>
      <c r="L5520" s="444">
        <f t="shared" ca="1" si="207"/>
        <v>-1503141029097344.5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-1503141029097344.5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-6263087621238.9355</v>
      </c>
      <c r="L5521" s="444">
        <f t="shared" ca="1" si="207"/>
        <v>-1509404116718583.5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-1509404116718583.5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-6289183819660.7646</v>
      </c>
      <c r="L5522" s="444">
        <f t="shared" ca="1" si="207"/>
        <v>-1515693300538244.3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-1515693300538244.3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-6315388752242.6846</v>
      </c>
      <c r="L5523" s="444">
        <f t="shared" ca="1" si="207"/>
        <v>-1522008689290487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-1522008689290487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-6341702872043.6953</v>
      </c>
      <c r="L5524" s="444">
        <f t="shared" ca="1" si="207"/>
        <v>-1528350392162530.8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-1528350392162530.8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-6368126634010.5449</v>
      </c>
      <c r="L5525" s="444">
        <f t="shared" ca="1" si="207"/>
        <v>-1534718518796541.3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-1534718518796541.3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-6394660494985.5889</v>
      </c>
      <c r="L5526" s="444">
        <f t="shared" ca="1" si="207"/>
        <v>-1541113179291526.8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-1541113179291526.8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-6421304913714.6943</v>
      </c>
      <c r="L5527" s="444">
        <f t="shared" ca="1" si="207"/>
        <v>-1547534484205241.5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-1547534484205241.5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-6448060350855.1729</v>
      </c>
      <c r="L5528" s="444">
        <f t="shared" ca="1" si="207"/>
        <v>-1553982544556096.8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-1553982544556096.8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-6474927268983.7363</v>
      </c>
      <c r="L5529" s="444">
        <f t="shared" ca="1" si="207"/>
        <v>-1560457471825080.5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-1560457471825080.5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-6501906132604.502</v>
      </c>
      <c r="L5530" s="444">
        <f t="shared" ca="1" si="207"/>
        <v>-1566959377957685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-1566959377957685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-6528997408157.0205</v>
      </c>
      <c r="L5531" s="444">
        <f t="shared" ca="1" si="207"/>
        <v>-1573488375365842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-1573488375365842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-6556201564024.3418</v>
      </c>
      <c r="L5532" s="444">
        <f t="shared" ca="1" si="207"/>
        <v>-1580044576929866.3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-1580044576929866.3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-6583519070541.1094</v>
      </c>
      <c r="L5533" s="444">
        <f t="shared" ca="1" si="207"/>
        <v>-1586628096000407.3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-1586628096000407.3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-6610950400001.6973</v>
      </c>
      <c r="L5534" s="444">
        <f t="shared" ca="1" si="207"/>
        <v>-1593239046400409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-1593239046400409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-6638496026668.3711</v>
      </c>
      <c r="L5535" s="444">
        <f t="shared" ca="1" si="207"/>
        <v>-1599877542427077.3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-1599877542427077.3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-6666156426779.4883</v>
      </c>
      <c r="L5536" s="444">
        <f t="shared" ca="1" si="207"/>
        <v>-1606543698853856.8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-1606543698853856.8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-6693932078557.7363</v>
      </c>
      <c r="L5537" s="444">
        <f t="shared" ca="1" si="207"/>
        <v>-1613237630932414.5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-1613237630932414.5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-6721823462218.3936</v>
      </c>
      <c r="L5538" s="444">
        <f t="shared" ca="1" si="207"/>
        <v>-1619959454394633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-1619959454394633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-6749831059977.6377</v>
      </c>
      <c r="L5539" s="444">
        <f t="shared" ca="1" si="207"/>
        <v>-1626709285454610.8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-1626709285454610.8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-6777955356060.8779</v>
      </c>
      <c r="L5540" s="444">
        <f t="shared" ca="1" si="207"/>
        <v>-1633487240810671.8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-1633487240810671.8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-6806196836711.1318</v>
      </c>
      <c r="L5541" s="444">
        <f t="shared" ca="1" si="207"/>
        <v>-1640293437647383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-1640293437647383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-6834555990197.4287</v>
      </c>
      <c r="L5542" s="444">
        <f t="shared" ca="1" si="207"/>
        <v>-1647127993637580.5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-1647127993637580.5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-6863033306823.252</v>
      </c>
      <c r="L5543" s="444">
        <f t="shared" ca="1" si="207"/>
        <v>-1653991026944403.8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-1653991026944403.8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-6891629278935.0156</v>
      </c>
      <c r="L5544" s="444">
        <f t="shared" ca="1" si="207"/>
        <v>-1660882656223338.8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-1660882656223338.8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-6920344400930.5781</v>
      </c>
      <c r="L5545" s="444">
        <f t="shared" ca="1" si="207"/>
        <v>-1667803000624269.3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-1667803000624269.3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-6949179169267.7881</v>
      </c>
      <c r="L5546" s="444">
        <f t="shared" ca="1" si="207"/>
        <v>-1674752179793537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-1674752179793537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-6978134082473.0703</v>
      </c>
      <c r="L5547" s="444">
        <f t="shared" ca="1" si="207"/>
        <v>-1681730313876010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-1681730313876010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-7007209641150.042</v>
      </c>
      <c r="L5548" s="444">
        <f t="shared" ca="1" si="207"/>
        <v>-1688737523517160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-1688737523517160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-7036406347988.167</v>
      </c>
      <c r="L5549" s="444">
        <f t="shared" ca="1" si="207"/>
        <v>-1695773929865148.3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-1695773929865148.3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-7065724707771.4512</v>
      </c>
      <c r="L5550" s="444">
        <f t="shared" ca="1" si="207"/>
        <v>-1702839654572919.8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-1702839654572919.8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-7095165227387.165</v>
      </c>
      <c r="L5551" s="444">
        <f t="shared" ca="1" si="207"/>
        <v>-1709934819800307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-1709934819800307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-7124728415834.6123</v>
      </c>
      <c r="L5552" s="444">
        <f t="shared" ca="1" si="207"/>
        <v>-1717059548216141.5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-1717059548216141.5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-7154414784233.9229</v>
      </c>
      <c r="L5553" s="444">
        <f t="shared" ca="1" si="207"/>
        <v>-1724213963000375.5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-1724213963000375.5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-7184224845834.8975</v>
      </c>
      <c r="L5554" s="444">
        <f t="shared" ca="1" si="207"/>
        <v>-1731398187846210.5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-1731398187846210.5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-7214159116025.877</v>
      </c>
      <c r="L5555" s="444">
        <f t="shared" ca="1" si="207"/>
        <v>-1738612346962236.5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-1738612346962236.5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-7244218112342.6523</v>
      </c>
      <c r="L5556" s="444">
        <f t="shared" ca="1" si="207"/>
        <v>-1745856565074579.3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-1745856565074579.3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-7274402354477.4131</v>
      </c>
      <c r="L5557" s="444">
        <f t="shared" ca="1" si="207"/>
        <v>-1753130967429056.8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-1753130967429056.8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-7304712364287.7363</v>
      </c>
      <c r="L5558" s="444">
        <f t="shared" ca="1" si="207"/>
        <v>-1760435679793344.5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-1760435679793344.5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-7335148665805.6016</v>
      </c>
      <c r="L5559" s="444">
        <f t="shared" ca="1" si="207"/>
        <v>-1767770828459150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-1767770828459150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-7365711785246.458</v>
      </c>
      <c r="L5560" s="444">
        <f t="shared" ca="1" si="207"/>
        <v>-1775136540244396.5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-1775136540244396.5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-7396402251018.3193</v>
      </c>
      <c r="L5561" s="444">
        <f t="shared" ca="1" si="207"/>
        <v>-1782532942495414.8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-1782532942495414.8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-7427220593730.8945</v>
      </c>
      <c r="L5562" s="444">
        <f t="shared" ca="1" si="207"/>
        <v>-1789960163089145.8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-1789960163089145.8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-7458167346204.7734</v>
      </c>
      <c r="L5563" s="444">
        <f t="shared" ca="1" si="207"/>
        <v>-1797418330435350.5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-1797418330435350.5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-7489243043480.627</v>
      </c>
      <c r="L5564" s="444">
        <f t="shared" ca="1" si="207"/>
        <v>-1804907573478831.3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-1804907573478831.3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-7520448222828.4639</v>
      </c>
      <c r="L5565" s="444">
        <f t="shared" ca="1" si="207"/>
        <v>-1812428021701659.8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-1812428021701659.8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-7551783423756.9141</v>
      </c>
      <c r="L5566" s="444">
        <f t="shared" ca="1" si="207"/>
        <v>-1819979805125416.8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-1819979805125416.8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-7583249188022.5693</v>
      </c>
      <c r="L5567" s="444">
        <f t="shared" ca="1" si="207"/>
        <v>-1827563054313439.3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-1827563054313439.3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-7614846059639.3291</v>
      </c>
      <c r="L5568" s="444">
        <f t="shared" ca="1" si="207"/>
        <v>-1835177900373078.5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-1835177900373078.5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-7646574584887.8271</v>
      </c>
      <c r="L5569" s="444">
        <f t="shared" ca="1" si="207"/>
        <v>-1842824474957966.3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-1842824474957966.3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-7678435312324.8594</v>
      </c>
      <c r="L5570" s="444">
        <f t="shared" ca="1" si="207"/>
        <v>-1850502910270291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-1850502910270291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-7710428792792.8789</v>
      </c>
      <c r="L5571" s="444">
        <f t="shared" ca="1" si="207"/>
        <v>-1858213339063084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-1858213339063084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-7742555579429.5166</v>
      </c>
      <c r="L5572" s="444">
        <f t="shared" ca="1" si="207"/>
        <v>-1865955894642513.5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-1865955894642513.5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-7774816227677.1396</v>
      </c>
      <c r="L5573" s="444">
        <f t="shared" ca="1" si="207"/>
        <v>-1873730710870190.8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-1873730710870190.8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-7807211295292.4609</v>
      </c>
      <c r="L5574" s="444">
        <f t="shared" ca="1" si="207"/>
        <v>-1881537922165483.3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-1881537922165483.3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-7839741342356.1797</v>
      </c>
      <c r="L5575" s="444">
        <f t="shared" ca="1" si="207"/>
        <v>-1889377663507839.5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-1889377663507839.5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-7872406931282.6631</v>
      </c>
      <c r="L5576" s="444">
        <f t="shared" ca="1" si="207"/>
        <v>-1897250070439122.3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-1897250070439122.3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-7905208626829.6758</v>
      </c>
      <c r="L5577" s="444">
        <f t="shared" ca="1" si="207"/>
        <v>-1905155279065952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-1905155279065952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-7938146996108.1328</v>
      </c>
      <c r="L5578" s="444">
        <f t="shared" ca="1" si="207"/>
        <v>-1913093426062060.3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-1913093426062060.3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-7971222608591.918</v>
      </c>
      <c r="L5579" s="444">
        <f t="shared" ca="1" si="207"/>
        <v>-1921064648670652.3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-1921064648670652.3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-8004436036127.7178</v>
      </c>
      <c r="L5580" s="444">
        <f t="shared" ca="1" si="207"/>
        <v>-1929069084706780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-1929069084706780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-8037787852944.917</v>
      </c>
      <c r="L5581" s="444">
        <f t="shared" ca="1" si="207"/>
        <v>-1937106872559725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-1937106872559725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-8071278635665.5205</v>
      </c>
      <c r="L5582" s="444">
        <f t="shared" ca="1" si="207"/>
        <v>-1945178151195390.5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-1945178151195390.5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-8104908963314.1279</v>
      </c>
      <c r="L5583" s="444">
        <f t="shared" ca="1" si="207"/>
        <v>-1953283060158704.8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-1953283060158704.8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-8138679417327.9365</v>
      </c>
      <c r="L5584" s="444">
        <f t="shared" ca="1" si="207"/>
        <v>-1961421739576032.8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-1961421739576032.8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-8172590581566.8027</v>
      </c>
      <c r="L5585" s="444">
        <f t="shared" ca="1" si="207"/>
        <v>-1969594330157599.5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-1969594330157599.5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-8206643042323.3301</v>
      </c>
      <c r="L5586" s="444">
        <f t="shared" ca="1" si="207"/>
        <v>-1977800973199922.8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-1977800973199922.8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-8240837388333.0127</v>
      </c>
      <c r="L5587" s="444">
        <f t="shared" ca="1" si="207"/>
        <v>-1986041810588255.8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-1986041810588255.8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-8275174210784.3994</v>
      </c>
      <c r="L5588" s="444">
        <f t="shared" ca="1" si="207"/>
        <v>-1994316984799040.3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-1994316984799040.3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-8309654103329.333</v>
      </c>
      <c r="L5589" s="444">
        <f t="shared" ca="1" si="207"/>
        <v>-2002626638902369.5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-2002626638902369.5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-8344277662093.2061</v>
      </c>
      <c r="L5590" s="444">
        <f t="shared" ca="1" si="207"/>
        <v>-2010970916564462.8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-2010970916564462.8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-8379045485685.2617</v>
      </c>
      <c r="L5591" s="444">
        <f t="shared" ca="1" si="207"/>
        <v>-2019349962050148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-2019349962050148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-8413958175208.9502</v>
      </c>
      <c r="L5592" s="444">
        <f t="shared" ca="1" si="207"/>
        <v>-2027763920225357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-2027763920225357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-8449016334272.3203</v>
      </c>
      <c r="L5593" s="444">
        <f t="shared" ca="1" si="207"/>
        <v>-2036212936559629.3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-2036212936559629.3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-8484220568998.4551</v>
      </c>
      <c r="L5594" s="444">
        <f t="shared" ca="1" si="207"/>
        <v>-2044697157128627.8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-2044697157128627.8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-8519571488035.9482</v>
      </c>
      <c r="L5595" s="444">
        <f t="shared" ca="1" si="207"/>
        <v>-2053216728616663.8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-2053216728616663.8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-8555069702569.4326</v>
      </c>
      <c r="L5596" s="444">
        <f t="shared" ca="1" si="207"/>
        <v>-2061771798319233.3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-2061771798319233.3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-8590715826330.1396</v>
      </c>
      <c r="L5597" s="444">
        <f t="shared" ca="1" si="207"/>
        <v>-2070362514145563.5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-2070362514145563.5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-8626510475606.5137</v>
      </c>
      <c r="L5598" s="444">
        <f t="shared" ca="1" si="207"/>
        <v>-2078989024621170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-2078989024621170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-8662454269254.876</v>
      </c>
      <c r="L5599" s="444">
        <f t="shared" ca="1" si="207"/>
        <v>-2087651478890425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-2087651478890425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-8698547828710.1045</v>
      </c>
      <c r="L5600" s="444">
        <f t="shared" ca="1" si="207"/>
        <v>-2096350026719135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-2096350026719135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-8734791777996.3955</v>
      </c>
      <c r="L5601" s="444">
        <f t="shared" ca="1" si="207"/>
        <v>-2105084818497131.5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-2105084818497131.5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-8771186743738.0488</v>
      </c>
      <c r="L5602" s="444">
        <f t="shared" ca="1" si="207"/>
        <v>-2113856005240869.5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-2113856005240869.5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-8807733355170.2891</v>
      </c>
      <c r="L5603" s="444">
        <f t="shared" ca="1" si="207"/>
        <v>-2122663738596039.8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-2122663738596039.8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-8844432244150.166</v>
      </c>
      <c r="L5604" s="444">
        <f t="shared" ca="1" si="207"/>
        <v>-2131508170840190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-2131508170840190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-8881284045167.457</v>
      </c>
      <c r="L5605" s="444">
        <f t="shared" ca="1" si="207"/>
        <v>-2140389454885357.5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-2140389454885357.5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-8918289395355.6563</v>
      </c>
      <c r="L5606" s="444">
        <f t="shared" ca="1" si="207"/>
        <v>-2149307744280713.3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-2149307744280713.3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-8955448934502.9727</v>
      </c>
      <c r="L5607" s="444">
        <f t="shared" ca="1" si="207"/>
        <v>-2158263193215216.3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-2158263193215216.3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-8992763305063.4004</v>
      </c>
      <c r="L5608" s="444">
        <f t="shared" ca="1" si="207"/>
        <v>-2167255956520279.8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-2167255956520279.8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-9030233152167.832</v>
      </c>
      <c r="L5609" s="444">
        <f t="shared" ca="1" si="207"/>
        <v>-2176286189672447.5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-2176286189672447.5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-9067859123635.1973</v>
      </c>
      <c r="L5610" s="444">
        <f t="shared" ca="1" si="207"/>
        <v>-2185354048796082.8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-2185354048796082.8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-9105641869983.6777</v>
      </c>
      <c r="L5611" s="444">
        <f t="shared" ca="1" si="207"/>
        <v>-2194459690666066.5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-2194459690666066.5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-9143582044441.9434</v>
      </c>
      <c r="L5612" s="444">
        <f t="shared" ca="1" si="207"/>
        <v>-2203603272710508.5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-2203603272710508.5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-9181680302960.4531</v>
      </c>
      <c r="L5613" s="444">
        <f t="shared" ca="1" si="207"/>
        <v>-2212784953013469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-2212784953013469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-9219937304222.7871</v>
      </c>
      <c r="L5614" s="444">
        <f t="shared" ca="1" si="207"/>
        <v>-2222004890317691.8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-2222004890317691.8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-9258353709657.0488</v>
      </c>
      <c r="L5615" s="444">
        <f t="shared" ca="1" si="207"/>
        <v>-2231263244027348.8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-2231263244027348.8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-9296930183447.2852</v>
      </c>
      <c r="L5616" s="444">
        <f t="shared" ca="1" si="207"/>
        <v>-2240560174210796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-2240560174210796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-9335667392544.9824</v>
      </c>
      <c r="L5617" s="444">
        <f t="shared" ca="1" si="207"/>
        <v>-2249895841603341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-2249895841603341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-9374566006680.5879</v>
      </c>
      <c r="L5618" s="444">
        <f t="shared" ref="L5618:L5872" ca="1" si="212">I5618-J5618+K5618</f>
        <v>-2259270407610021.5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-2259270407610021.5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-9413626698375.0898</v>
      </c>
      <c r="L5619" s="444">
        <f t="shared" ca="1" si="212"/>
        <v>-2268684034308396.5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-2268684034308396.5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-9452850142951.6523</v>
      </c>
      <c r="L5620" s="444">
        <f t="shared" ca="1" si="212"/>
        <v>-2278136884451348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-2278136884451348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-9492237018547.2832</v>
      </c>
      <c r="L5621" s="444">
        <f t="shared" ca="1" si="212"/>
        <v>-2287629121469895.5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-2287629121469895.5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-9531788006124.5645</v>
      </c>
      <c r="L5622" s="444">
        <f t="shared" ca="1" si="212"/>
        <v>-2297160909476020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-2297160909476020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-9571503789483.416</v>
      </c>
      <c r="L5623" s="444">
        <f t="shared" ca="1" si="212"/>
        <v>-2306732413265503.5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-2306732413265503.5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-9611385055272.9316</v>
      </c>
      <c r="L5624" s="444">
        <f t="shared" ca="1" si="212"/>
        <v>-2316343798320776.5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-2316343798320776.5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-9651432493003.2344</v>
      </c>
      <c r="L5625" s="444">
        <f t="shared" ca="1" si="212"/>
        <v>-2325995230813779.5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-2325995230813779.5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-9691646795057.4141</v>
      </c>
      <c r="L5626" s="444">
        <f t="shared" ca="1" si="212"/>
        <v>-2335686877608837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-2335686877608837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-9732028656703.4883</v>
      </c>
      <c r="L5627" s="444">
        <f t="shared" ca="1" si="212"/>
        <v>-2345418906265540.5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-2345418906265540.5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-9772578776106.418</v>
      </c>
      <c r="L5628" s="444">
        <f t="shared" ca="1" si="212"/>
        <v>-2355191485041647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-2355191485041647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-9813297854340.1953</v>
      </c>
      <c r="L5629" s="444">
        <f t="shared" ca="1" si="212"/>
        <v>-2365004782895987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-2365004782895987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-9854186595399.9453</v>
      </c>
      <c r="L5630" s="444">
        <f t="shared" ca="1" si="212"/>
        <v>-2374858969491387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-2374858969491387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-9895245706214.1133</v>
      </c>
      <c r="L5631" s="444">
        <f t="shared" ca="1" si="212"/>
        <v>-2384754215197601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-2384754215197601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-9936475896656.6699</v>
      </c>
      <c r="L5632" s="444">
        <f t="shared" ca="1" si="212"/>
        <v>-2394690691094257.5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-2394690691094257.5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-9977877879559.4063</v>
      </c>
      <c r="L5633" s="444">
        <f t="shared" ca="1" si="212"/>
        <v>-2404668568973817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-2404668568973817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-10019452370724.238</v>
      </c>
      <c r="L5634" s="444">
        <f t="shared" ca="1" si="212"/>
        <v>-2414688021344541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-2414688021344541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-10061200088935.588</v>
      </c>
      <c r="L5635" s="444">
        <f t="shared" ca="1" si="212"/>
        <v>-2424749221433476.5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-2424749221433476.5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-10103121755972.818</v>
      </c>
      <c r="L5636" s="444">
        <f t="shared" ca="1" si="212"/>
        <v>-2434852343189449.5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-2434852343189449.5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-10145218096622.707</v>
      </c>
      <c r="L5637" s="444">
        <f t="shared" ca="1" si="212"/>
        <v>-2444997561286072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-2444997561286072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-10187489838691.967</v>
      </c>
      <c r="L5638" s="444">
        <f t="shared" ca="1" si="212"/>
        <v>-2455185051124764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-2455185051124764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-10229937713019.85</v>
      </c>
      <c r="L5639" s="444">
        <f t="shared" ca="1" si="212"/>
        <v>-2465414988837784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-2465414988837784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-10272562453490.766</v>
      </c>
      <c r="L5640" s="444">
        <f t="shared" ca="1" si="212"/>
        <v>-2475687551291275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-2475687551291275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-10315364797046.979</v>
      </c>
      <c r="L5641" s="444">
        <f t="shared" ca="1" si="212"/>
        <v>-2486002916088322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-2486002916088322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-10358345483701.342</v>
      </c>
      <c r="L5642" s="444">
        <f t="shared" ca="1" si="212"/>
        <v>-2496361261572023.5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-2496361261572023.5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-10401505256550.098</v>
      </c>
      <c r="L5643" s="444">
        <f t="shared" ca="1" si="212"/>
        <v>-2506762766828573.5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-2506762766828573.5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-10444844861785.723</v>
      </c>
      <c r="L5644" s="444">
        <f t="shared" ca="1" si="212"/>
        <v>-2517207611690359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-2517207611690359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-10488365048709.828</v>
      </c>
      <c r="L5645" s="444">
        <f t="shared" ca="1" si="212"/>
        <v>-2527695976739069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-2527695976739069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-10532066569746.121</v>
      </c>
      <c r="L5646" s="444">
        <f t="shared" ca="1" si="212"/>
        <v>-2538228043308815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-2538228043308815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-10575950180453.396</v>
      </c>
      <c r="L5647" s="444">
        <f t="shared" ca="1" si="212"/>
        <v>-2548803993489268.5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-2548803993489268.5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-10620016639538.619</v>
      </c>
      <c r="L5648" s="444">
        <f t="shared" ca="1" si="212"/>
        <v>-2559424010128807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-2559424010128807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-10664266708870.029</v>
      </c>
      <c r="L5649" s="444">
        <f t="shared" ca="1" si="212"/>
        <v>-2570088276837677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-2570088276837677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-10708701153490.32</v>
      </c>
      <c r="L5650" s="444">
        <f t="shared" ca="1" si="212"/>
        <v>-2580796977991167.5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-2580796977991167.5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-10753320741629.865</v>
      </c>
      <c r="L5651" s="444">
        <f t="shared" ca="1" si="212"/>
        <v>-2591550298732797.5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-2591550298732797.5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-10798126244719.99</v>
      </c>
      <c r="L5652" s="444">
        <f t="shared" ca="1" si="212"/>
        <v>-2602348424977517.5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-2602348424977517.5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-10843118437406.322</v>
      </c>
      <c r="L5653" s="444">
        <f t="shared" ca="1" si="212"/>
        <v>-2613191543414924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-2613191543414924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-10888298097562.184</v>
      </c>
      <c r="L5654" s="444">
        <f t="shared" ca="1" si="212"/>
        <v>-2624079841512486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-2624079841512486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-10933666006302.025</v>
      </c>
      <c r="L5655" s="444">
        <f t="shared" ca="1" si="212"/>
        <v>-2635013507518788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-2635013507518788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-10979222947994.949</v>
      </c>
      <c r="L5656" s="444">
        <f t="shared" ca="1" si="212"/>
        <v>-2645992730466783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-2645992730466783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-11024969710278.262</v>
      </c>
      <c r="L5657" s="444">
        <f t="shared" ca="1" si="212"/>
        <v>-2657017700177061.5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-2657017700177061.5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-11070907084071.09</v>
      </c>
      <c r="L5658" s="444">
        <f t="shared" ca="1" si="212"/>
        <v>-2668088607261132.5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-2668088607261132.5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-11117035863588.053</v>
      </c>
      <c r="L5659" s="444">
        <f t="shared" ca="1" si="212"/>
        <v>-2679205643124720.5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-2679205643124720.5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-11163356846353.002</v>
      </c>
      <c r="L5660" s="444">
        <f t="shared" ca="1" si="212"/>
        <v>-2690368999971073.5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-2690368999971073.5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-11209870833212.807</v>
      </c>
      <c r="L5661" s="444">
        <f t="shared" ca="1" si="212"/>
        <v>-2701578870804286.5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-2701578870804286.5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-11256578628351.193</v>
      </c>
      <c r="L5662" s="444">
        <f t="shared" ca="1" si="212"/>
        <v>-2712835449432637.5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-2712835449432637.5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-11303481039302.656</v>
      </c>
      <c r="L5663" s="444">
        <f t="shared" ca="1" si="212"/>
        <v>-2724138930471940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-2724138930471940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-11350578876966.416</v>
      </c>
      <c r="L5664" s="444">
        <f t="shared" ca="1" si="212"/>
        <v>-2735489509348906.5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-2735489509348906.5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-11397872955620.443</v>
      </c>
      <c r="L5665" s="444">
        <f t="shared" ca="1" si="212"/>
        <v>-2746887382304527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-2746887382304527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-11445364092935.529</v>
      </c>
      <c r="L5666" s="444">
        <f t="shared" ca="1" si="212"/>
        <v>-2758332746397462.5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-2758332746397462.5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-11493053109989.428</v>
      </c>
      <c r="L5667" s="444">
        <f t="shared" ca="1" si="212"/>
        <v>-2769825799507452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-2769825799507452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-11540940831281.051</v>
      </c>
      <c r="L5668" s="444">
        <f t="shared" ca="1" si="212"/>
        <v>-2781366740338733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-2781366740338733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-11589028084744.721</v>
      </c>
      <c r="L5669" s="444">
        <f t="shared" ca="1" si="212"/>
        <v>-2792955768423477.5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-2792955768423477.5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-11637315701764.49</v>
      </c>
      <c r="L5670" s="444">
        <f t="shared" ca="1" si="212"/>
        <v>-2804593084125242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-2804593084125242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-11685804517188.508</v>
      </c>
      <c r="L5671" s="444">
        <f t="shared" ca="1" si="212"/>
        <v>-2816278888642430.5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-2816278888642430.5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-11734495369343.461</v>
      </c>
      <c r="L5672" s="444">
        <f t="shared" ca="1" si="212"/>
        <v>-2828013384011774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-2828013384011774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-11783389100049.059</v>
      </c>
      <c r="L5673" s="444">
        <f t="shared" ca="1" si="212"/>
        <v>-2839796773111823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-2839796773111823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-11832486554632.596</v>
      </c>
      <c r="L5674" s="444">
        <f t="shared" ca="1" si="212"/>
        <v>-2851629259666455.5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-2851629259666455.5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-11881788581943.564</v>
      </c>
      <c r="L5675" s="444">
        <f t="shared" ca="1" si="212"/>
        <v>-2863511048248399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-2863511048248399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-11931296034368.328</v>
      </c>
      <c r="L5676" s="444">
        <f t="shared" ca="1" si="212"/>
        <v>-2875442344282767.5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-2875442344282767.5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-11981009767844.865</v>
      </c>
      <c r="L5677" s="444">
        <f t="shared" ca="1" si="212"/>
        <v>-2887423354050612.5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-2887423354050612.5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-12030930641877.553</v>
      </c>
      <c r="L5678" s="444">
        <f t="shared" ca="1" si="212"/>
        <v>-2899454284692490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-2899454284692490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-12081059519552.041</v>
      </c>
      <c r="L5679" s="444">
        <f t="shared" ca="1" si="212"/>
        <v>-2911535344212042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-2911535344212042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-12131397267550.176</v>
      </c>
      <c r="L5680" s="444">
        <f t="shared" ca="1" si="212"/>
        <v>-2923666741479592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-2923666741479592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-12181944756164.967</v>
      </c>
      <c r="L5681" s="444">
        <f t="shared" ca="1" si="212"/>
        <v>-2935848686235757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-2935848686235757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-12232702859315.654</v>
      </c>
      <c r="L5682" s="444">
        <f t="shared" ca="1" si="212"/>
        <v>-2948081389095072.5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-2948081389095072.5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-12283672454562.803</v>
      </c>
      <c r="L5683" s="444">
        <f t="shared" ca="1" si="212"/>
        <v>-2960365061549635.5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-2960365061549635.5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-12334854423123.48</v>
      </c>
      <c r="L5684" s="444">
        <f t="shared" ca="1" si="212"/>
        <v>-2972699915972759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-2972699915972759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-12386249649886.496</v>
      </c>
      <c r="L5685" s="444">
        <f t="shared" ca="1" si="212"/>
        <v>-2985086165622645.5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-2985086165622645.5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-12437859023427.689</v>
      </c>
      <c r="L5686" s="444">
        <f t="shared" ca="1" si="212"/>
        <v>-2997524024646073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-2997524024646073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-12489683436025.305</v>
      </c>
      <c r="L5687" s="444">
        <f t="shared" ca="1" si="212"/>
        <v>-3010013708082098.5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-3010013708082098.5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-12541723783675.41</v>
      </c>
      <c r="L5688" s="444">
        <f t="shared" ca="1" si="212"/>
        <v>-3022555431865774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-3022555431865774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-12593980966107.391</v>
      </c>
      <c r="L5689" s="444">
        <f t="shared" ca="1" si="212"/>
        <v>-3035149412831881.5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-3035149412831881.5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-12646455886799.506</v>
      </c>
      <c r="L5690" s="444">
        <f t="shared" ca="1" si="212"/>
        <v>-3047795868718681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-3047795868718681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-12699149452994.504</v>
      </c>
      <c r="L5691" s="444">
        <f t="shared" ca="1" si="212"/>
        <v>-3060495018171675.5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-3060495018171675.5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-12752062575715.314</v>
      </c>
      <c r="L5692" s="444">
        <f t="shared" ca="1" si="212"/>
        <v>-3073247080747391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-3073247080747391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-12805196169780.795</v>
      </c>
      <c r="L5693" s="444">
        <f t="shared" ca="1" si="212"/>
        <v>-3086052276917172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-3086052276917172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-12858551153821.551</v>
      </c>
      <c r="L5694" s="444">
        <f t="shared" ca="1" si="212"/>
        <v>-3098910828070993.5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-3098910828070993.5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-12912128450295.807</v>
      </c>
      <c r="L5695" s="444">
        <f t="shared" ca="1" si="212"/>
        <v>-3111822956521289.5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-3111822956521289.5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-12965928985505.373</v>
      </c>
      <c r="L5696" s="444">
        <f t="shared" ca="1" si="212"/>
        <v>-3124788885506795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-3124788885506795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-13019953689611.646</v>
      </c>
      <c r="L5697" s="444">
        <f t="shared" ca="1" si="212"/>
        <v>-3137808839196406.5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-3137808839196406.5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-13074203496651.693</v>
      </c>
      <c r="L5698" s="444">
        <f t="shared" ca="1" si="212"/>
        <v>-3150883042693058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-3150883042693058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-13128679344554.408</v>
      </c>
      <c r="L5699" s="444">
        <f t="shared" ca="1" si="212"/>
        <v>-3164011722037612.5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-3164011722037612.5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-13183382175156.719</v>
      </c>
      <c r="L5700" s="444">
        <f t="shared" ca="1" si="212"/>
        <v>-3177195104212769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-3177195104212769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-13238312934219.871</v>
      </c>
      <c r="L5701" s="444">
        <f t="shared" ca="1" si="212"/>
        <v>-3190433417146989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-3190433417146989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-13293472571445.787</v>
      </c>
      <c r="L5702" s="444">
        <f t="shared" ca="1" si="212"/>
        <v>-3203726889718435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-3203726889718435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-13348862040493.479</v>
      </c>
      <c r="L5703" s="444">
        <f t="shared" ca="1" si="212"/>
        <v>-3217075751758928.5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-3217075751758928.5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-13404482298995.535</v>
      </c>
      <c r="L5704" s="444">
        <f t="shared" ca="1" si="212"/>
        <v>-3230480234057924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-3230480234057924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-13460334308574.684</v>
      </c>
      <c r="L5705" s="444">
        <f t="shared" ca="1" si="212"/>
        <v>-3243940568366498.5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-3243940568366498.5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-13516419034860.41</v>
      </c>
      <c r="L5706" s="444">
        <f t="shared" ca="1" si="212"/>
        <v>-3257456987401359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-3257456987401359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-13572737447505.662</v>
      </c>
      <c r="L5707" s="444">
        <f t="shared" ca="1" si="212"/>
        <v>-3271029724848864.5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-3271029724848864.5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-13629290520203.602</v>
      </c>
      <c r="L5708" s="444">
        <f t="shared" ca="1" si="212"/>
        <v>-3284659015369068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-3284659015369068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-13686079230704.449</v>
      </c>
      <c r="L5709" s="444">
        <f t="shared" ca="1" si="212"/>
        <v>-3298345094599772.5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-3298345094599772.5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-13743104560832.385</v>
      </c>
      <c r="L5710" s="444">
        <f t="shared" ca="1" si="212"/>
        <v>-3312088199160605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-3312088199160605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-13800367496502.521</v>
      </c>
      <c r="L5711" s="444">
        <f t="shared" ca="1" si="212"/>
        <v>-3325888566657107.5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-3325888566657107.5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-13857869027737.947</v>
      </c>
      <c r="L5712" s="444">
        <f t="shared" ca="1" si="212"/>
        <v>-3339746435684845.5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-3339746435684845.5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-13915610148686.855</v>
      </c>
      <c r="L5713" s="444">
        <f t="shared" ca="1" si="212"/>
        <v>-3353662045833532.5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-3353662045833532.5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-13973591857639.719</v>
      </c>
      <c r="L5714" s="444">
        <f t="shared" ca="1" si="212"/>
        <v>-3367635637691172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-3367635637691172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-14031815157046.551</v>
      </c>
      <c r="L5715" s="444">
        <f t="shared" ca="1" si="212"/>
        <v>-3381667452848218.5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-3381667452848218.5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-14090281053534.244</v>
      </c>
      <c r="L5716" s="444">
        <f t="shared" ca="1" si="212"/>
        <v>-3395757733901752.5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-3395757733901752.5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-14148990557923.969</v>
      </c>
      <c r="L5717" s="444">
        <f t="shared" ca="1" si="212"/>
        <v>-3409906724459676.5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-3409906724459676.5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-14207944685248.652</v>
      </c>
      <c r="L5718" s="444">
        <f t="shared" ca="1" si="212"/>
        <v>-3424114669144925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-3424114669144925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-14267144454770.521</v>
      </c>
      <c r="L5719" s="444">
        <f t="shared" ca="1" si="212"/>
        <v>-3438381813599695.5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-3438381813599695.5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-14326590889998.73</v>
      </c>
      <c r="L5720" s="444">
        <f t="shared" ca="1" si="212"/>
        <v>-3452708404489694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-3452708404489694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-14386285018707.059</v>
      </c>
      <c r="L5721" s="444">
        <f t="shared" ca="1" si="212"/>
        <v>-3467094689508401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-3467094689508401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-14446227872951.67</v>
      </c>
      <c r="L5722" s="444">
        <f t="shared" ca="1" si="212"/>
        <v>-3481540917381352.5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-3481540917381352.5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-14506420489088.969</v>
      </c>
      <c r="L5723" s="444">
        <f t="shared" ca="1" si="212"/>
        <v>-3496047337870441.5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-3496047337870441.5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-14566863907793.506</v>
      </c>
      <c r="L5724" s="444">
        <f t="shared" ca="1" si="212"/>
        <v>-3510614201778235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-3510614201778235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-14627559174075.979</v>
      </c>
      <c r="L5725" s="444">
        <f t="shared" ca="1" si="212"/>
        <v>-3525241760952311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-3525241760952311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-14688507337301.293</v>
      </c>
      <c r="L5726" s="444">
        <f t="shared" ca="1" si="212"/>
        <v>-3539930268289612.5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-3539930268289612.5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-14749709451206.717</v>
      </c>
      <c r="L5727" s="444">
        <f t="shared" ca="1" si="212"/>
        <v>-3554679977740819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-3554679977740819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-14811166573920.08</v>
      </c>
      <c r="L5728" s="444">
        <f t="shared" ca="1" si="212"/>
        <v>-3569491144314739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-3569491144314739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-14872879767978.078</v>
      </c>
      <c r="L5729" s="444">
        <f t="shared" ca="1" si="212"/>
        <v>-3584364024082717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-3584364024082717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-14934850100344.654</v>
      </c>
      <c r="L5730" s="444">
        <f t="shared" ca="1" si="212"/>
        <v>-3599298874183061.5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-3599298874183061.5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-14997078642429.422</v>
      </c>
      <c r="L5731" s="444">
        <f t="shared" ca="1" si="212"/>
        <v>-3614295952825491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-3614295952825491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-15059566470106.213</v>
      </c>
      <c r="L5732" s="444">
        <f t="shared" ca="1" si="212"/>
        <v>-3629355519295597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-3629355519295597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-15122314663731.654</v>
      </c>
      <c r="L5733" s="444">
        <f t="shared" ca="1" si="212"/>
        <v>-3644477833959328.5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-3644477833959328.5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-15185324308163.869</v>
      </c>
      <c r="L5734" s="444">
        <f t="shared" ca="1" si="212"/>
        <v>-3659663158267492.5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-3659663158267492.5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-15248596492781.219</v>
      </c>
      <c r="L5735" s="444">
        <f t="shared" ca="1" si="212"/>
        <v>-3674911754760273.5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-3674911754760273.5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-15312132311501.137</v>
      </c>
      <c r="L5736" s="444">
        <f t="shared" ca="1" si="212"/>
        <v>-3690223887071774.5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-3690223887071774.5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-15375932862799.061</v>
      </c>
      <c r="L5737" s="444">
        <f t="shared" ca="1" si="212"/>
        <v>-3705599819934573.5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-3705599819934573.5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-15439999249727.389</v>
      </c>
      <c r="L5738" s="444">
        <f t="shared" ca="1" si="212"/>
        <v>-3721039819184301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-3721039819184301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-15504332579934.588</v>
      </c>
      <c r="L5739" s="444">
        <f t="shared" ca="1" si="212"/>
        <v>-3736544151764235.5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-3736544151764235.5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-15568933965684.314</v>
      </c>
      <c r="L5740" s="444">
        <f t="shared" ca="1" si="212"/>
        <v>-3752113085729920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-3752113085729920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-15633804523874.666</v>
      </c>
      <c r="L5741" s="444">
        <f t="shared" ca="1" si="212"/>
        <v>-3767746890253794.5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-3767746890253794.5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-15698945376057.479</v>
      </c>
      <c r="L5742" s="444">
        <f t="shared" ca="1" si="212"/>
        <v>-3783445835629852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-3783445835629852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-15764357648457.715</v>
      </c>
      <c r="L5743" s="444">
        <f t="shared" ca="1" si="212"/>
        <v>-3799210193278309.5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-3799210193278309.5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-15830042471992.953</v>
      </c>
      <c r="L5744" s="444">
        <f t="shared" ca="1" si="212"/>
        <v>-3815040235750302.5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-3815040235750302.5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-15896000982292.924</v>
      </c>
      <c r="L5745" s="444">
        <f t="shared" ca="1" si="212"/>
        <v>-3830936236732595.5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-3830936236732595.5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-15962234319719.148</v>
      </c>
      <c r="L5746" s="444">
        <f t="shared" ca="1" si="212"/>
        <v>-3846898471052314.5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-3846898471052314.5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-16028743629384.643</v>
      </c>
      <c r="L5747" s="444">
        <f t="shared" ca="1" si="212"/>
        <v>-3862927214681699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-3862927214681699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-16095530061173.746</v>
      </c>
      <c r="L5748" s="444">
        <f t="shared" ca="1" si="212"/>
        <v>-3879022744742872.5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-3879022744742872.5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-16162594769761.971</v>
      </c>
      <c r="L5749" s="444">
        <f t="shared" ca="1" si="212"/>
        <v>-3895185339512634.5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-3895185339512634.5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-16229938914635.977</v>
      </c>
      <c r="L5750" s="444">
        <f t="shared" ca="1" si="212"/>
        <v>-3911415278427270.5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-3911415278427270.5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-16297563660113.627</v>
      </c>
      <c r="L5751" s="444">
        <f t="shared" ca="1" si="212"/>
        <v>-3927712842087384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-3927712842087384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-16365470175364.1</v>
      </c>
      <c r="L5752" s="444">
        <f t="shared" ca="1" si="212"/>
        <v>-3944078312262748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-3944078312262748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-16433659634428.119</v>
      </c>
      <c r="L5753" s="444">
        <f t="shared" ca="1" si="212"/>
        <v>-3960511971897176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-3960511971897176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-16502133216238.232</v>
      </c>
      <c r="L5754" s="444">
        <f t="shared" ca="1" si="212"/>
        <v>-3977014105113414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-3977014105113414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-16570892104639.225</v>
      </c>
      <c r="L5755" s="444">
        <f t="shared" ca="1" si="212"/>
        <v>-3993584997218053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-3993584997218053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-16639937488408.553</v>
      </c>
      <c r="L5756" s="444">
        <f t="shared" ca="1" si="212"/>
        <v>-4010224934706461.5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-4010224934706461.5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-16709270561276.922</v>
      </c>
      <c r="L5757" s="444">
        <f t="shared" ca="1" si="212"/>
        <v>-4026934205267738.5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-4026934205267738.5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-16778892521948.91</v>
      </c>
      <c r="L5758" s="444">
        <f t="shared" ca="1" si="212"/>
        <v>-4043713097789687.5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-4043713097789687.5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-16848804574123.697</v>
      </c>
      <c r="L5759" s="444">
        <f t="shared" ca="1" si="212"/>
        <v>-4060561902363811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-4060561902363811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-16919007926515.879</v>
      </c>
      <c r="L5760" s="444">
        <f t="shared" ca="1" si="212"/>
        <v>-4077480910290327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-4077480910290327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-16989503792876.361</v>
      </c>
      <c r="L5761" s="444">
        <f t="shared" ca="1" si="212"/>
        <v>-4094470414083203.5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-4094470414083203.5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-17060293392013.35</v>
      </c>
      <c r="L5762" s="444">
        <f t="shared" ca="1" si="212"/>
        <v>-4111530707475217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-4111530707475217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-17131377947813.404</v>
      </c>
      <c r="L5763" s="444">
        <f t="shared" ca="1" si="212"/>
        <v>-4128662085423030.5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-4128662085423030.5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-17202758689262.627</v>
      </c>
      <c r="L5764" s="444">
        <f t="shared" ca="1" si="212"/>
        <v>-4145864844112293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-4145864844112293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-17274436850467.889</v>
      </c>
      <c r="L5765" s="444">
        <f t="shared" ca="1" si="212"/>
        <v>-4163139280962761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-4163139280962761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-17346413670678.172</v>
      </c>
      <c r="L5766" s="444">
        <f t="shared" ca="1" si="212"/>
        <v>-4180485694633439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-4180485694633439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-17418690394305.996</v>
      </c>
      <c r="L5767" s="444">
        <f t="shared" ca="1" si="212"/>
        <v>-4197904385027745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-4197904385027745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-17491268270948.938</v>
      </c>
      <c r="L5768" s="444">
        <f t="shared" ca="1" si="212"/>
        <v>-4215395653298694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-4215395653298694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-17564148555411.227</v>
      </c>
      <c r="L5769" s="444">
        <f t="shared" ca="1" si="212"/>
        <v>-4232959801854105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-4232959801854105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-17637332507725.438</v>
      </c>
      <c r="L5770" s="444">
        <f t="shared" ca="1" si="212"/>
        <v>-4250597134361830.5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-4250597134361830.5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-17710821393174.297</v>
      </c>
      <c r="L5771" s="444">
        <f t="shared" ca="1" si="212"/>
        <v>-4268307955755005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-4268307955755005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-17784616482312.52</v>
      </c>
      <c r="L5772" s="444">
        <f t="shared" ca="1" si="212"/>
        <v>-4286092572237317.5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-4286092572237317.5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-17858719050988.824</v>
      </c>
      <c r="L5773" s="444">
        <f t="shared" ca="1" si="212"/>
        <v>-4303951291288306.5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-4303951291288306.5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-17933130380367.945</v>
      </c>
      <c r="L5774" s="444">
        <f t="shared" ca="1" si="212"/>
        <v>-4321884421668674.5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-4321884421668674.5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-18007851756952.813</v>
      </c>
      <c r="L5775" s="444">
        <f t="shared" ca="1" si="212"/>
        <v>-4339892273425627.5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-4339892273425627.5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-18082884472606.781</v>
      </c>
      <c r="L5776" s="444">
        <f t="shared" ca="1" si="212"/>
        <v>-4357975157898234.5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-4357975157898234.5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-18158229824575.977</v>
      </c>
      <c r="L5777" s="444">
        <f t="shared" ca="1" si="212"/>
        <v>-4376133387722810.5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-4376133387722810.5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-18233889115511.711</v>
      </c>
      <c r="L5778" s="444">
        <f t="shared" ca="1" si="212"/>
        <v>-4394367276838322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-4394367276838322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-18309863653493.008</v>
      </c>
      <c r="L5779" s="444">
        <f t="shared" ca="1" si="212"/>
        <v>-4412677140491815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-4412677140491815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-18386154752049.23</v>
      </c>
      <c r="L5780" s="444">
        <f t="shared" ca="1" si="212"/>
        <v>-4431063295243864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-4431063295243864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-18462763730182.77</v>
      </c>
      <c r="L5781" s="444">
        <f t="shared" ca="1" si="212"/>
        <v>-4449526058974047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-4449526058974047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-18539691912391.863</v>
      </c>
      <c r="L5782" s="444">
        <f t="shared" ca="1" si="212"/>
        <v>-4468065750886439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-4468065750886439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-18616940628693.496</v>
      </c>
      <c r="L5783" s="444">
        <f t="shared" ca="1" si="212"/>
        <v>-4486682691515132.5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-4486682691515132.5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-18694511214646.387</v>
      </c>
      <c r="L5784" s="444">
        <f t="shared" ca="1" si="212"/>
        <v>-4505377202729779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-4505377202729779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-18772405011374.078</v>
      </c>
      <c r="L5785" s="444">
        <f t="shared" ca="1" si="212"/>
        <v>-4524149607741153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-4524149607741153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-18850623365588.137</v>
      </c>
      <c r="L5786" s="444">
        <f t="shared" ca="1" si="212"/>
        <v>-4543000231106741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-4543000231106741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-18929167629611.422</v>
      </c>
      <c r="L5787" s="444">
        <f t="shared" ca="1" si="212"/>
        <v>-4561929398736352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-4561929398736352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-19008039161401.465</v>
      </c>
      <c r="L5788" s="444">
        <f t="shared" ca="1" si="212"/>
        <v>-4580937437897753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-4580937437897753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-19087239324573.969</v>
      </c>
      <c r="L5789" s="444">
        <f t="shared" ca="1" si="212"/>
        <v>-4600024677222327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-4600024677222327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-19166769488426.363</v>
      </c>
      <c r="L5790" s="444">
        <f t="shared" ca="1" si="212"/>
        <v>-4619191446710753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-4619191446710753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-19246631027961.469</v>
      </c>
      <c r="L5791" s="444">
        <f t="shared" ca="1" si="212"/>
        <v>-4638438077738714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-4638438077738714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-19326825323911.309</v>
      </c>
      <c r="L5792" s="444">
        <f t="shared" ca="1" si="212"/>
        <v>-4657764903062625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-4657764903062625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-19407353762760.938</v>
      </c>
      <c r="L5793" s="444">
        <f t="shared" ca="1" si="212"/>
        <v>-4677172256825386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-4677172256825386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-19488217736772.441</v>
      </c>
      <c r="L5794" s="444">
        <f t="shared" ca="1" si="212"/>
        <v>-4696660474562158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-4696660474562158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-19569418644008.992</v>
      </c>
      <c r="L5795" s="444">
        <f t="shared" ca="1" si="212"/>
        <v>-4716229893206167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-4716229893206167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-19650957888359.027</v>
      </c>
      <c r="L5796" s="444">
        <f t="shared" ca="1" si="212"/>
        <v>-4735880851094526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-4735880851094526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-19732836879560.523</v>
      </c>
      <c r="L5797" s="444">
        <f t="shared" ca="1" si="212"/>
        <v>-4755613687974087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-4755613687974087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-19815057033225.363</v>
      </c>
      <c r="L5798" s="444">
        <f t="shared" ca="1" si="212"/>
        <v>-4775428745007312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-4775428745007312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-19897619770863.801</v>
      </c>
      <c r="L5799" s="444">
        <f t="shared" ca="1" si="212"/>
        <v>-4795326364778176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-4795326364778176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-19980526519909.066</v>
      </c>
      <c r="L5800" s="444">
        <f t="shared" ca="1" si="212"/>
        <v>-4815306891298085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-4815306891298085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-20063778713742.02</v>
      </c>
      <c r="L5801" s="444">
        <f t="shared" ca="1" si="212"/>
        <v>-4835370670011827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-4835370670011827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-20147377791715.945</v>
      </c>
      <c r="L5802" s="444">
        <f t="shared" ca="1" si="212"/>
        <v>-4855518047803543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-4855518047803543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-20231325199181.43</v>
      </c>
      <c r="L5803" s="444">
        <f t="shared" ca="1" si="212"/>
        <v>-4875749373002724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-4875749373002724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-20315622387511.352</v>
      </c>
      <c r="L5804" s="444">
        <f t="shared" ca="1" si="212"/>
        <v>-4896064995390235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-4896064995390235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-20400270814125.98</v>
      </c>
      <c r="L5805" s="444">
        <f t="shared" ca="1" si="212"/>
        <v>-4916465266204361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-4916465266204361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-20485271942518.172</v>
      </c>
      <c r="L5806" s="444">
        <f t="shared" ca="1" si="212"/>
        <v>-4936950538146879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-4936950538146879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-20570627242278.664</v>
      </c>
      <c r="L5807" s="444">
        <f t="shared" ca="1" si="212"/>
        <v>-4957521165389158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-4957521165389158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-20656338189121.492</v>
      </c>
      <c r="L5808" s="444">
        <f t="shared" ca="1" si="212"/>
        <v>-4978177503578279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-4978177503578279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-20742406264909.496</v>
      </c>
      <c r="L5809" s="444">
        <f t="shared" ca="1" si="212"/>
        <v>-4998919909843188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-4998919909843188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-20828832957679.949</v>
      </c>
      <c r="L5810" s="444">
        <f t="shared" ca="1" si="212"/>
        <v>-5019748742800868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-5019748742800868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-20915619761670.281</v>
      </c>
      <c r="L5811" s="444">
        <f t="shared" ca="1" si="212"/>
        <v>-5040664362562538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-5040664362562538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-21002768177343.906</v>
      </c>
      <c r="L5812" s="444">
        <f t="shared" ca="1" si="212"/>
        <v>-5061667130739882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-5061667130739882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-21090279711416.176</v>
      </c>
      <c r="L5813" s="444">
        <f t="shared" ca="1" si="212"/>
        <v>-5082757410451298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-5082757410451298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-21178155876880.406</v>
      </c>
      <c r="L5814" s="444">
        <f t="shared" ca="1" si="212"/>
        <v>-5103935566328178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-5103935566328178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-21266398193034.074</v>
      </c>
      <c r="L5815" s="444">
        <f t="shared" ca="1" si="212"/>
        <v>-5125201964521212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-5125201964521212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-21355008185505.051</v>
      </c>
      <c r="L5816" s="444">
        <f t="shared" ca="1" si="212"/>
        <v>-5146556972706717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-5146556972706717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-21443987386277.988</v>
      </c>
      <c r="L5817" s="444">
        <f t="shared" ca="1" si="212"/>
        <v>-5168000960092995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-5168000960092995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-21533337333720.813</v>
      </c>
      <c r="L5818" s="444">
        <f t="shared" ca="1" si="212"/>
        <v>-5189534297426716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-5189534297426716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-21623059572611.316</v>
      </c>
      <c r="L5819" s="444">
        <f t="shared" ca="1" si="212"/>
        <v>-5211157356999327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-5211157356999327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-21713155654163.863</v>
      </c>
      <c r="L5820" s="444">
        <f t="shared" ca="1" si="212"/>
        <v>-5232870512653491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-5232870512653491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-21803627136056.211</v>
      </c>
      <c r="L5821" s="444">
        <f t="shared" ca="1" si="212"/>
        <v>-5254674139789547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-5254674139789547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-21894475582456.445</v>
      </c>
      <c r="L5822" s="444">
        <f t="shared" ca="1" si="212"/>
        <v>-5276568615372003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-5276568615372003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-21985702564050.012</v>
      </c>
      <c r="L5823" s="444">
        <f t="shared" ca="1" si="212"/>
        <v>-5298554317936053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-5298554317936053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-22077309658066.887</v>
      </c>
      <c r="L5824" s="444">
        <f t="shared" ca="1" si="212"/>
        <v>-5320631627594120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-5320631627594120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-22169298448308.832</v>
      </c>
      <c r="L5825" s="444">
        <f t="shared" ca="1" si="212"/>
        <v>-5342800926042429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-5342800926042429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-22261670525176.789</v>
      </c>
      <c r="L5826" s="444">
        <f t="shared" ca="1" si="212"/>
        <v>-5365062596567606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-5365062596567606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-22354427485698.359</v>
      </c>
      <c r="L5827" s="444">
        <f t="shared" ca="1" si="212"/>
        <v>-5387417024053304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-5387417024053304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-22447570933555.434</v>
      </c>
      <c r="L5828" s="444">
        <f t="shared" ca="1" si="212"/>
        <v>-5409864594986859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-5409864594986859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-22541102479111.914</v>
      </c>
      <c r="L5829" s="444">
        <f t="shared" ca="1" si="212"/>
        <v>-5432405697465971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-5432405697465971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-22635023739441.547</v>
      </c>
      <c r="L5830" s="444">
        <f t="shared" ca="1" si="212"/>
        <v>-5455040721205413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-5455040721205413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-22729336338355.887</v>
      </c>
      <c r="L5831" s="444">
        <f t="shared" ca="1" si="212"/>
        <v>-5477770057543769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-5477770057543769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-22824041906432.371</v>
      </c>
      <c r="L5832" s="444">
        <f t="shared" ca="1" si="212"/>
        <v>-5500594099450201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-5500594099450201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-22919142081042.504</v>
      </c>
      <c r="L5833" s="444">
        <f t="shared" ca="1" si="212"/>
        <v>-5523513241531244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-5523513241531244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-23014638506380.184</v>
      </c>
      <c r="L5834" s="444">
        <f t="shared" ca="1" si="212"/>
        <v>-5546527880037624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-5546527880037624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-23110532833490.102</v>
      </c>
      <c r="L5835" s="444">
        <f t="shared" ca="1" si="212"/>
        <v>-5569638412871114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-5569638412871114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-23206826720296.309</v>
      </c>
      <c r="L5836" s="444">
        <f t="shared" ca="1" si="212"/>
        <v>-5592845239591410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-5592845239591410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-23303521831630.875</v>
      </c>
      <c r="L5837" s="444">
        <f t="shared" ca="1" si="212"/>
        <v>-5616148761423041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-5616148761423041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-23400619839262.672</v>
      </c>
      <c r="L5838" s="444">
        <f t="shared" ca="1" si="212"/>
        <v>-5639549381262304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-5639549381262304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-23498122421926.266</v>
      </c>
      <c r="L5839" s="444">
        <f t="shared" ca="1" si="212"/>
        <v>-5663047503684230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-5663047503684230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-23596031265350.957</v>
      </c>
      <c r="L5840" s="444">
        <f t="shared" ca="1" si="212"/>
        <v>-5686643534949581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-5686643534949581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-23694348062289.922</v>
      </c>
      <c r="L5841" s="444">
        <f t="shared" ca="1" si="212"/>
        <v>-5710337883011871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-5710337883011871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-23793074512549.461</v>
      </c>
      <c r="L5842" s="444">
        <f t="shared" ca="1" si="212"/>
        <v>-5734130957524420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-5734130957524420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-23892212323018.418</v>
      </c>
      <c r="L5843" s="444">
        <f t="shared" ca="1" si="212"/>
        <v>-5758023169847438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-5758023169847438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-23991763207697.656</v>
      </c>
      <c r="L5844" s="444">
        <f t="shared" ca="1" si="212"/>
        <v>-5782014933055136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-5782014933055136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-24091728887729.734</v>
      </c>
      <c r="L5845" s="444">
        <f t="shared" ca="1" si="212"/>
        <v>-5806106661942866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-5806106661942866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-24192111091428.609</v>
      </c>
      <c r="L5846" s="444">
        <f t="shared" ca="1" si="212"/>
        <v>-5830298773034295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-5830298773034295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-24292911554309.563</v>
      </c>
      <c r="L5847" s="444">
        <f t="shared" ca="1" si="212"/>
        <v>-5854591684588605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-5854591684588605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-24394132019119.188</v>
      </c>
      <c r="L5848" s="444">
        <f t="shared" ca="1" si="212"/>
        <v>-5878985816607724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-5878985816607724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-24495774235865.516</v>
      </c>
      <c r="L5849" s="444">
        <f t="shared" ca="1" si="212"/>
        <v>-5903481590843590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-5903481590843590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-24597839961848.293</v>
      </c>
      <c r="L5850" s="444">
        <f t="shared" ca="1" si="212"/>
        <v>-5928079430805438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-5928079430805438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-24700330961689.324</v>
      </c>
      <c r="L5851" s="444">
        <f t="shared" ca="1" si="212"/>
        <v>-5952779761767127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-5952779761767127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-24803249007363.027</v>
      </c>
      <c r="L5852" s="444">
        <f t="shared" ca="1" si="212"/>
        <v>-5977583010774490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-5977583010774490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-24906595878227.043</v>
      </c>
      <c r="L5853" s="444">
        <f t="shared" ca="1" si="212"/>
        <v>-6002489606652717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-6002489606652717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-25010373361052.988</v>
      </c>
      <c r="L5854" s="444">
        <f t="shared" ca="1" si="212"/>
        <v>-6027499980013770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-6027499980013770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-25114583250057.375</v>
      </c>
      <c r="L5855" s="444">
        <f t="shared" ca="1" si="212"/>
        <v>-6052614563263827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-6052614563263827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-25219227346932.613</v>
      </c>
      <c r="L5856" s="444">
        <f t="shared" ca="1" si="212"/>
        <v>-6077833790610760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-6077833790610760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-25324307460878.168</v>
      </c>
      <c r="L5857" s="444">
        <f t="shared" ca="1" si="212"/>
        <v>-6103158098071638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-6103158098071638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-25429825408631.824</v>
      </c>
      <c r="L5858" s="444">
        <f t="shared" ca="1" si="212"/>
        <v>-6128587923480270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-6128587923480270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-25535783014501.125</v>
      </c>
      <c r="L5859" s="444">
        <f t="shared" ca="1" si="212"/>
        <v>-6154123706494771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-6154123706494771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-25642182110394.879</v>
      </c>
      <c r="L5860" s="444">
        <f t="shared" ca="1" si="212"/>
        <v>-6179765888605166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-6179765888605166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-25749024535854.859</v>
      </c>
      <c r="L5861" s="444">
        <f t="shared" ca="1" si="212"/>
        <v>-6205514913141021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-6205514913141021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-25856312138087.586</v>
      </c>
      <c r="L5862" s="444">
        <f t="shared" ca="1" si="212"/>
        <v>-6231371225279109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-6231371225279109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-25964046771996.289</v>
      </c>
      <c r="L5863" s="444">
        <f t="shared" ca="1" si="212"/>
        <v>-6257335272051105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-6257335272051105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-26072230300212.938</v>
      </c>
      <c r="L5864" s="444">
        <f t="shared" ca="1" si="212"/>
        <v>-6283407502351318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-6283407502351318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-26180864593130.492</v>
      </c>
      <c r="L5865" s="444">
        <f t="shared" ca="1" si="212"/>
        <v>-6309588366944448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-6309588366944448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-26289951528935.199</v>
      </c>
      <c r="L5866" s="444">
        <f t="shared" ca="1" si="212"/>
        <v>-6335878318473383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-6335878318473383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-26399492993639.094</v>
      </c>
      <c r="L5867" s="444">
        <f t="shared" ca="1" si="212"/>
        <v>-6362277811467022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-6362277811467022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-26509490881112.59</v>
      </c>
      <c r="L5868" s="444">
        <f t="shared" ca="1" si="212"/>
        <v>-6388787302348135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-6388787302348135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-26619947093117.23</v>
      </c>
      <c r="L5869" s="444">
        <f t="shared" ca="1" si="212"/>
        <v>-6415407249441252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-6415407249441252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-26730863539338.551</v>
      </c>
      <c r="L5870" s="444">
        <f t="shared" ca="1" si="212"/>
        <v>-6442138112980591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-6442138112980591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-26842242137419.129</v>
      </c>
      <c r="L5871" s="444">
        <f t="shared" ca="1" si="212"/>
        <v>-6468980355118010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-6468980355118010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-26954084812991.707</v>
      </c>
      <c r="L5872" s="444">
        <f t="shared" ca="1" si="212"/>
        <v>-6495934439931002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-6495934439931002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-27066393499712.508</v>
      </c>
      <c r="L5873" s="444">
        <f t="shared" ref="L5873:L6127" ca="1" si="217">I5873-J5873+K5873</f>
        <v>-6523000833430715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-6523000833430715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-27179170139294.645</v>
      </c>
      <c r="L5874" s="444">
        <f t="shared" ca="1" si="217"/>
        <v>-6550180003570010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-6550180003570010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-27292416681541.707</v>
      </c>
      <c r="L5875" s="444">
        <f t="shared" ca="1" si="217"/>
        <v>-6577472420251552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-6577472420251552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-27406135084381.465</v>
      </c>
      <c r="L5876" s="444">
        <f t="shared" ca="1" si="217"/>
        <v>-6604878555335933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-6604878555335933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-27520327313899.719</v>
      </c>
      <c r="L5877" s="444">
        <f t="shared" ca="1" si="217"/>
        <v>-6632398882649833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-6632398882649833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-27634995344374.305</v>
      </c>
      <c r="L5878" s="444">
        <f t="shared" ca="1" si="217"/>
        <v>-6660033877994207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-6660033877994207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-27750141158309.195</v>
      </c>
      <c r="L5879" s="444">
        <f t="shared" ca="1" si="217"/>
        <v>-6687784019152516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-6687784019152516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-27865766746468.816</v>
      </c>
      <c r="L5880" s="444">
        <f t="shared" ca="1" si="217"/>
        <v>-6715649785898985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-6715649785898985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-27981874107912.438</v>
      </c>
      <c r="L5881" s="444">
        <f t="shared" ca="1" si="217"/>
        <v>-6743631660006897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-6743631660006897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-28098465250028.738</v>
      </c>
      <c r="L5882" s="444">
        <f t="shared" ca="1" si="217"/>
        <v>-6771730125256926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-6771730125256926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-28215542188570.523</v>
      </c>
      <c r="L5883" s="444">
        <f t="shared" ca="1" si="217"/>
        <v>-6799945667445497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-6799945667445497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-28333106947689.57</v>
      </c>
      <c r="L5884" s="444">
        <f t="shared" ca="1" si="217"/>
        <v>-6828278774393187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-6828278774393187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-28451161559971.613</v>
      </c>
      <c r="L5885" s="444">
        <f t="shared" ca="1" si="217"/>
        <v>-6856729935953159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-6856729935953159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-28569708066471.496</v>
      </c>
      <c r="L5886" s="444">
        <f t="shared" ca="1" si="217"/>
        <v>-6885299644019630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-6885299644019630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-28688748516748.457</v>
      </c>
      <c r="L5887" s="444">
        <f t="shared" ca="1" si="217"/>
        <v>-6913988392536378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-6913988392536378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-28808284968901.574</v>
      </c>
      <c r="L5888" s="444">
        <f t="shared" ca="1" si="217"/>
        <v>-6942796677505280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-6942796677505280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-28928319489605.332</v>
      </c>
      <c r="L5889" s="444">
        <f t="shared" ca="1" si="217"/>
        <v>-6971724996994885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-6971724996994885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-29048854154145.355</v>
      </c>
      <c r="L5890" s="444">
        <f t="shared" ca="1" si="217"/>
        <v>-7000773851149030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-7000773851149030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-29169891046454.293</v>
      </c>
      <c r="L5891" s="444">
        <f t="shared" ca="1" si="217"/>
        <v>-7029943742195484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-7029943742195484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-29291432259147.848</v>
      </c>
      <c r="L5892" s="444">
        <f t="shared" ca="1" si="217"/>
        <v>-7059235174454632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-7059235174454632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-29413479893560.965</v>
      </c>
      <c r="L5893" s="444">
        <f t="shared" ca="1" si="217"/>
        <v>-7088648654348193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-7088648654348193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-29536036059784.137</v>
      </c>
      <c r="L5894" s="444">
        <f t="shared" ca="1" si="217"/>
        <v>-7118184690407977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-7118184690407977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-29659102876699.902</v>
      </c>
      <c r="L5895" s="444">
        <f t="shared" ca="1" si="217"/>
        <v>-7147843793284677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-7147843793284677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-29782682472019.484</v>
      </c>
      <c r="L5896" s="444">
        <f t="shared" ca="1" si="217"/>
        <v>-7177626475756696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-7177626475756696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-29906776982319.563</v>
      </c>
      <c r="L5897" s="444">
        <f t="shared" ca="1" si="217"/>
        <v>-7207533252739016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-7207533252739016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-30031388553079.234</v>
      </c>
      <c r="L5898" s="444">
        <f t="shared" ca="1" si="217"/>
        <v>-7237564641292095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-7237564641292095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-30156519338717.063</v>
      </c>
      <c r="L5899" s="444">
        <f t="shared" ca="1" si="217"/>
        <v>-7267721160630812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-7267721160630812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-30282171502628.383</v>
      </c>
      <c r="L5900" s="444">
        <f t="shared" ca="1" si="217"/>
        <v>-7298003332133440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-7298003332133440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-30408347217222.668</v>
      </c>
      <c r="L5901" s="444">
        <f t="shared" ca="1" si="217"/>
        <v>-7328411679350663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-7328411679350663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-30535048663961.094</v>
      </c>
      <c r="L5902" s="444">
        <f t="shared" ca="1" si="217"/>
        <v>-7358946728014624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-7358946728014624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-30662278033394.266</v>
      </c>
      <c r="L5903" s="444">
        <f t="shared" ca="1" si="217"/>
        <v>-7389609006048018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-7389609006048018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-30790037525200.074</v>
      </c>
      <c r="L5904" s="444">
        <f t="shared" ca="1" si="217"/>
        <v>-7420399043573218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-7420399043573218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-30918329348221.742</v>
      </c>
      <c r="L5905" s="444">
        <f t="shared" ca="1" si="217"/>
        <v>-7451317372921440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-7451317372921440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-31047155720506</v>
      </c>
      <c r="L5906" s="444">
        <f t="shared" ca="1" si="217"/>
        <v>-7482364528641946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-7482364528641946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-31176518869341.441</v>
      </c>
      <c r="L5907" s="444">
        <f t="shared" ca="1" si="217"/>
        <v>-7513541047511287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-7513541047511287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-31306421031297.031</v>
      </c>
      <c r="L5908" s="444">
        <f t="shared" ca="1" si="217"/>
        <v>-7544847468542584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-7544847468542584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-31436864452260.766</v>
      </c>
      <c r="L5909" s="444">
        <f t="shared" ca="1" si="217"/>
        <v>-7576284332994845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-7576284332994845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-31567851387478.52</v>
      </c>
      <c r="L5910" s="444">
        <f t="shared" ca="1" si="217"/>
        <v>-7607852184382324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-7607852184382324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-31699384101593.02</v>
      </c>
      <c r="L5911" s="444">
        <f t="shared" ca="1" si="217"/>
        <v>-7639551568483917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-7639551568483917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-31831464868682.988</v>
      </c>
      <c r="L5912" s="444">
        <f t="shared" ca="1" si="217"/>
        <v>-7671383033352600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-7671383033352600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-31964095972302.5</v>
      </c>
      <c r="L5913" s="444">
        <f t="shared" ca="1" si="217"/>
        <v>-7703347129324902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-7703347129324902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-32097279705520.43</v>
      </c>
      <c r="L5914" s="444">
        <f t="shared" ca="1" si="217"/>
        <v>-7735444409030422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-7735444409030422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-32231018370960.09</v>
      </c>
      <c r="L5915" s="444">
        <f t="shared" ca="1" si="217"/>
        <v>-7767675427401382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-7767675427401382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-32365314280839.09</v>
      </c>
      <c r="L5916" s="444">
        <f t="shared" ca="1" si="217"/>
        <v>-7800040741682221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-7800040741682221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-32500169757009.254</v>
      </c>
      <c r="L5917" s="444">
        <f t="shared" ca="1" si="217"/>
        <v>-7832540911439230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-7832540911439230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-32635587130996.793</v>
      </c>
      <c r="L5918" s="444">
        <f t="shared" ca="1" si="217"/>
        <v>-7865176498570227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-7865176498570227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-32771568744042.613</v>
      </c>
      <c r="L5919" s="444">
        <f t="shared" ca="1" si="217"/>
        <v>-7897948067314270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-7897948067314270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-32908116947142.785</v>
      </c>
      <c r="L5920" s="444">
        <f t="shared" ca="1" si="217"/>
        <v>-7930856184261413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-7930856184261413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-33045234101089.219</v>
      </c>
      <c r="L5921" s="444">
        <f t="shared" ca="1" si="217"/>
        <v>-7963901418362502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-7963901418362502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-33182922576510.426</v>
      </c>
      <c r="L5922" s="444">
        <f t="shared" ca="1" si="217"/>
        <v>-7997084340939012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-7997084340939012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-33321184753912.551</v>
      </c>
      <c r="L5923" s="444">
        <f t="shared" ca="1" si="217"/>
        <v>-8030405525692925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-8030405525692925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-33460023023720.523</v>
      </c>
      <c r="L5924" s="444">
        <f t="shared" ca="1" si="217"/>
        <v>-8063865548716646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-8063865548716646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-33599439786319.359</v>
      </c>
      <c r="L5925" s="444">
        <f t="shared" ca="1" si="217"/>
        <v>-8097464988502965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-8097464988502965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-33739437452095.688</v>
      </c>
      <c r="L5926" s="444">
        <f t="shared" ca="1" si="217"/>
        <v>-8131204425955061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-8131204425955061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-33880018441479.422</v>
      </c>
      <c r="L5927" s="444">
        <f t="shared" ca="1" si="217"/>
        <v>-8165084444396540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-8165084444396540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-34021185184985.582</v>
      </c>
      <c r="L5928" s="444">
        <f t="shared" ca="1" si="217"/>
        <v>-8199105629581526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-8199105629581526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-34162940123256.359</v>
      </c>
      <c r="L5929" s="444">
        <f t="shared" ca="1" si="217"/>
        <v>-8233268569704782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-8233268569704782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-34305285707103.258</v>
      </c>
      <c r="L5930" s="444">
        <f t="shared" ca="1" si="217"/>
        <v>-8267573855411885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-8267573855411885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-34448224397549.516</v>
      </c>
      <c r="L5931" s="444">
        <f t="shared" ca="1" si="217"/>
        <v>-8302022079809435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-8302022079809435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-34591758665872.648</v>
      </c>
      <c r="L5932" s="444">
        <f t="shared" ca="1" si="217"/>
        <v>-8336613838475308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-8336613838475308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-34735890993647.117</v>
      </c>
      <c r="L5933" s="444">
        <f t="shared" ca="1" si="217"/>
        <v>-8371349729468955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-8371349729468955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-34880623872787.313</v>
      </c>
      <c r="L5934" s="444">
        <f t="shared" ca="1" si="217"/>
        <v>-8406230353341742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-8406230353341742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-35025959805590.59</v>
      </c>
      <c r="L5935" s="444">
        <f t="shared" ca="1" si="217"/>
        <v>-8441256313147333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-8441256313147333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-35171901304780.555</v>
      </c>
      <c r="L5936" s="444">
        <f t="shared" ca="1" si="217"/>
        <v>-8476428214452114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-8476428214452114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-35318450893550.477</v>
      </c>
      <c r="L5937" s="444">
        <f t="shared" ca="1" si="217"/>
        <v>-8511746665345664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-8511746665345664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-35465611105606.938</v>
      </c>
      <c r="L5938" s="444">
        <f t="shared" ca="1" si="217"/>
        <v>-8547212276451271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-8547212276451271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-35613384485213.625</v>
      </c>
      <c r="L5939" s="444">
        <f t="shared" ca="1" si="217"/>
        <v>-8582825660936485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-8582825660936485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-35761773587235.352</v>
      </c>
      <c r="L5940" s="444">
        <f t="shared" ca="1" si="217"/>
        <v>-8618587434523720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-8618587434523720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-35910780977182.164</v>
      </c>
      <c r="L5941" s="444">
        <f t="shared" ca="1" si="217"/>
        <v>-8654498215500902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-8654498215500902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-36060409231253.766</v>
      </c>
      <c r="L5942" s="444">
        <f t="shared" ca="1" si="217"/>
        <v>-8690558624732156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-8690558624732156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-36210660936383.984</v>
      </c>
      <c r="L5943" s="444">
        <f t="shared" ca="1" si="217"/>
        <v>-8726769285668540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-8726769285668540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-36361538690285.586</v>
      </c>
      <c r="L5944" s="444">
        <f t="shared" ca="1" si="217"/>
        <v>-8763130824358826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-8763130824358826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-36513045101495.109</v>
      </c>
      <c r="L5945" s="444">
        <f t="shared" ca="1" si="217"/>
        <v>-8799643869460321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-8799643869460321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-36665182789418</v>
      </c>
      <c r="L5946" s="444">
        <f t="shared" ca="1" si="217"/>
        <v>-8836309052249739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-8836309052249739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-36817954384373.914</v>
      </c>
      <c r="L5947" s="444">
        <f t="shared" ca="1" si="217"/>
        <v>-8873127006634113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-8873127006634113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-36971362527642.141</v>
      </c>
      <c r="L5948" s="444">
        <f t="shared" ca="1" si="217"/>
        <v>-8910098369161755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-8910098369161755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-37125409871507.313</v>
      </c>
      <c r="L5949" s="444">
        <f t="shared" ca="1" si="217"/>
        <v>-8947223779033262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-8947223779033262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-37280099079305.258</v>
      </c>
      <c r="L5950" s="444">
        <f t="shared" ca="1" si="217"/>
        <v>-8984503878112567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-8984503878112567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-37435432825469.031</v>
      </c>
      <c r="L5951" s="444">
        <f t="shared" ca="1" si="217"/>
        <v>-9021939310938036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-9021939310938036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-37591413795575.148</v>
      </c>
      <c r="L5952" s="444">
        <f t="shared" ca="1" si="217"/>
        <v>-9059530724733612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-9059530724733612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-37748044686390.047</v>
      </c>
      <c r="L5953" s="444">
        <f t="shared" ca="1" si="217"/>
        <v>-9097278769420002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-9097278769420002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-37905328205916.672</v>
      </c>
      <c r="L5954" s="444">
        <f t="shared" ca="1" si="217"/>
        <v>-9135184097625918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-9135184097625918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-38063267073441.328</v>
      </c>
      <c r="L5955" s="444">
        <f t="shared" ca="1" si="217"/>
        <v>-9173247364699360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-9173247364699360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-38221864019580.664</v>
      </c>
      <c r="L5956" s="444">
        <f t="shared" ca="1" si="217"/>
        <v>-9211469228718940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-9211469228718940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-38381121786328.914</v>
      </c>
      <c r="L5957" s="444">
        <f t="shared" ca="1" si="217"/>
        <v>-9249850350505268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-9249850350505268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-38541043127105.281</v>
      </c>
      <c r="L5958" s="444">
        <f t="shared" ca="1" si="217"/>
        <v>-9288391393632374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-9288391393632374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-38701630806801.555</v>
      </c>
      <c r="L5959" s="444">
        <f t="shared" ca="1" si="217"/>
        <v>-9327093024439176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-9327093024439176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-38862887601829.898</v>
      </c>
      <c r="L5960" s="444">
        <f t="shared" ca="1" si="217"/>
        <v>-9365955912041006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-9365955912041006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-39024816300170.859</v>
      </c>
      <c r="L5961" s="444">
        <f t="shared" ca="1" si="217"/>
        <v>-9404980728341176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-9404980728341176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-39187419701421.563</v>
      </c>
      <c r="L5962" s="444">
        <f t="shared" ca="1" si="217"/>
        <v>-9444168148042598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-9444168148042598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-39350700616844.156</v>
      </c>
      <c r="L5963" s="444">
        <f t="shared" ca="1" si="217"/>
        <v>-9483518848659442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-9483518848659442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-39514661869414.344</v>
      </c>
      <c r="L5964" s="444">
        <f t="shared" ca="1" si="217"/>
        <v>-9523033510528856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-9523033510528856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-39679306293870.234</v>
      </c>
      <c r="L5965" s="444">
        <f t="shared" ca="1" si="217"/>
        <v>-9562712816822726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-9562712816822726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-39844636736761.359</v>
      </c>
      <c r="L5966" s="444">
        <f t="shared" ca="1" si="217"/>
        <v>-9602557453559488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-9602557453559488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-40010656056497.867</v>
      </c>
      <c r="L5967" s="444">
        <f t="shared" ca="1" si="217"/>
        <v>-9642568109615986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-9642568109615986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-40177367123399.938</v>
      </c>
      <c r="L5968" s="444">
        <f t="shared" ca="1" si="217"/>
        <v>-9682745476739386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-9682745476739386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-40344772819747.438</v>
      </c>
      <c r="L5969" s="444">
        <f t="shared" ca="1" si="217"/>
        <v>-9723090249559134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-9723090249559134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-40512876039829.727</v>
      </c>
      <c r="L5970" s="444">
        <f t="shared" ca="1" si="217"/>
        <v>-9763603125598964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-9763603125598964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-40681679689995.68</v>
      </c>
      <c r="L5971" s="444">
        <f t="shared" ca="1" si="217"/>
        <v>-9804284805288960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-9804284805288960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-40851186688704</v>
      </c>
      <c r="L5972" s="444">
        <f t="shared" ca="1" si="217"/>
        <v>-9845135991977664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-9845135991977664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-41021399966573.602</v>
      </c>
      <c r="L5973" s="444">
        <f t="shared" ca="1" si="217"/>
        <v>-9886157391944238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-9886157391944238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-41192322466434.328</v>
      </c>
      <c r="L5974" s="444">
        <f t="shared" ca="1" si="217"/>
        <v>-9927349714410672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-9927349714410672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-41363957143377.797</v>
      </c>
      <c r="L5975" s="444">
        <f t="shared" ca="1" si="217"/>
        <v>-9968713671554050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-9968713671554050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-41536306964808.539</v>
      </c>
      <c r="L5976" s="444">
        <f t="shared" ca="1" si="217"/>
        <v>-1.0010249978518858E+16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-1.0010249978518858E+16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-41709374910495.242</v>
      </c>
      <c r="L5977" s="444">
        <f t="shared" ca="1" si="217"/>
        <v>-1.0051959353429354E+16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-1.0051959353429354E+16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-41883163972622.305</v>
      </c>
      <c r="L5978" s="444">
        <f t="shared" ca="1" si="217"/>
        <v>-1.0093842517401976E+16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-1.0093842517401976E+16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-42057677155841.563</v>
      </c>
      <c r="L5979" s="444">
        <f t="shared" ca="1" si="217"/>
        <v>-1.0135900194557818E+16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-1.0135900194557818E+16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-42232917477324.242</v>
      </c>
      <c r="L5980" s="444">
        <f t="shared" ca="1" si="217"/>
        <v>-1.0178133112035142E+16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-1.0178133112035142E+16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-42408887966813.094</v>
      </c>
      <c r="L5981" s="444">
        <f t="shared" ca="1" si="217"/>
        <v>-1.0220542000001956E+16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-1.0220542000001956E+16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-42585591666674.813</v>
      </c>
      <c r="L5982" s="444">
        <f t="shared" ca="1" si="217"/>
        <v>-1.026312759166863E+16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-1.026312759166863E+16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-42763031631952.625</v>
      </c>
      <c r="L5983" s="444">
        <f t="shared" ca="1" si="217"/>
        <v>-1.0305890623300582E+16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-1.0305890623300582E+16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-42941210930419.094</v>
      </c>
      <c r="L5984" s="444">
        <f t="shared" ca="1" si="217"/>
        <v>-1.0348831834231002E+16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-1.0348831834231002E+16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-43120132642629.172</v>
      </c>
      <c r="L5985" s="444">
        <f t="shared" ca="1" si="217"/>
        <v>-1.0391951966873632E+16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-1.0391951966873632E+16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-43299799861973.469</v>
      </c>
      <c r="L5986" s="444">
        <f t="shared" ca="1" si="217"/>
        <v>-1.0435251766735606E+16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-1.0435251766735606E+16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-43480215694731.688</v>
      </c>
      <c r="L5987" s="444">
        <f t="shared" ca="1" si="217"/>
        <v>-1.0478731982430338E+16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-1.0478731982430338E+16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-43661383260126.406</v>
      </c>
      <c r="L5988" s="444">
        <f t="shared" ca="1" si="217"/>
        <v>-1.0522393365690464E+16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-1.0522393365690464E+16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-43843305690376.93</v>
      </c>
      <c r="L5989" s="444">
        <f t="shared" ca="1" si="217"/>
        <v>-1.056623667138084E+16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-1.056623667138084E+16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-44025986130753.5</v>
      </c>
      <c r="L5990" s="444">
        <f t="shared" ca="1" si="217"/>
        <v>-1.0610262657511594E+16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-1.0610262657511594E+16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-44209427739631.641</v>
      </c>
      <c r="L5991" s="444">
        <f t="shared" ca="1" si="217"/>
        <v>-1.0654472085251226E+16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-1.0654472085251226E+16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-44393633688546.773</v>
      </c>
      <c r="L5992" s="444">
        <f t="shared" ca="1" si="217"/>
        <v>-1.0698865718939772E+16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-1.0698865718939772E+16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-44578607162249.047</v>
      </c>
      <c r="L5993" s="444">
        <f t="shared" ca="1" si="217"/>
        <v>-1.0743444326102022E+16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-1.0743444326102022E+16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-44764351358758.422</v>
      </c>
      <c r="L5994" s="444">
        <f t="shared" ca="1" si="217"/>
        <v>-1.078820867746078E+16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-1.078820867746078E+16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-44950869489419.914</v>
      </c>
      <c r="L5995" s="444">
        <f t="shared" ca="1" si="217"/>
        <v>-1.08331595469502E+16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-1.08331595469502E+16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-45138164778959.164</v>
      </c>
      <c r="L5996" s="444">
        <f t="shared" ca="1" si="217"/>
        <v>-1.087829771172916E+16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-1.087829771172916E+16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-45326240465538.164</v>
      </c>
      <c r="L5997" s="444">
        <f t="shared" ca="1" si="217"/>
        <v>-1.0923623952194698E+16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-1.0923623952194698E+16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-45515099800811.242</v>
      </c>
      <c r="L5998" s="444">
        <f t="shared" ca="1" si="217"/>
        <v>-1.096913905199551E+16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-1.096913905199551E+16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-45704746049981.289</v>
      </c>
      <c r="L5999" s="444">
        <f t="shared" ca="1" si="217"/>
        <v>-1.1014843798045492E+16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-1.1014843798045492E+16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-45895182491856.219</v>
      </c>
      <c r="L6000" s="444">
        <f t="shared" ca="1" si="217"/>
        <v>-1.1060738980537348E+16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-1.1060738980537348E+16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-46086412418905.617</v>
      </c>
      <c r="L6001" s="444">
        <f t="shared" ca="1" si="217"/>
        <v>-1.1106825392956254E+16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-1.1106825392956254E+16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-46278439137317.727</v>
      </c>
      <c r="L6002" s="444">
        <f t="shared" ca="1" si="217"/>
        <v>-1.1153103832093572E+16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-1.1153103832093572E+16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-46471265967056.547</v>
      </c>
      <c r="L6003" s="444">
        <f t="shared" ca="1" si="217"/>
        <v>-1.1199575098060628E+16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-1.1199575098060628E+16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-46664896241919.281</v>
      </c>
      <c r="L6004" s="444">
        <f t="shared" ca="1" si="217"/>
        <v>-1.1246239994302548E+16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-1.1246239994302548E+16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-46859333309593.953</v>
      </c>
      <c r="L6005" s="444">
        <f t="shared" ca="1" si="217"/>
        <v>-1.1293099327612142E+16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-1.1293099327612142E+16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-47054580531717.258</v>
      </c>
      <c r="L6006" s="444">
        <f t="shared" ca="1" si="217"/>
        <v>-1.134015390814386E+16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-1.134015390814386E+16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-47250641283932.75</v>
      </c>
      <c r="L6007" s="444">
        <f t="shared" ca="1" si="217"/>
        <v>-1.1387404549427792E+16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-1.1387404549427792E+16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-47447518955949.133</v>
      </c>
      <c r="L6008" s="444">
        <f t="shared" ca="1" si="217"/>
        <v>-1.1434852068383742E+16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-1.1434852068383742E+16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-47645216951598.922</v>
      </c>
      <c r="L6009" s="444">
        <f t="shared" ca="1" si="217"/>
        <v>-1.148249728533534E+16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-1.148249728533534E+16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-47843738688897.25</v>
      </c>
      <c r="L6010" s="444">
        <f t="shared" ca="1" si="217"/>
        <v>-1.1530341024024238E+16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-1.1530341024024238E+16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-48043087600100.992</v>
      </c>
      <c r="L6011" s="444">
        <f t="shared" ca="1" si="217"/>
        <v>-1.1578384111624338E+16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-1.1578384111624338E+16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-48243267131768.078</v>
      </c>
      <c r="L6012" s="444">
        <f t="shared" ca="1" si="217"/>
        <v>-1.1626627378756106E+16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-1.1626627378756106E+16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-48444280744817.109</v>
      </c>
      <c r="L6013" s="444">
        <f t="shared" ca="1" si="217"/>
        <v>-1.1675071659500924E+16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-1.1675071659500924E+16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-48646131914587.18</v>
      </c>
      <c r="L6014" s="444">
        <f t="shared" ca="1" si="217"/>
        <v>-1.1723717791415512E+16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-1.1723717791415512E+16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-48848824130897.969</v>
      </c>
      <c r="L6015" s="444">
        <f t="shared" ca="1" si="217"/>
        <v>-1.177256661554641E+16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-1.177256661554641E+16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-49052360898110.039</v>
      </c>
      <c r="L6016" s="444">
        <f t="shared" ca="1" si="217"/>
        <v>-1.182161897644452E+16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-1.182161897644452E+16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-49256745735185.5</v>
      </c>
      <c r="L6017" s="444">
        <f t="shared" ca="1" si="217"/>
        <v>-1.1870875722179706E+16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-1.1870875722179706E+16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-49461982175748.773</v>
      </c>
      <c r="L6018" s="444">
        <f t="shared" ca="1" si="217"/>
        <v>-1.1920337704355454E+16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-1.1920337704355454E+16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-49668073768147.727</v>
      </c>
      <c r="L6019" s="444">
        <f t="shared" ca="1" si="217"/>
        <v>-1.1970005778123602E+16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-1.1970005778123602E+16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-49875024075515.008</v>
      </c>
      <c r="L6020" s="444">
        <f t="shared" ca="1" si="217"/>
        <v>-1.2019880802199118E+16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-1.2019880802199118E+16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-50082836675829.656</v>
      </c>
      <c r="L6021" s="444">
        <f t="shared" ca="1" si="217"/>
        <v>-1.2069963638874948E+16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-1.2069963638874948E+16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-50291515161978.953</v>
      </c>
      <c r="L6022" s="444">
        <f t="shared" ca="1" si="217"/>
        <v>-1.2120255154036926E+16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-1.2120255154036926E+16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-50501063141820.523</v>
      </c>
      <c r="L6023" s="444">
        <f t="shared" ca="1" si="217"/>
        <v>-1.2170756217178746E+16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-1.2170756217178746E+16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-50711484238244.773</v>
      </c>
      <c r="L6024" s="444">
        <f t="shared" ca="1" si="217"/>
        <v>-1.222146770141699E+16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-1.222146770141699E+16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-50922782089237.461</v>
      </c>
      <c r="L6025" s="444">
        <f t="shared" ca="1" si="217"/>
        <v>-1.2272390483506228E+16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-1.2272390483506228E+16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-51134960347942.617</v>
      </c>
      <c r="L6026" s="444">
        <f t="shared" ca="1" si="217"/>
        <v>-1.232352544385417E+16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-1.232352544385417E+16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-51348022682725.711</v>
      </c>
      <c r="L6027" s="444">
        <f t="shared" ca="1" si="217"/>
        <v>-1.2374873466536896E+16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-1.2374873466536896E+16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-51561972777237.063</v>
      </c>
      <c r="L6028" s="444">
        <f t="shared" ca="1" si="217"/>
        <v>-1.2426435439314134E+16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-1.2426435439314134E+16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-51776814330475.555</v>
      </c>
      <c r="L6029" s="444">
        <f t="shared" ca="1" si="217"/>
        <v>-1.247821225364461E+16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-1.247821225364461E+16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-51992551056852.539</v>
      </c>
      <c r="L6030" s="444">
        <f t="shared" ca="1" si="217"/>
        <v>-1.2530204804701462E+16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-1.2530204804701462E+16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-52209186686256.094</v>
      </c>
      <c r="L6031" s="444">
        <f t="shared" ca="1" si="217"/>
        <v>-1.2582413991387718E+16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-1.2582413991387718E+16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-52426724964115.492</v>
      </c>
      <c r="L6032" s="444">
        <f t="shared" ca="1" si="217"/>
        <v>-1.2634840716351834E+16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-1.2634840716351834E+16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-52645169651465.977</v>
      </c>
      <c r="L6033" s="444">
        <f t="shared" ca="1" si="217"/>
        <v>-1.26874858860033E+16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-1.26874858860033E+16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-52864524525013.75</v>
      </c>
      <c r="L6034" s="444">
        <f t="shared" ca="1" si="217"/>
        <v>-1.2740350410528314E+16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-1.2740350410528314E+16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-53084793377201.305</v>
      </c>
      <c r="L6035" s="444">
        <f t="shared" ca="1" si="217"/>
        <v>-1.2793435203905516E+16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-1.2793435203905516E+16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-53305980016272.984</v>
      </c>
      <c r="L6036" s="444">
        <f t="shared" ca="1" si="217"/>
        <v>-1.2846741183921788E+16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-1.2846741183921788E+16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-53528088266340.781</v>
      </c>
      <c r="L6037" s="444">
        <f t="shared" ca="1" si="217"/>
        <v>-1.2900269272188128E+16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-1.2900269272188128E+16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-53751121967450.531</v>
      </c>
      <c r="L6038" s="444">
        <f t="shared" ca="1" si="217"/>
        <v>-1.2954020394155578E+16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-1.2954020394155578E+16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-53975084975648.242</v>
      </c>
      <c r="L6039" s="444">
        <f t="shared" ca="1" si="217"/>
        <v>-1.3007995479131226E+16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-1.3007995479131226E+16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-54199981163046.773</v>
      </c>
      <c r="L6040" s="444">
        <f t="shared" ca="1" si="217"/>
        <v>-1.3062195460294272E+16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-1.3062195460294272E+16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-54425814417892.797</v>
      </c>
      <c r="L6041" s="444">
        <f t="shared" ca="1" si="217"/>
        <v>-1.3116621274712164E+16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-1.3116621274712164E+16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-54652588644634.016</v>
      </c>
      <c r="L6042" s="444">
        <f t="shared" ca="1" si="217"/>
        <v>-1.3171273863356798E+16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-1.3171273863356798E+16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-54880307763986.656</v>
      </c>
      <c r="L6043" s="444">
        <f t="shared" ca="1" si="217"/>
        <v>-1.3226154171120784E+16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-1.3226154171120784E+16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-55108975713003.266</v>
      </c>
      <c r="L6044" s="444">
        <f t="shared" ca="1" si="217"/>
        <v>-1.3281263146833788E+16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-1.3281263146833788E+16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-55338596445140.781</v>
      </c>
      <c r="L6045" s="444">
        <f t="shared" ca="1" si="217"/>
        <v>-1.3336601743278928E+16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-1.3336601743278928E+16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-55569173930328.867</v>
      </c>
      <c r="L6046" s="444">
        <f t="shared" ca="1" si="217"/>
        <v>-1.3392170917209256E+16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-1.3392170917209256E+16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-55800712155038.563</v>
      </c>
      <c r="L6047" s="444">
        <f t="shared" ca="1" si="217"/>
        <v>-1.3447971629364294E+16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-1.3447971629364294E+16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-56033215122351.227</v>
      </c>
      <c r="L6048" s="444">
        <f t="shared" ca="1" si="217"/>
        <v>-1.3504004844486646E+16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-1.3504004844486646E+16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-56266686852027.688</v>
      </c>
      <c r="L6049" s="444">
        <f t="shared" ca="1" si="217"/>
        <v>-1.3560271531338674E+16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-1.3560271531338674E+16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-56501131380577.805</v>
      </c>
      <c r="L6050" s="444">
        <f t="shared" ca="1" si="217"/>
        <v>-1.3616772662719252E+16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-1.3616772662719252E+16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-56736552761330.219</v>
      </c>
      <c r="L6051" s="444">
        <f t="shared" ca="1" si="217"/>
        <v>-1.3673509215480582E+16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-1.3673509215480582E+16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-56972955064502.422</v>
      </c>
      <c r="L6052" s="444">
        <f t="shared" ca="1" si="217"/>
        <v>-1.3730482170545084E+16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-1.3730482170545084E+16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-57210342377271.18</v>
      </c>
      <c r="L6053" s="444">
        <f t="shared" ca="1" si="217"/>
        <v>-1.3787692512922356E+16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-1.3787692512922356E+16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-57448718803843.148</v>
      </c>
      <c r="L6054" s="444">
        <f t="shared" ca="1" si="217"/>
        <v>-1.38451412317262E+16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-1.38451412317262E+16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-57688088465525.836</v>
      </c>
      <c r="L6055" s="444">
        <f t="shared" ca="1" si="217"/>
        <v>-1.3902829320191726E+16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-1.3902829320191726E+16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-57928455500798.859</v>
      </c>
      <c r="L6056" s="444">
        <f t="shared" ca="1" si="217"/>
        <v>-1.3960757775692524E+16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-1.3960757775692524E+16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-58169824065385.516</v>
      </c>
      <c r="L6057" s="444">
        <f t="shared" ca="1" si="217"/>
        <v>-1.401892759975791E+16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-1.401892759975791E+16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-58412198332324.625</v>
      </c>
      <c r="L6058" s="444">
        <f t="shared" ca="1" si="217"/>
        <v>-1.4077339798090234E+16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-1.4077339798090234E+16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-58655582492042.648</v>
      </c>
      <c r="L6059" s="444">
        <f t="shared" ca="1" si="217"/>
        <v>-1.4135995380582276E+16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-1.4135995380582276E+16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-58899980752426.141</v>
      </c>
      <c r="L6060" s="444">
        <f t="shared" ca="1" si="217"/>
        <v>-1.4194895361334702E+16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-1.4194895361334702E+16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-59145397338894.594</v>
      </c>
      <c r="L6061" s="444">
        <f t="shared" ca="1" si="217"/>
        <v>-1.4254040758673596E+16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-1.4254040758673596E+16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-59391836494473.313</v>
      </c>
      <c r="L6062" s="444">
        <f t="shared" ca="1" si="217"/>
        <v>-1.431343259516807E+16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-1.431343259516807E+16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-59639302479866.961</v>
      </c>
      <c r="L6063" s="444">
        <f t="shared" ca="1" si="217"/>
        <v>-1.4373071897647936E+16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-1.4373071897647936E+16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-59887799573533.055</v>
      </c>
      <c r="L6064" s="444">
        <f t="shared" ca="1" si="217"/>
        <v>-1.443295969722147E+16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-1.443295969722147E+16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-60137332071756.117</v>
      </c>
      <c r="L6065" s="444">
        <f t="shared" ca="1" si="217"/>
        <v>-1.4493097029293226E+16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-1.4493097029293226E+16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-60387904288721.773</v>
      </c>
      <c r="L6066" s="444">
        <f t="shared" ca="1" si="217"/>
        <v>-1.4553484933581948E+16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-1.4553484933581948E+16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-60639520556591.461</v>
      </c>
      <c r="L6067" s="444">
        <f t="shared" ca="1" si="217"/>
        <v>-1.461412445413854E+16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-1.461412445413854E+16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-60892185225577.242</v>
      </c>
      <c r="L6068" s="444">
        <f t="shared" ca="1" si="217"/>
        <v>-1.4675016639364118E+16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-1.4675016639364118E+16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-61145902664017.148</v>
      </c>
      <c r="L6069" s="444">
        <f t="shared" ca="1" si="217"/>
        <v>-1.4736162542028136E+16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-1.4736162542028136E+16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-61400677258450.563</v>
      </c>
      <c r="L6070" s="444">
        <f t="shared" ca="1" si="217"/>
        <v>-1.4797563219286586E+16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-1.4797563219286586E+16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-61656513413694.109</v>
      </c>
      <c r="L6071" s="444">
        <f t="shared" ca="1" si="217"/>
        <v>-1.485921973270028E+16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-1.485921973270028E+16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-61913415552917.836</v>
      </c>
      <c r="L6072" s="444">
        <f t="shared" ca="1" si="217"/>
        <v>-1.4921133148253198E+16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-1.4921133148253198E+16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-62171388117721.656</v>
      </c>
      <c r="L6073" s="444">
        <f t="shared" ca="1" si="217"/>
        <v>-1.498330453637092E+16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-1.498330453637092E+16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-62430435568212.164</v>
      </c>
      <c r="L6074" s="444">
        <f t="shared" ca="1" si="217"/>
        <v>-1.5045734971939132E+16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-1.5045734971939132E+16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-62690562383079.711</v>
      </c>
      <c r="L6075" s="444">
        <f t="shared" ca="1" si="217"/>
        <v>-1.5108425534322212E+16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-1.5108425534322212E+16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-62951773059675.883</v>
      </c>
      <c r="L6076" s="444">
        <f t="shared" ca="1" si="217"/>
        <v>-1.5171377307381888E+16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-1.5171377307381888E+16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-63214072114091.195</v>
      </c>
      <c r="L6077" s="444">
        <f t="shared" ca="1" si="217"/>
        <v>-1.523459137949598E+16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-1.523459137949598E+16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-63477464081233.258</v>
      </c>
      <c r="L6078" s="444">
        <f t="shared" ca="1" si="217"/>
        <v>-1.5298068843577214E+16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-1.5298068843577214E+16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-63741953514905.055</v>
      </c>
      <c r="L6079" s="444">
        <f t="shared" ca="1" si="217"/>
        <v>-1.536181079709212E+16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-1.536181079709212E+16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-64007544987883.836</v>
      </c>
      <c r="L6080" s="444">
        <f t="shared" ca="1" si="217"/>
        <v>-1.5425818342080004E+16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-1.5425818342080004E+16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-64274243092000.023</v>
      </c>
      <c r="L6081" s="444">
        <f t="shared" ca="1" si="217"/>
        <v>-1.5490092585172004E+16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-1.5490092585172004E+16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-64542052438216.68</v>
      </c>
      <c r="L6082" s="444">
        <f t="shared" ca="1" si="217"/>
        <v>-1.555463463761022E+16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-1.555463463761022E+16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-64810977656709.242</v>
      </c>
      <c r="L6083" s="444">
        <f t="shared" ca="1" si="217"/>
        <v>-1.561944561526693E+16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-1.561944561526693E+16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-65081023396945.539</v>
      </c>
      <c r="L6084" s="444">
        <f t="shared" ca="1" si="217"/>
        <v>-1.5684526638663876E+16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-1.5684526638663876E+16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-65352194327766.148</v>
      </c>
      <c r="L6085" s="444">
        <f t="shared" ca="1" si="217"/>
        <v>-1.5749878832991642E+16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-1.5749878832991642E+16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-65624495137465.172</v>
      </c>
      <c r="L6086" s="444">
        <f t="shared" ca="1" si="217"/>
        <v>-1.5815503328129108E+16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-1.5815503328129108E+16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-65897930533871.281</v>
      </c>
      <c r="L6087" s="444">
        <f t="shared" ca="1" si="217"/>
        <v>-1.588140125866298E+16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-1.588140125866298E+16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-66172505244429.094</v>
      </c>
      <c r="L6088" s="444">
        <f t="shared" ca="1" si="217"/>
        <v>-1.594757376390741E+16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-1.594757376390741E+16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-66448224016280.875</v>
      </c>
      <c r="L6089" s="444">
        <f t="shared" ca="1" si="217"/>
        <v>-1.601402198792369E+16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-1.601402198792369E+16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-66725091616348.719</v>
      </c>
      <c r="L6090" s="444">
        <f t="shared" ca="1" si="217"/>
        <v>-1.6080747079540038E+16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-1.6080747079540038E+16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-67003112831416.836</v>
      </c>
      <c r="L6091" s="444">
        <f t="shared" ca="1" si="217"/>
        <v>-1.6147750192371454E+16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-1.6147750192371454E+16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-67282292468214.383</v>
      </c>
      <c r="L6092" s="444">
        <f t="shared" ca="1" si="217"/>
        <v>-1.6215032484839668E+16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-1.6215032484839668E+16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-67562635353498.609</v>
      </c>
      <c r="L6093" s="444">
        <f t="shared" ca="1" si="217"/>
        <v>-1.6282595120193166E+16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-1.6282595120193166E+16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-67844146334138.188</v>
      </c>
      <c r="L6094" s="444">
        <f t="shared" ca="1" si="217"/>
        <v>-1.6350439266527304E+16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-1.6350439266527304E+16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-68126830277197.109</v>
      </c>
      <c r="L6095" s="444">
        <f t="shared" ca="1" si="217"/>
        <v>-1.6418566096804502E+16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-1.6418566096804502E+16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-68410692070018.758</v>
      </c>
      <c r="L6096" s="444">
        <f t="shared" ca="1" si="217"/>
        <v>-1.648697678887452E+16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-1.648697678887452E+16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-68695736620310.5</v>
      </c>
      <c r="L6097" s="444">
        <f t="shared" ca="1" si="217"/>
        <v>-1.655567252549483E+16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-1.655567252549483E+16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-68981968856228.461</v>
      </c>
      <c r="L6098" s="444">
        <f t="shared" ca="1" si="217"/>
        <v>-1.6624654494351058E+16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-1.6624654494351058E+16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-69269393726462.75</v>
      </c>
      <c r="L6099" s="444">
        <f t="shared" ca="1" si="217"/>
        <v>-1.669392388807752E+16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-1.669392388807752E+16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-69558016200323.008</v>
      </c>
      <c r="L6100" s="444">
        <f t="shared" ca="1" si="217"/>
        <v>-1.6763481904277844E+16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-1.6763481904277844E+16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-69847841267824.352</v>
      </c>
      <c r="L6101" s="444">
        <f t="shared" ca="1" si="217"/>
        <v>-1.6833329745545668E+16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-1.6833329745545668E+16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-70138873939773.609</v>
      </c>
      <c r="L6102" s="444">
        <f t="shared" ca="1" si="217"/>
        <v>-1.6903468619485442E+16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-1.6903468619485442E+16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-70431119247856</v>
      </c>
      <c r="L6103" s="444">
        <f t="shared" ca="1" si="217"/>
        <v>-1.6973899738733298E+16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-1.6973899738733298E+16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-70724582244722.078</v>
      </c>
      <c r="L6104" s="444">
        <f t="shared" ca="1" si="217"/>
        <v>-1.704462432097802E+16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-1.704462432097802E+16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-71019268004075.094</v>
      </c>
      <c r="L6105" s="444">
        <f t="shared" ca="1" si="217"/>
        <v>-1.7115643588982096E+16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-1.7115643588982096E+16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-71315181620758.734</v>
      </c>
      <c r="L6106" s="444">
        <f t="shared" ca="1" si="217"/>
        <v>-1.7186958770602854E+16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-1.7186958770602854E+16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-71612328210845.219</v>
      </c>
      <c r="L6107" s="444">
        <f t="shared" ca="1" si="217"/>
        <v>-1.72585710988137E+16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-1.72585710988137E+16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-71910712911723.75</v>
      </c>
      <c r="L6108" s="444">
        <f t="shared" ca="1" si="217"/>
        <v>-1.7330481811725424E+16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-1.7330481811725424E+16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-72210340882189.266</v>
      </c>
      <c r="L6109" s="444">
        <f t="shared" ca="1" si="217"/>
        <v>-1.7402692152607614E+16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-1.7402692152607614E+16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-72511217302531.734</v>
      </c>
      <c r="L6110" s="444">
        <f t="shared" ca="1" si="217"/>
        <v>-1.7475203369910146E+16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-1.7475203369910146E+16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-72813347374625.594</v>
      </c>
      <c r="L6111" s="444">
        <f t="shared" ca="1" si="217"/>
        <v>-1.7548016717284772E+16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-1.7548016717284772E+16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-73116736322019.875</v>
      </c>
      <c r="L6112" s="444">
        <f t="shared" ca="1" si="217"/>
        <v>-1.7621133453606792E+16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-1.7621133453606792E+16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-73421389390028.297</v>
      </c>
      <c r="L6113" s="444">
        <f t="shared" ca="1" si="217"/>
        <v>-1.769455484299682E+16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-1.769455484299682E+16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-73727311845820.078</v>
      </c>
      <c r="L6114" s="444">
        <f t="shared" ca="1" si="217"/>
        <v>-1.776828215484264E+16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-1.776828215484264E+16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-74034508978511</v>
      </c>
      <c r="L6115" s="444">
        <f t="shared" ca="1" si="217"/>
        <v>-1.7842316663821152E+16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-1.7842316663821152E+16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-74342986099254.797</v>
      </c>
      <c r="L6116" s="444">
        <f t="shared" ca="1" si="217"/>
        <v>-1.7916659649920406E+16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-1.7916659649920406E+16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-74652748541335.031</v>
      </c>
      <c r="L6117" s="444">
        <f t="shared" ca="1" si="217"/>
        <v>-1.7991312398461742E+16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-1.7991312398461742E+16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-74963801660257.25</v>
      </c>
      <c r="L6118" s="444">
        <f t="shared" ca="1" si="217"/>
        <v>-1.8066276200122E+16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-1.8066276200122E+16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-75276150833841.672</v>
      </c>
      <c r="L6119" s="444">
        <f t="shared" ca="1" si="217"/>
        <v>-1.814155235095584E+16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-1.814155235095584E+16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-75589801462316</v>
      </c>
      <c r="L6120" s="444">
        <f t="shared" ca="1" si="217"/>
        <v>-1.8217142152418156E+16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-1.8217142152418156E+16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-75904758968408.984</v>
      </c>
      <c r="L6121" s="444">
        <f t="shared" ca="1" si="217"/>
        <v>-1.8293046911386564E+16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-1.8293046911386564E+16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-76221028797444.016</v>
      </c>
      <c r="L6122" s="444">
        <f t="shared" ca="1" si="217"/>
        <v>-1.8369267940184008E+16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-1.8369267940184008E+16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-76538616417433.359</v>
      </c>
      <c r="L6123" s="444">
        <f t="shared" ca="1" si="217"/>
        <v>-1.844580655660144E+16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-1.844580655660144E+16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-76857527319172.672</v>
      </c>
      <c r="L6124" s="444">
        <f t="shared" ca="1" si="217"/>
        <v>-1.8522664083920612E+16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-1.8522664083920612E+16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-77177767016335.875</v>
      </c>
      <c r="L6125" s="444">
        <f t="shared" ca="1" si="217"/>
        <v>-1.8599841850936948E+16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-1.8599841850936948E+16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-77499341045570.609</v>
      </c>
      <c r="L6126" s="444">
        <f t="shared" ca="1" si="217"/>
        <v>-1.867734119198252E+16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-1.867734119198252E+16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-77822254966593.828</v>
      </c>
      <c r="L6127" s="444">
        <f t="shared" ca="1" si="217"/>
        <v>-1.8755163446949112E+16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-1.8755163446949112E+16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-78146514362287.969</v>
      </c>
      <c r="L6128" s="444">
        <f t="shared" ref="L6128:L6250" ca="1" si="222">I6128-J6128+K6128</f>
        <v>-1.88333099613114E+16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-1.88333099613114E+16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-78472124838797.5</v>
      </c>
      <c r="L6129" s="444">
        <f t="shared" ca="1" si="222"/>
        <v>-1.8911782086150196E+16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-1.8911782086150196E+16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-78799092025625.813</v>
      </c>
      <c r="L6130" s="444">
        <f t="shared" ca="1" si="222"/>
        <v>-1.899058117817582E+16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-1.899058117817582E+16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-79127421575732.578</v>
      </c>
      <c r="L6131" s="444">
        <f t="shared" ca="1" si="222"/>
        <v>-1.9069708599751552E+16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-1.9069708599751552E+16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-79457119165631.469</v>
      </c>
      <c r="L6132" s="444">
        <f t="shared" ca="1" si="222"/>
        <v>-1.9149165718917184E+16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-1.9149165718917184E+16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-79788190495488.266</v>
      </c>
      <c r="L6133" s="444">
        <f t="shared" ca="1" si="222"/>
        <v>-1.9228953909412672E+16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-1.9228953909412672E+16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-80120641289219.469</v>
      </c>
      <c r="L6134" s="444">
        <f t="shared" ca="1" si="222"/>
        <v>-1.9309074550701892E+16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-1.9309074550701892E+16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-80454477294591.219</v>
      </c>
      <c r="L6135" s="444">
        <f t="shared" ca="1" si="222"/>
        <v>-1.9389529027996484E+16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-1.9389529027996484E+16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-80789704283318.688</v>
      </c>
      <c r="L6136" s="444">
        <f t="shared" ca="1" si="222"/>
        <v>-1.9470318732279804E+16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-1.9470318732279804E+16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-81126328051165.844</v>
      </c>
      <c r="L6137" s="444">
        <f t="shared" ca="1" si="222"/>
        <v>-1.9551445060330968E+16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-1.9551445060330968E+16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-81464354418045.703</v>
      </c>
      <c r="L6138" s="444">
        <f t="shared" ca="1" si="222"/>
        <v>-1.9632909414749012E+16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-1.9632909414749012E+16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-81803789228120.875</v>
      </c>
      <c r="L6139" s="444">
        <f t="shared" ca="1" si="222"/>
        <v>-1.9714713203977132E+16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-1.9714713203977132E+16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-82144638349904.719</v>
      </c>
      <c r="L6140" s="444">
        <f t="shared" ca="1" si="222"/>
        <v>-1.9796857842327036E+16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-1.9796857842327036E+16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-82486907676362.656</v>
      </c>
      <c r="L6141" s="444">
        <f t="shared" ca="1" si="222"/>
        <v>-1.98793447500034E+16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-1.98793447500034E+16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-82830603125014.172</v>
      </c>
      <c r="L6142" s="444">
        <f t="shared" ca="1" si="222"/>
        <v>-1.9962175353128416E+16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-1.9962175353128416E+16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-83175730638035.063</v>
      </c>
      <c r="L6143" s="444">
        <f t="shared" ca="1" si="222"/>
        <v>-2.0045351083766452E+16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-2.0045351083766452E+16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-83522296182360.219</v>
      </c>
      <c r="L6144" s="444">
        <f t="shared" ca="1" si="222"/>
        <v>-2.0128873379948812E+16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-2.0128873379948812E+16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-83870305749786.719</v>
      </c>
      <c r="L6145" s="444">
        <f t="shared" ca="1" si="222"/>
        <v>-2.02127436856986E+16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-2.02127436856986E+16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-84219765357077.5</v>
      </c>
      <c r="L6146" s="444">
        <f t="shared" ca="1" si="222"/>
        <v>-2.0296963451055676E+16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-2.0296963451055676E+16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-84570681046065.313</v>
      </c>
      <c r="L6147" s="444">
        <f t="shared" ca="1" si="222"/>
        <v>-2.038153413210174E+16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-2.038153413210174E+16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-84923058883757.25</v>
      </c>
      <c r="L6148" s="444">
        <f t="shared" ca="1" si="222"/>
        <v>-2.0466457190985496E+16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-2.0466457190985496E+16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-85276904962439.563</v>
      </c>
      <c r="L6149" s="444">
        <f t="shared" ca="1" si="222"/>
        <v>-2.0551734095947936E+16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-2.0551734095947936E+16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-85632225399783.063</v>
      </c>
      <c r="L6150" s="444">
        <f t="shared" ca="1" si="222"/>
        <v>-2.063736632134772E+16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-2.063736632134772E+16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-85989026338948.828</v>
      </c>
      <c r="L6151" s="444">
        <f t="shared" ca="1" si="222"/>
        <v>-2.0723355347686668E+16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-2.0723355347686668E+16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-86347313948694.453</v>
      </c>
      <c r="L6152" s="444">
        <f t="shared" ca="1" si="222"/>
        <v>-2.0809702661635364E+16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-2.0809702661635364E+16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-86707094423480.688</v>
      </c>
      <c r="L6153" s="444">
        <f t="shared" ca="1" si="222"/>
        <v>-2.0896409756058844E+16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-2.0896409756058844E+16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-87068373983578.516</v>
      </c>
      <c r="L6154" s="444">
        <f t="shared" ca="1" si="222"/>
        <v>-2.0983478130042424E+16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-2.0983478130042424E+16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-87431158875176.766</v>
      </c>
      <c r="L6155" s="444">
        <f t="shared" ca="1" si="222"/>
        <v>-2.10709092889176E+16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-2.10709092889176E+16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-87795455370490</v>
      </c>
      <c r="L6156" s="444">
        <f t="shared" ca="1" si="222"/>
        <v>-2.1158704744288088E+16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-2.1158704744288088E+16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-88161269767867.031</v>
      </c>
      <c r="L6157" s="444">
        <f t="shared" ca="1" si="222"/>
        <v>-2.1246866014055956E+16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-2.1246866014055956E+16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-88528608391899.813</v>
      </c>
      <c r="L6158" s="444">
        <f t="shared" ca="1" si="222"/>
        <v>-2.1335394622447856E+16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-2.1335394622447856E+16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-88897477593532.734</v>
      </c>
      <c r="L6159" s="444">
        <f t="shared" ca="1" si="222"/>
        <v>-2.1424292100041388E+16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-2.1424292100041388E+16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-89267883750172.453</v>
      </c>
      <c r="L6160" s="444">
        <f t="shared" ca="1" si="222"/>
        <v>-2.151355998379156E+16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-2.151355998379156E+16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-89639833265798.172</v>
      </c>
      <c r="L6161" s="444">
        <f t="shared" ca="1" si="222"/>
        <v>-2.160319981705736E+16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-2.160319981705736E+16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-90013332571072.328</v>
      </c>
      <c r="L6162" s="444">
        <f t="shared" ca="1" si="222"/>
        <v>-2.1693213149628432E+16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-2.1693213149628432E+16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-90388388123451.797</v>
      </c>
      <c r="L6163" s="444">
        <f t="shared" ca="1" si="222"/>
        <v>-2.1783601537751884E+16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-2.1783601537751884E+16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-90765006407299.516</v>
      </c>
      <c r="L6164" s="444">
        <f t="shared" ca="1" si="222"/>
        <v>-2.1874366544159184E+16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-2.1874366544159184E+16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-91143193933996.594</v>
      </c>
      <c r="L6165" s="444">
        <f t="shared" ca="1" si="222"/>
        <v>-2.196550973809318E+16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-2.196550973809318E+16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-91522957242054.922</v>
      </c>
      <c r="L6166" s="444">
        <f t="shared" ca="1" si="222"/>
        <v>-2.2057032695335236E+16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-2.2057032695335236E+16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-91904302897230.156</v>
      </c>
      <c r="L6167" s="444">
        <f t="shared" ca="1" si="222"/>
        <v>-2.2148936998232468E+16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-2.2148936998232468E+16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-92287237492635.281</v>
      </c>
      <c r="L6168" s="444">
        <f t="shared" ca="1" si="222"/>
        <v>-2.2241224235725104E+16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-2.2241224235725104E+16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-92671767648854.594</v>
      </c>
      <c r="L6169" s="444">
        <f t="shared" ca="1" si="222"/>
        <v>-2.233389600337396E+16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-2.233389600337396E+16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-93057900014058.172</v>
      </c>
      <c r="L6170" s="444">
        <f t="shared" ca="1" si="222"/>
        <v>-2.242695390338802E+16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-2.242695390338802E+16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-93445641264116.75</v>
      </c>
      <c r="L6171" s="444">
        <f t="shared" ca="1" si="222"/>
        <v>-2.2520399544652136E+16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-2.2520399544652136E+16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-93834998102717.234</v>
      </c>
      <c r="L6172" s="444">
        <f t="shared" ca="1" si="222"/>
        <v>-2.2614234542754852E+16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-2.2614234542754852E+16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-94225977261478.547</v>
      </c>
      <c r="L6173" s="444">
        <f t="shared" ca="1" si="222"/>
        <v>-2.2708460520016332E+16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-2.2708460520016332E+16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-94618585500068.047</v>
      </c>
      <c r="L6174" s="444">
        <f t="shared" ca="1" si="222"/>
        <v>-2.28030791055164E+16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-2.28030791055164E+16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-95012829606318.328</v>
      </c>
      <c r="L6175" s="444">
        <f t="shared" ca="1" si="222"/>
        <v>-2.289809193512272E+16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-2.289809193512272E+16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-95408716396344.672</v>
      </c>
      <c r="L6176" s="444">
        <f t="shared" ca="1" si="222"/>
        <v>-2.2993500651519064E+16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-2.2993500651519064E+16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-95806252714662.766</v>
      </c>
      <c r="L6177" s="444">
        <f t="shared" ca="1" si="222"/>
        <v>-2.3089306904233728E+16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-2.3089306904233728E+16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-96205445434307.203</v>
      </c>
      <c r="L6178" s="444">
        <f t="shared" ca="1" si="222"/>
        <v>-2.3185512349668036E+16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-2.3185512349668036E+16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-96606301456950.156</v>
      </c>
      <c r="L6179" s="444">
        <f t="shared" ca="1" si="222"/>
        <v>-2.3282118651124988E+16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-2.3282118651124988E+16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-97008827713020.781</v>
      </c>
      <c r="L6180" s="444">
        <f t="shared" ca="1" si="222"/>
        <v>-2.3379127478838008E+16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-2.3379127478838008E+16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-97413031161825.031</v>
      </c>
      <c r="L6181" s="444">
        <f t="shared" ca="1" si="222"/>
        <v>-2.3476540509999832E+16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-2.3476540509999832E+16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-97818918791665.969</v>
      </c>
      <c r="L6182" s="444">
        <f t="shared" ca="1" si="222"/>
        <v>-2.3574359428791496E+16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-2.3574359428791496E+16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-98226497619964.563</v>
      </c>
      <c r="L6183" s="444">
        <f t="shared" ca="1" si="222"/>
        <v>-2.367258592641146E+16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-2.367258592641146E+16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-98635774693381.078</v>
      </c>
      <c r="L6184" s="444">
        <f t="shared" ca="1" si="222"/>
        <v>-2.377122170110484E+16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-2.377122170110484E+16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-99046757087936.828</v>
      </c>
      <c r="L6185" s="444">
        <f t="shared" ca="1" si="222"/>
        <v>-2.3870268458192776E+16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-2.3870268458192776E+16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-99459451909136.563</v>
      </c>
      <c r="L6186" s="444">
        <f t="shared" ca="1" si="222"/>
        <v>-2.3969727910101912E+16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-2.3969727910101912E+16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-99873866292091.297</v>
      </c>
      <c r="L6187" s="444">
        <f t="shared" ca="1" si="222"/>
        <v>-2.4069601776394004E+16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-2.4069601776394004E+16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-100290007401641.69</v>
      </c>
      <c r="L6188" s="444">
        <f t="shared" ca="1" si="222"/>
        <v>-2.4169891783795644E+16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-2.4169891783795644E+16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-100707882432481.84</v>
      </c>
      <c r="L6189" s="444">
        <f t="shared" ca="1" si="222"/>
        <v>-2.4270599666228124E+16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-2.4270599666228124E+16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-101127498609283.84</v>
      </c>
      <c r="L6190" s="444">
        <f t="shared" ca="1" si="222"/>
        <v>-2.4371727164837408E+16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-2.4371727164837408E+16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-101548863186822.53</v>
      </c>
      <c r="L6191" s="444">
        <f t="shared" ca="1" si="222"/>
        <v>-2.4473276028024232E+16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-2.4473276028024232E+16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-101971983450100.97</v>
      </c>
      <c r="L6192" s="444">
        <f t="shared" ca="1" si="222"/>
        <v>-2.4575248011474332E+16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-2.4575248011474332E+16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-102396866714476.38</v>
      </c>
      <c r="L6193" s="444">
        <f t="shared" ca="1" si="222"/>
        <v>-2.4677644878188808E+16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-2.4677644878188808E+16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-102823520325786.7</v>
      </c>
      <c r="L6194" s="444">
        <f t="shared" ca="1" si="222"/>
        <v>-2.4780468398514596E+16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-2.4780468398514596E+16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-103251951660477.48</v>
      </c>
      <c r="L6195" s="444">
        <f t="shared" ca="1" si="222"/>
        <v>-2.4883720350175072E+16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-2.4883720350175072E+16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-103682168125729.47</v>
      </c>
      <c r="L6196" s="444">
        <f t="shared" ca="1" si="222"/>
        <v>-2.49874025183008E+16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-2.49874025183008E+16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-104114177159586.67</v>
      </c>
      <c r="L6197" s="444">
        <f t="shared" ca="1" si="222"/>
        <v>-2.5091516695460388E+16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-2.5091516695460388E+16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-104547986231084.95</v>
      </c>
      <c r="L6198" s="444">
        <f t="shared" ca="1" si="222"/>
        <v>-2.5196064681691472E+16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-2.5196064681691472E+16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-104983602840381.13</v>
      </c>
      <c r="L6199" s="444">
        <f t="shared" ca="1" si="222"/>
        <v>-2.5301048284531852E+16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-2.5301048284531852E+16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-105421034518882.72</v>
      </c>
      <c r="L6200" s="444">
        <f t="shared" ca="1" si="222"/>
        <v>-2.5406469319050736E+16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-2.5406469319050736E+16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-105860288829378.06</v>
      </c>
      <c r="L6201" s="444">
        <f t="shared" ca="1" si="222"/>
        <v>-2.5512329607880116E+16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-2.5512329607880116E+16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-106301373366167.16</v>
      </c>
      <c r="L6202" s="444">
        <f t="shared" ca="1" si="222"/>
        <v>-2.5618630981246284E+16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-2.5618630981246284E+16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-106744295755192.84</v>
      </c>
      <c r="L6203" s="444">
        <f t="shared" ca="1" si="222"/>
        <v>-2.5725375277001476E+16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-2.5725375277001476E+16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-107189063654172.81</v>
      </c>
      <c r="L6204" s="444">
        <f t="shared" ca="1" si="222"/>
        <v>-2.5832564340655648E+16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-2.5832564340655648E+16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-107635684752731.86</v>
      </c>
      <c r="L6205" s="444">
        <f t="shared" ca="1" si="222"/>
        <v>-2.594020002540838E+16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-2.594020002540838E+16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-108084166772534.92</v>
      </c>
      <c r="L6206" s="444">
        <f t="shared" ca="1" si="222"/>
        <v>-2.6048284192180916E+16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-2.6048284192180916E+16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-108534517467420.48</v>
      </c>
      <c r="L6207" s="444">
        <f t="shared" ca="1" si="222"/>
        <v>-2.6156818709648336E+16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-2.6156818709648336E+16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-108986744623534.73</v>
      </c>
      <c r="L6208" s="444">
        <f t="shared" ca="1" si="222"/>
        <v>-2.6265805454271872E+16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-2.6265805454271872E+16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-109440856059466.13</v>
      </c>
      <c r="L6209" s="444">
        <f t="shared" ca="1" si="222"/>
        <v>-2.637524631033134E+16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-2.637524631033134E+16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-109896859626380.58</v>
      </c>
      <c r="L6210" s="444">
        <f t="shared" ca="1" si="222"/>
        <v>-2.648514316995772E+16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-2.648514316995772E+16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-110354763208157.17</v>
      </c>
      <c r="L6211" s="444">
        <f t="shared" ca="1" si="222"/>
        <v>-2.6595497933165876E+16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-2.6595497933165876E+16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-110814574721524.48</v>
      </c>
      <c r="L6212" s="444">
        <f t="shared" ca="1" si="222"/>
        <v>-2.67063125078874E+16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-2.67063125078874E+16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-111276302116197.5</v>
      </c>
      <c r="L6213" s="444">
        <f t="shared" ca="1" si="222"/>
        <v>-2.6817588810003596E+16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-2.6817588810003596E+16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-111739953375014.98</v>
      </c>
      <c r="L6214" s="444">
        <f t="shared" ca="1" si="222"/>
        <v>-2.6929328763378612E+16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-2.6929328763378612E+16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-112205536514077.55</v>
      </c>
      <c r="L6215" s="444">
        <f t="shared" ca="1" si="222"/>
        <v>-2.7041534299892688E+16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-2.7041534299892688E+16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-112673059582886.2</v>
      </c>
      <c r="L6216" s="444">
        <f t="shared" ca="1" si="222"/>
        <v>-2.7154207359475576E+16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-2.7154207359475576E+16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-113142530664481.56</v>
      </c>
      <c r="L6217" s="444">
        <f t="shared" ca="1" si="222"/>
        <v>-2.7267349890140056E+16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-2.7267349890140056E+16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-113613957875583.56</v>
      </c>
      <c r="L6218" s="444">
        <f t="shared" ca="1" si="222"/>
        <v>-2.738096384801564E+16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-2.738096384801564E+16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-114087349366731.83</v>
      </c>
      <c r="L6219" s="444">
        <f t="shared" ca="1" si="222"/>
        <v>-2.7495051197382372E+16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-2.7495051197382372E+16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-114562713322426.55</v>
      </c>
      <c r="L6220" s="444">
        <f t="shared" ca="1" si="222"/>
        <v>-2.76096139107048E+16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-2.76096139107048E+16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-115040057961270</v>
      </c>
      <c r="L6221" s="444">
        <f t="shared" ca="1" si="222"/>
        <v>-2.7724653968666072E+16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-2.7724653968666072E+16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-115519391536108.63</v>
      </c>
      <c r="L6222" s="444">
        <f t="shared" ca="1" si="222"/>
        <v>-2.784017336020218E+16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-2.784017336020218E+16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-116000722334175.75</v>
      </c>
      <c r="L6223" s="444">
        <f t="shared" ca="1" si="222"/>
        <v>-2.7956174082536356E+16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-2.7956174082536356E+16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-116484058677234.81</v>
      </c>
      <c r="L6224" s="444">
        <f t="shared" ca="1" si="222"/>
        <v>-2.8072658141213592E+16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-2.8072658141213592E+16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-116969408921723.28</v>
      </c>
      <c r="L6225" s="444">
        <f t="shared" ca="1" si="222"/>
        <v>-2.8189627550135316E+16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-2.8189627550135316E+16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-117456781458897.17</v>
      </c>
      <c r="L6226" s="444">
        <f t="shared" ca="1" si="222"/>
        <v>-2.8307084331594212E+16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-2.8307084331594212E+16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-117946184714975.88</v>
      </c>
      <c r="L6227" s="444">
        <f t="shared" ca="1" si="222"/>
        <v>-2.8425030516309188E+16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-2.8425030516309188E+16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-118437627151288.28</v>
      </c>
      <c r="L6228" s="444">
        <f t="shared" ca="1" si="222"/>
        <v>-2.8543468143460476E+16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-2.8543468143460476E+16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-118931117264418.64</v>
      </c>
      <c r="L6229" s="444">
        <f t="shared" ca="1" si="222"/>
        <v>-2.8662399260724896E+16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-2.8662399260724896E+16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-119426663586353.72</v>
      </c>
      <c r="L6230" s="444">
        <f t="shared" ca="1" si="222"/>
        <v>-2.8781825924311248E+16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-2.8781825924311248E+16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-119924274684630.2</v>
      </c>
      <c r="L6231" s="444">
        <f t="shared" ca="1" si="222"/>
        <v>-2.890175019899588E+16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-2.890175019899588E+16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-120423959162482.83</v>
      </c>
      <c r="L6232" s="444">
        <f t="shared" ca="1" si="222"/>
        <v>-2.9022174158158364E+16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-2.9022174158158364E+16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-120925725658993.19</v>
      </c>
      <c r="L6233" s="444">
        <f t="shared" ca="1" si="222"/>
        <v>-2.9143099883817356E+16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-2.9143099883817356E+16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-121429582849238.98</v>
      </c>
      <c r="L6234" s="444">
        <f t="shared" ca="1" si="222"/>
        <v>-2.9264529466666596E+16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-2.9264529466666596E+16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-121935539444444.17</v>
      </c>
      <c r="L6235" s="444">
        <f t="shared" ca="1" si="222"/>
        <v>-2.938646500611104E+16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-2.938646500611104E+16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-122443604192129.33</v>
      </c>
      <c r="L6236" s="444">
        <f t="shared" ca="1" si="222"/>
        <v>-2.9508908610303168E+16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-2.9508908610303168E+16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-122953785876263.2</v>
      </c>
      <c r="L6237" s="444">
        <f t="shared" ca="1" si="222"/>
        <v>-2.9631862396179432E+16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-2.9631862396179432E+16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-123466093317414.31</v>
      </c>
      <c r="L6238" s="444">
        <f t="shared" ca="1" si="222"/>
        <v>-2.9755328489496848E+16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-2.9755328489496848E+16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-123980535372903.53</v>
      </c>
      <c r="L6239" s="444">
        <f t="shared" ca="1" si="222"/>
        <v>-2.9879309024869752E+16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-2.9879309024869752E+16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-124497120936957.3</v>
      </c>
      <c r="L6240" s="444">
        <f t="shared" ca="1" si="222"/>
        <v>-3.0003806145806708E+16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-3.0003806145806708E+16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-125015858940861.28</v>
      </c>
      <c r="L6241" s="444">
        <f t="shared" ca="1" si="222"/>
        <v>-3.0128822004747568E+16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-3.0128822004747568E+16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-125536758353114.86</v>
      </c>
      <c r="L6242" s="444">
        <f t="shared" ca="1" si="222"/>
        <v>-3.0254358763100684E+16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-3.0254358763100684E+16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-126059828179586.19</v>
      </c>
      <c r="L6243" s="444">
        <f t="shared" ca="1" si="222"/>
        <v>-3.0380418591280272E+16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-3.0380418591280272E+16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-126585077463667.8</v>
      </c>
      <c r="L6244" s="444">
        <f t="shared" ca="1" si="222"/>
        <v>-3.050700366874394E+16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-3.050700366874394E+16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-127112515286433.06</v>
      </c>
      <c r="L6245" s="444">
        <f t="shared" ca="1" si="222"/>
        <v>-3.0634116184030372E+16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-3.0634116184030372E+16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-127642150766793.23</v>
      </c>
      <c r="L6246" s="444">
        <f t="shared" ca="1" si="222"/>
        <v>-3.0761758334797164E+16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-3.0761758334797164E+16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-128173993061654.83</v>
      </c>
      <c r="L6247" s="444">
        <f t="shared" ca="1" si="222"/>
        <v>-3.088993232785882E+16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-3.088993232785882E+16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-128708051366078.39</v>
      </c>
      <c r="L6248" s="444">
        <f t="shared" ca="1" si="222"/>
        <v>-3.10186403792249E+16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-3.10186403792249E+16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-129244334913437.08</v>
      </c>
      <c r="L6249" s="444">
        <f t="shared" ca="1" si="222"/>
        <v>-3.1147884714138336E+16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-3.1147884714138336E+16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-129782852975576.42</v>
      </c>
      <c r="L6250" s="444">
        <f t="shared" ca="1" si="222"/>
        <v>-3.1277667567113912E+16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3489902.6310261437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47.166666666666664</v>
      </c>
      <c r="C4" s="463">
        <f ca="1">(SUMIFS(H:H,I:I,"&gt;0",L:L,"&lt;0"))</f>
        <v>566</v>
      </c>
      <c r="D4" s="456">
        <f t="array" aca="1" ref="D4" ca="1">INDEX(N:N,MATCH(C4,H:H,0),0)</f>
        <v>68484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3489902.6310261437</v>
      </c>
      <c r="C8" s="447">
        <f t="shared" ref="C8:C71" si="0">SUMIF(G:G,A8,J:J)</f>
        <v>0</v>
      </c>
      <c r="D8" s="447">
        <f ca="1">SUMIF(G:G,1,K:K)</f>
        <v>178550.04202575149</v>
      </c>
      <c r="E8" s="447">
        <f t="shared" ref="E8:E71" ca="1" si="1">B8-C8+D8</f>
        <v>3668452.6730518951</v>
      </c>
      <c r="F8" s="431"/>
      <c r="G8" s="459">
        <v>1</v>
      </c>
      <c r="H8" s="459">
        <v>1</v>
      </c>
      <c r="I8" s="444">
        <f ca="1">B1</f>
        <v>3489902.6310261437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14541.260962608932</v>
      </c>
      <c r="L8" s="444">
        <f t="shared" ref="L8:L262" ca="1" si="3">I8-J8+K8</f>
        <v>3504443.8919887524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3668452.6730518951</v>
      </c>
      <c r="C9" s="447">
        <f t="shared" si="0"/>
        <v>0</v>
      </c>
      <c r="D9" s="447">
        <f ca="1">SUMIF(G:G,2,K:K)</f>
        <v>187685.00104265218</v>
      </c>
      <c r="E9" s="447">
        <f t="shared" ca="1" si="1"/>
        <v>3856137.6740945475</v>
      </c>
      <c r="F9" s="431"/>
      <c r="G9" s="459">
        <v>1</v>
      </c>
      <c r="H9" s="459">
        <v>2</v>
      </c>
      <c r="I9" s="444">
        <f t="shared" ref="I9:I263" ca="1" si="5">L8</f>
        <v>3504443.8919887524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14601.849549953135</v>
      </c>
      <c r="L9" s="444">
        <f t="shared" ca="1" si="3"/>
        <v>3519045.7415387058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3856137.6740945475</v>
      </c>
      <c r="C10" s="447">
        <f t="shared" si="0"/>
        <v>0</v>
      </c>
      <c r="D10" s="447">
        <f ca="1">SUMIF(G:G,3,K:K)</f>
        <v>197287.32189992935</v>
      </c>
      <c r="E10" s="447">
        <f t="shared" ca="1" si="1"/>
        <v>4053424.9959944771</v>
      </c>
      <c r="F10" s="431"/>
      <c r="G10" s="459">
        <v>1</v>
      </c>
      <c r="H10" s="459">
        <v>3</v>
      </c>
      <c r="I10" s="444">
        <f t="shared" ca="1" si="5"/>
        <v>3519045.7415387058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14662.690589744605</v>
      </c>
      <c r="L10" s="444">
        <f t="shared" ca="1" si="3"/>
        <v>3533708.4321284504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4053424.9959944771</v>
      </c>
      <c r="C11" s="447">
        <f t="shared" si="0"/>
        <v>0</v>
      </c>
      <c r="D11" s="447">
        <f ca="1">SUMIF(G:G,4,K:K)</f>
        <v>207380.91571633419</v>
      </c>
      <c r="E11" s="447">
        <f t="shared" ca="1" si="1"/>
        <v>4260805.9117108108</v>
      </c>
      <c r="F11" s="431"/>
      <c r="G11" s="459">
        <v>1</v>
      </c>
      <c r="H11" s="459">
        <v>4</v>
      </c>
      <c r="I11" s="444">
        <f t="shared" ca="1" si="5"/>
        <v>3533708.4321284504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14723.785133868541</v>
      </c>
      <c r="L11" s="444">
        <f t="shared" ca="1" si="3"/>
        <v>3548432.2172623188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4260805.9117108108</v>
      </c>
      <c r="C12" s="447">
        <f t="shared" si="0"/>
        <v>0</v>
      </c>
      <c r="D12" s="447">
        <f ca="1">SUMIF(G:G,5,K:K)</f>
        <v>217990.91694883356</v>
      </c>
      <c r="E12" s="447">
        <f t="shared" ca="1" si="1"/>
        <v>4478796.8286596444</v>
      </c>
      <c r="F12" s="431"/>
      <c r="G12" s="459">
        <v>1</v>
      </c>
      <c r="H12" s="459">
        <v>5</v>
      </c>
      <c r="I12" s="444">
        <f t="shared" ca="1" si="5"/>
        <v>3548432.2172623188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14785.134238592993</v>
      </c>
      <c r="L12" s="444">
        <f t="shared" ca="1" si="3"/>
        <v>3563217.3515009116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4478796.8286596444</v>
      </c>
      <c r="C13" s="447">
        <f t="shared" si="0"/>
        <v>116996.01957289393</v>
      </c>
      <c r="D13" s="447">
        <f ca="1">SUMIF(G:G,6,K:K)</f>
        <v>227673.14558056559</v>
      </c>
      <c r="E13" s="447">
        <f t="shared" ca="1" si="1"/>
        <v>4589473.9546673158</v>
      </c>
      <c r="F13" s="431"/>
      <c r="G13" s="459">
        <v>1</v>
      </c>
      <c r="H13" s="459">
        <v>6</v>
      </c>
      <c r="I13" s="444">
        <f t="shared" ca="1" si="5"/>
        <v>3563217.3515009116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14846.738964587132</v>
      </c>
      <c r="L13" s="444">
        <f t="shared" ca="1" si="3"/>
        <v>3578064.0904654986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4589473.9546673158</v>
      </c>
      <c r="C14" s="447">
        <f t="shared" si="0"/>
        <v>280790.44697494537</v>
      </c>
      <c r="D14" s="447">
        <f ca="1">SUMIF(G:G,7,K:K)</f>
        <v>227084.0536073496</v>
      </c>
      <c r="E14" s="447">
        <f t="shared" ca="1" si="1"/>
        <v>4535767.5612997198</v>
      </c>
      <c r="F14" s="431"/>
      <c r="G14" s="459">
        <v>1</v>
      </c>
      <c r="H14" s="459">
        <v>7</v>
      </c>
      <c r="I14" s="444">
        <f t="shared" ca="1" si="5"/>
        <v>3578064.0904654986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14908.600376939576</v>
      </c>
      <c r="L14" s="444">
        <f t="shared" ca="1" si="3"/>
        <v>3592972.690842438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4535767.5612997198</v>
      </c>
      <c r="C15" s="447">
        <f t="shared" si="0"/>
        <v>280790.44697494537</v>
      </c>
      <c r="D15" s="447">
        <f ca="1">SUMIF(G:G,8,K:K)</f>
        <v>224336.33259428033</v>
      </c>
      <c r="E15" s="447">
        <f t="shared" ca="1" si="1"/>
        <v>4479313.4469190547</v>
      </c>
      <c r="F15" s="431"/>
      <c r="G15" s="459">
        <v>1</v>
      </c>
      <c r="H15" s="459">
        <v>8</v>
      </c>
      <c r="I15" s="444">
        <f t="shared" ca="1" si="5"/>
        <v>3592972.690842438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14970.719545176826</v>
      </c>
      <c r="L15" s="444">
        <f t="shared" ca="1" si="3"/>
        <v>3607943.4103876147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4479313.4469190547</v>
      </c>
      <c r="C16" s="447">
        <f t="shared" si="0"/>
        <v>261607.54257494543</v>
      </c>
      <c r="D16" s="447">
        <f ca="1">SUMIF(G:G,9,K:K)</f>
        <v>221934.32916270423</v>
      </c>
      <c r="E16" s="447">
        <f t="shared" ca="1" si="1"/>
        <v>4439640.2335068127</v>
      </c>
      <c r="F16" s="431"/>
      <c r="G16" s="459">
        <v>1</v>
      </c>
      <c r="H16" s="459">
        <v>9</v>
      </c>
      <c r="I16" s="444">
        <f t="shared" ca="1" si="5"/>
        <v>3607943.4103876147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15033.097543281729</v>
      </c>
      <c r="L16" s="444">
        <f t="shared" ca="1" si="3"/>
        <v>3622976.5079308962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4439640.2335068127</v>
      </c>
      <c r="C17" s="447">
        <f t="shared" si="0"/>
        <v>259863.64217494545</v>
      </c>
      <c r="D17" s="447">
        <f ca="1">SUMIF(G:G,10,K:K)</f>
        <v>219993.79352364794</v>
      </c>
      <c r="E17" s="447">
        <f t="shared" ca="1" si="1"/>
        <v>4399770.3848555153</v>
      </c>
      <c r="F17" s="431"/>
      <c r="G17" s="459">
        <v>1</v>
      </c>
      <c r="H17" s="459">
        <v>10</v>
      </c>
      <c r="I17" s="444">
        <f t="shared" ca="1" si="5"/>
        <v>3622976.5079308962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15095.735449712067</v>
      </c>
      <c r="L17" s="444">
        <f t="shared" ca="1" si="3"/>
        <v>3638072.2433806085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4399770.3848555153</v>
      </c>
      <c r="C18" s="447">
        <f t="shared" si="0"/>
        <v>259863.64217494545</v>
      </c>
      <c r="D18" s="447">
        <f ca="1">SUMIF(G:G,11,K:K)</f>
        <v>217953.97639839031</v>
      </c>
      <c r="E18" s="447">
        <f t="shared" ca="1" si="1"/>
        <v>4357860.7190789608</v>
      </c>
      <c r="F18" s="431"/>
      <c r="G18" s="459">
        <v>1</v>
      </c>
      <c r="H18" s="459">
        <v>11</v>
      </c>
      <c r="I18" s="444">
        <f t="shared" ca="1" si="5"/>
        <v>3638072.2433806085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15158.6343474192</v>
      </c>
      <c r="L18" s="444">
        <f t="shared" ca="1" si="3"/>
        <v>3653230.8777280278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4357860.7190789608</v>
      </c>
      <c r="C19" s="447">
        <f t="shared" si="0"/>
        <v>259863.64217494545</v>
      </c>
      <c r="D19" s="447">
        <f ca="1">SUMIF(G:G,12,K:K)</f>
        <v>215809.7983576729</v>
      </c>
      <c r="E19" s="447">
        <f t="shared" ca="1" si="1"/>
        <v>4313806.8752616886</v>
      </c>
      <c r="F19" s="431"/>
      <c r="G19" s="459">
        <v>1</v>
      </c>
      <c r="H19" s="459">
        <v>12</v>
      </c>
      <c r="I19" s="444">
        <f t="shared" ca="1" si="5"/>
        <v>3653230.8777280278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15221.795323866781</v>
      </c>
      <c r="L19" s="444">
        <f t="shared" ca="1" si="3"/>
        <v>3668452.6730518946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4313806.8752616886</v>
      </c>
      <c r="C20" s="447">
        <f t="shared" si="0"/>
        <v>259863.64217494545</v>
      </c>
      <c r="D20" s="447">
        <f ca="1">SUMIF(G:G,13,K:K)</f>
        <v>213555.92009899605</v>
      </c>
      <c r="E20" s="447">
        <f t="shared" ca="1" si="1"/>
        <v>4267499.1531857392</v>
      </c>
      <c r="F20" s="431"/>
      <c r="G20" s="459">
        <v>2</v>
      </c>
      <c r="H20" s="459">
        <v>13</v>
      </c>
      <c r="I20" s="444">
        <f t="shared" ca="1" si="5"/>
        <v>3668452.6730518946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15285.219471049559</v>
      </c>
      <c r="L20" s="444">
        <f t="shared" ca="1" si="3"/>
        <v>3683737.8925229441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4267499.1531857392</v>
      </c>
      <c r="C21" s="447">
        <f t="shared" si="0"/>
        <v>259863.64217494545</v>
      </c>
      <c r="D21" s="447">
        <f ca="1">SUMIF(G:G,14,K:K)</f>
        <v>211186.72915101086</v>
      </c>
      <c r="E21" s="447">
        <f t="shared" ca="1" si="1"/>
        <v>4218822.2401618045</v>
      </c>
      <c r="F21" s="431"/>
      <c r="G21" s="459">
        <v>2</v>
      </c>
      <c r="H21" s="459">
        <v>14</v>
      </c>
      <c r="I21" s="444">
        <f t="shared" ca="1" si="5"/>
        <v>3683737.8925229441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15348.907885512266</v>
      </c>
      <c r="L21" s="444">
        <f t="shared" ca="1" si="3"/>
        <v>3699086.8004084565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4218822.2401618045</v>
      </c>
      <c r="C22" s="447">
        <f t="shared" si="0"/>
        <v>259863.64217494545</v>
      </c>
      <c r="D22" s="447">
        <f ca="1">SUMIF(G:G,15,K:K)</f>
        <v>208696.32589768246</v>
      </c>
      <c r="E22" s="447">
        <f t="shared" ca="1" si="1"/>
        <v>4167654.9238845417</v>
      </c>
      <c r="F22" s="431"/>
      <c r="G22" s="459">
        <v>2</v>
      </c>
      <c r="H22" s="459">
        <v>15</v>
      </c>
      <c r="I22" s="444">
        <f t="shared" ca="1" si="5"/>
        <v>3699086.8004084565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15412.861668368569</v>
      </c>
      <c r="L22" s="444">
        <f t="shared" ca="1" si="3"/>
        <v>3714499.6620768253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4167654.9238845417</v>
      </c>
      <c r="C23" s="447">
        <f t="shared" si="0"/>
        <v>259863.64217494545</v>
      </c>
      <c r="D23" s="447">
        <f ca="1">SUMIF(G:G,16,K:K)</f>
        <v>206078.50888742268</v>
      </c>
      <c r="E23" s="447">
        <f t="shared" ca="1" si="1"/>
        <v>4113869.7905970193</v>
      </c>
      <c r="F23" s="431"/>
      <c r="G23" s="459">
        <v>2</v>
      </c>
      <c r="H23" s="459">
        <v>16</v>
      </c>
      <c r="I23" s="444">
        <f t="shared" ca="1" si="5"/>
        <v>3714499.6620768253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15477.081925320106</v>
      </c>
      <c r="L23" s="444">
        <f t="shared" ca="1" si="3"/>
        <v>3729976.7440021452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4113869.7905970193</v>
      </c>
      <c r="C24" s="447">
        <f t="shared" si="0"/>
        <v>259863.64217494545</v>
      </c>
      <c r="D24" s="447">
        <f ca="1">SUMIF(G:G,17,K:K)</f>
        <v>203326.759390611</v>
      </c>
      <c r="E24" s="447">
        <f t="shared" ca="1" si="1"/>
        <v>4057332.9078126848</v>
      </c>
      <c r="F24" s="431"/>
      <c r="G24" s="459">
        <v>2</v>
      </c>
      <c r="H24" s="459">
        <v>17</v>
      </c>
      <c r="I24" s="444">
        <f t="shared" ca="1" si="5"/>
        <v>3729976.7440021452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15541.569766675608</v>
      </c>
      <c r="L24" s="444">
        <f t="shared" ca="1" si="3"/>
        <v>3745518.3137688208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4057332.9078126848</v>
      </c>
      <c r="C25" s="447">
        <f t="shared" si="0"/>
        <v>259863.64217494545</v>
      </c>
      <c r="D25" s="447">
        <f ca="1">SUMIF(G:G,18,K:K)</f>
        <v>200434.22516704729</v>
      </c>
      <c r="E25" s="447">
        <f t="shared" ca="1" si="1"/>
        <v>3997903.4908047868</v>
      </c>
      <c r="F25" s="431"/>
      <c r="G25" s="459">
        <v>2</v>
      </c>
      <c r="H25" s="459">
        <v>18</v>
      </c>
      <c r="I25" s="444">
        <f t="shared" ca="1" si="5"/>
        <v>3745518.3137688208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15606.326307370087</v>
      </c>
      <c r="L25" s="444">
        <f t="shared" ca="1" si="3"/>
        <v>3761124.6400761907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3997903.4908047868</v>
      </c>
      <c r="C26" s="447">
        <f t="shared" si="0"/>
        <v>259863.64217494545</v>
      </c>
      <c r="D26" s="447">
        <f ca="1">SUMIF(G:G,19,K:K)</f>
        <v>197393.70340291827</v>
      </c>
      <c r="E26" s="447">
        <f t="shared" ca="1" si="1"/>
        <v>3935433.5520327599</v>
      </c>
      <c r="F26" s="431"/>
      <c r="G26" s="459">
        <v>2</v>
      </c>
      <c r="H26" s="459">
        <v>19</v>
      </c>
      <c r="I26" s="444">
        <f t="shared" ca="1" si="5"/>
        <v>3761124.6400761907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15671.352666984129</v>
      </c>
      <c r="L26" s="444">
        <f t="shared" ca="1" si="3"/>
        <v>3776795.992743175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3935433.5520327599</v>
      </c>
      <c r="C27" s="447">
        <f t="shared" si="0"/>
        <v>259863.64217494545</v>
      </c>
      <c r="D27" s="447">
        <f ca="1">SUMIF(G:G,20,K:K)</f>
        <v>194197.62277478568</v>
      </c>
      <c r="E27" s="447">
        <f t="shared" ca="1" si="1"/>
        <v>3869767.5326326001</v>
      </c>
      <c r="F27" s="431"/>
      <c r="G27" s="459">
        <v>2</v>
      </c>
      <c r="H27" s="459">
        <v>20</v>
      </c>
      <c r="I27" s="444">
        <f t="shared" ca="1" si="5"/>
        <v>3776795.992743175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15736.64996976323</v>
      </c>
      <c r="L27" s="444">
        <f t="shared" ca="1" si="3"/>
        <v>3792532.6427129381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3869767.5326326001</v>
      </c>
      <c r="C28" s="447">
        <f t="shared" si="0"/>
        <v>259863.64217494545</v>
      </c>
      <c r="D28" s="447">
        <f ca="1">SUMIF(G:G,21,K:K)</f>
        <v>190838.02459593472</v>
      </c>
      <c r="E28" s="447">
        <f t="shared" ca="1" si="1"/>
        <v>3800741.9150535893</v>
      </c>
      <c r="F28" s="431"/>
      <c r="G28" s="459">
        <v>2</v>
      </c>
      <c r="H28" s="459">
        <v>21</v>
      </c>
      <c r="I28" s="444">
        <f t="shared" ca="1" si="5"/>
        <v>3792532.6427129381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15802.219344637242</v>
      </c>
      <c r="L28" s="444">
        <f t="shared" ca="1" si="3"/>
        <v>3808334.8620575755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3800741.9150535893</v>
      </c>
      <c r="C29" s="447">
        <f t="shared" si="0"/>
        <v>259863.64217494545</v>
      </c>
      <c r="D29" s="447">
        <f ca="1">SUMIF(G:G,22,K:K)</f>
        <v>187306.54299813378</v>
      </c>
      <c r="E29" s="447">
        <f t="shared" ca="1" si="1"/>
        <v>3728184.8158767777</v>
      </c>
      <c r="F29" s="431"/>
      <c r="G29" s="459">
        <v>2</v>
      </c>
      <c r="H29" s="459">
        <v>22</v>
      </c>
      <c r="I29" s="444">
        <f t="shared" ca="1" si="5"/>
        <v>3808334.8620575755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15868.061925239896</v>
      </c>
      <c r="L29" s="444">
        <f t="shared" ca="1" si="3"/>
        <v>3824202.9239828154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3728184.8158767777</v>
      </c>
      <c r="C30" s="447">
        <f t="shared" si="0"/>
        <v>259863.64217494545</v>
      </c>
      <c r="D30" s="447">
        <f ca="1">SUMIF(G:G,23,K:K)</f>
        <v>183594.38409945494</v>
      </c>
      <c r="E30" s="447">
        <f t="shared" ca="1" si="1"/>
        <v>3651915.5578012872</v>
      </c>
      <c r="F30" s="431"/>
      <c r="G30" s="459">
        <v>2</v>
      </c>
      <c r="H30" s="459">
        <v>23</v>
      </c>
      <c r="I30" s="444">
        <f t="shared" ca="1" si="5"/>
        <v>3824202.9239828154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15934.178849928398</v>
      </c>
      <c r="L30" s="444">
        <f t="shared" ca="1" si="3"/>
        <v>3840137.1028327439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3651915.5578012872</v>
      </c>
      <c r="C31" s="447">
        <f t="shared" si="0"/>
        <v>259863.64217494545</v>
      </c>
      <c r="D31" s="447">
        <f ca="1">SUMIF(G:G,24,K:K)</f>
        <v>179692.30410628108</v>
      </c>
      <c r="E31" s="447">
        <f t="shared" ca="1" si="1"/>
        <v>3571744.2197326226</v>
      </c>
      <c r="F31" s="431"/>
      <c r="G31" s="459">
        <v>2</v>
      </c>
      <c r="H31" s="459">
        <v>24</v>
      </c>
      <c r="I31" s="444">
        <f t="shared" ca="1" si="5"/>
        <v>3840137.1028327439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16000.571261803099</v>
      </c>
      <c r="L31" s="444">
        <f t="shared" ca="1" si="3"/>
        <v>3856137.6740945471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3571744.2197326226</v>
      </c>
      <c r="C32" s="447">
        <f t="shared" si="0"/>
        <v>259863.64217494545</v>
      </c>
      <c r="D32" s="447">
        <f ca="1">SUMIF(G:G,25,K:K)</f>
        <v>175590.58629497013</v>
      </c>
      <c r="E32" s="447">
        <f t="shared" ca="1" si="1"/>
        <v>3487471.1638526474</v>
      </c>
      <c r="F32" s="431"/>
      <c r="G32" s="459">
        <v>3</v>
      </c>
      <c r="H32" s="459">
        <v>25</v>
      </c>
      <c r="I32" s="444">
        <f t="shared" ca="1" si="5"/>
        <v>3856137.6740945471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16067.24030872728</v>
      </c>
      <c r="L32" s="444">
        <f t="shared" ca="1" si="3"/>
        <v>3872204.9144032742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3487471.1638526474</v>
      </c>
      <c r="C33" s="447">
        <f t="shared" si="0"/>
        <v>259863.64217494545</v>
      </c>
      <c r="D33" s="447">
        <f ca="1">SUMIF(G:G,26,K:K)</f>
        <v>171279.01681585723</v>
      </c>
      <c r="E33" s="447">
        <f t="shared" ca="1" si="1"/>
        <v>3398886.5384935588</v>
      </c>
      <c r="F33" s="431"/>
      <c r="G33" s="459">
        <v>3</v>
      </c>
      <c r="H33" s="459">
        <v>26</v>
      </c>
      <c r="I33" s="444">
        <f t="shared" ca="1" si="5"/>
        <v>3872204.9144032742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16134.187143346973</v>
      </c>
      <c r="L33" s="444">
        <f t="shared" ca="1" si="3"/>
        <v>3888339.101546621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3398886.5384935588</v>
      </c>
      <c r="C34" s="447">
        <f t="shared" si="0"/>
        <v>259863.64217494545</v>
      </c>
      <c r="D34" s="447">
        <f ca="1">SUMIF(G:G,27,K:K)</f>
        <v>166746.85925934391</v>
      </c>
      <c r="E34" s="447">
        <f t="shared" ca="1" si="1"/>
        <v>3305769.7555779573</v>
      </c>
      <c r="F34" s="431"/>
      <c r="G34" s="459">
        <v>3</v>
      </c>
      <c r="H34" s="459">
        <v>27</v>
      </c>
      <c r="I34" s="444">
        <f t="shared" ca="1" si="5"/>
        <v>3888339.101546621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16201.41292311092</v>
      </c>
      <c r="L34" s="444">
        <f t="shared" ca="1" si="3"/>
        <v>3904540.5144697321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3305769.7555779573</v>
      </c>
      <c r="C35" s="447">
        <f t="shared" si="0"/>
        <v>259863.64217494545</v>
      </c>
      <c r="D35" s="447">
        <f ca="1">SUMIF(G:G,28,K:K)</f>
        <v>161982.82792074035</v>
      </c>
      <c r="E35" s="447">
        <f t="shared" ca="1" si="1"/>
        <v>3207888.9413237525</v>
      </c>
      <c r="F35" s="431"/>
      <c r="G35" s="459">
        <v>3</v>
      </c>
      <c r="H35" s="459">
        <v>28</v>
      </c>
      <c r="I35" s="444">
        <f t="shared" ca="1" si="5"/>
        <v>3904540.5144697321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16268.918810290552</v>
      </c>
      <c r="L35" s="444">
        <f t="shared" ca="1" si="3"/>
        <v>3920809.4332800228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3207888.9413237525</v>
      </c>
      <c r="C36" s="447">
        <f t="shared" si="0"/>
        <v>259863.64217494545</v>
      </c>
      <c r="D36" s="447">
        <f ca="1">SUMIF(G:G,29,K:K)</f>
        <v>156975.05969728576</v>
      </c>
      <c r="E36" s="447">
        <f t="shared" ca="1" si="1"/>
        <v>3105000.3588460931</v>
      </c>
      <c r="F36" s="431"/>
      <c r="G36" s="459">
        <v>3</v>
      </c>
      <c r="H36" s="459">
        <v>29</v>
      </c>
      <c r="I36" s="444">
        <f t="shared" ca="1" si="5"/>
        <v>3920809.4332800228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16336.705972000094</v>
      </c>
      <c r="L36" s="444">
        <f t="shared" ca="1" si="3"/>
        <v>3937146.1392520228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3105000.3588460931</v>
      </c>
      <c r="C37" s="447">
        <f t="shared" si="0"/>
        <v>259863.64217494545</v>
      </c>
      <c r="D37" s="447">
        <f ca="1">SUMIF(G:G,30,K:K)</f>
        <v>151711.08454736741</v>
      </c>
      <c r="E37" s="447">
        <f t="shared" ca="1" si="1"/>
        <v>2996847.8012185148</v>
      </c>
      <c r="F37" s="431"/>
      <c r="G37" s="459">
        <v>3</v>
      </c>
      <c r="H37" s="459">
        <v>30</v>
      </c>
      <c r="I37" s="444">
        <f t="shared" ca="1" si="5"/>
        <v>3937146.1392520228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16404.775580216759</v>
      </c>
      <c r="L37" s="444">
        <f t="shared" ca="1" si="3"/>
        <v>3953550.9148322395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2996847.8012185148</v>
      </c>
      <c r="C38" s="447">
        <f t="shared" si="0"/>
        <v>259863.64217494545</v>
      </c>
      <c r="D38" s="447">
        <f ca="1">SUMIF(G:G,31,K:K)</f>
        <v>146177.79443837699</v>
      </c>
      <c r="E38" s="447">
        <f t="shared" ca="1" si="1"/>
        <v>2883161.9534819461</v>
      </c>
      <c r="F38" s="431"/>
      <c r="G38" s="459">
        <v>3</v>
      </c>
      <c r="H38" s="459">
        <v>31</v>
      </c>
      <c r="I38" s="444">
        <f t="shared" ca="1" si="5"/>
        <v>3953550.9148322395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16473.128811800998</v>
      </c>
      <c r="L38" s="444">
        <f t="shared" ca="1" si="3"/>
        <v>3970024.0436440404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2883161.9534819461</v>
      </c>
      <c r="C39" s="447">
        <f t="shared" si="0"/>
        <v>259863.64217494545</v>
      </c>
      <c r="D39" s="447">
        <f ca="1">SUMIF(G:G,32,K:K)</f>
        <v>140361.41070588038</v>
      </c>
      <c r="E39" s="447">
        <f t="shared" ca="1" si="1"/>
        <v>2763659.7220128812</v>
      </c>
      <c r="F39" s="431"/>
      <c r="G39" s="459">
        <v>3</v>
      </c>
      <c r="H39" s="459">
        <v>32</v>
      </c>
      <c r="I39" s="444">
        <f t="shared" ca="1" si="5"/>
        <v>3970024.0436440404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16541.766848516836</v>
      </c>
      <c r="L39" s="444">
        <f t="shared" ca="1" si="3"/>
        <v>3986565.810492557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2763659.7220128812</v>
      </c>
      <c r="C40" s="447">
        <f t="shared" si="0"/>
        <v>259863.64217494545</v>
      </c>
      <c r="D40" s="447">
        <f ca="1">SUMIF(G:G,33,K:K)</f>
        <v>134247.44974282075</v>
      </c>
      <c r="E40" s="447">
        <f t="shared" ca="1" si="1"/>
        <v>2638043.5295807566</v>
      </c>
      <c r="F40" s="431"/>
      <c r="G40" s="459">
        <v>3</v>
      </c>
      <c r="H40" s="459">
        <v>33</v>
      </c>
      <c r="I40" s="444">
        <f t="shared" ca="1" si="5"/>
        <v>3986565.810492557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16610.690877052322</v>
      </c>
      <c r="L40" s="444">
        <f t="shared" ca="1" si="3"/>
        <v>4003176.5013696095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2638043.5295807566</v>
      </c>
      <c r="C41" s="447">
        <f t="shared" si="0"/>
        <v>259863.64217494545</v>
      </c>
      <c r="D41" s="447">
        <f ca="1">SUMIF(G:G,34,K:K)</f>
        <v>127820.68693331622</v>
      </c>
      <c r="E41" s="447">
        <f t="shared" ca="1" si="1"/>
        <v>2506000.5743391272</v>
      </c>
      <c r="F41" s="431"/>
      <c r="G41" s="459">
        <v>3</v>
      </c>
      <c r="H41" s="459">
        <v>34</v>
      </c>
      <c r="I41" s="444">
        <f t="shared" ca="1" si="5"/>
        <v>4003176.5013696095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16679.902089040039</v>
      </c>
      <c r="L41" s="444">
        <f t="shared" ca="1" si="3"/>
        <v>4019856.4034586498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2506000.5743391272</v>
      </c>
      <c r="C42" s="447">
        <f t="shared" si="0"/>
        <v>259863.64217494545</v>
      </c>
      <c r="D42" s="447">
        <f ca="1">SUMIF(G:G,35,K:K)</f>
        <v>121065.11874124169</v>
      </c>
      <c r="E42" s="447">
        <f t="shared" ca="1" si="1"/>
        <v>2367202.0509054237</v>
      </c>
      <c r="F42" s="431"/>
      <c r="G42" s="459">
        <v>3</v>
      </c>
      <c r="H42" s="459">
        <v>35</v>
      </c>
      <c r="I42" s="444">
        <f t="shared" ca="1" si="5"/>
        <v>4019856.4034586498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16749.40168107771</v>
      </c>
      <c r="L42" s="444">
        <f t="shared" ca="1" si="3"/>
        <v>4036605.8051397274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2367202.0509054237</v>
      </c>
      <c r="C43" s="447">
        <f t="shared" si="0"/>
        <v>259863.64217494545</v>
      </c>
      <c r="D43" s="447">
        <f ca="1">SUMIF(G:G,36,K:K)</f>
        <v>113963.92285919114</v>
      </c>
      <c r="E43" s="447">
        <f t="shared" ca="1" si="1"/>
        <v>2221302.331589669</v>
      </c>
      <c r="F43" s="431"/>
      <c r="G43" s="459">
        <v>3</v>
      </c>
      <c r="H43" s="459">
        <v>36</v>
      </c>
      <c r="I43" s="444">
        <f t="shared" ca="1" si="5"/>
        <v>4036605.8051397274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16819.190854748864</v>
      </c>
      <c r="L43" s="444">
        <f t="shared" ca="1" si="3"/>
        <v>4053424.9959944761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2221302.331589669</v>
      </c>
      <c r="C44" s="447">
        <f t="shared" si="0"/>
        <v>259863.64217494545</v>
      </c>
      <c r="D44" s="447">
        <f ca="1">SUMIF(G:G,37,K:K)</f>
        <v>106499.41631858498</v>
      </c>
      <c r="E44" s="447">
        <f t="shared" ca="1" si="1"/>
        <v>2067938.1057333085</v>
      </c>
      <c r="F44" s="431"/>
      <c r="G44" s="459">
        <v>4</v>
      </c>
      <c r="H44" s="459">
        <v>37</v>
      </c>
      <c r="I44" s="444">
        <f t="shared" ca="1" si="5"/>
        <v>4053424.9959944761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16889.270816643653</v>
      </c>
      <c r="L44" s="444">
        <f t="shared" ca="1" si="3"/>
        <v>4070314.2668111199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2067938.1057333085</v>
      </c>
      <c r="C45" s="447">
        <f t="shared" si="0"/>
        <v>259863.64217494545</v>
      </c>
      <c r="D45" s="447">
        <f ca="1">SUMIF(G:G,38,K:K)</f>
        <v>98653.01145661078</v>
      </c>
      <c r="E45" s="447">
        <f t="shared" ca="1" si="1"/>
        <v>1906727.4750149739</v>
      </c>
      <c r="F45" s="431"/>
      <c r="G45" s="459">
        <v>4</v>
      </c>
      <c r="H45" s="459">
        <v>38</v>
      </c>
      <c r="I45" s="444">
        <f t="shared" ca="1" si="5"/>
        <v>4070314.2668111199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16959.642778379668</v>
      </c>
      <c r="L45" s="444">
        <f t="shared" ca="1" si="3"/>
        <v>4087273.9095894997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1906727.4750149739</v>
      </c>
      <c r="C46" s="447">
        <f t="shared" si="0"/>
        <v>259863.64217494545</v>
      </c>
      <c r="D46" s="447">
        <f ca="1">SUMIF(G:G,39,K:K)</f>
        <v>90405.169630349512</v>
      </c>
      <c r="E46" s="447">
        <f t="shared" ca="1" si="1"/>
        <v>1737269.0024703781</v>
      </c>
      <c r="F46" s="431"/>
      <c r="G46" s="459">
        <v>4</v>
      </c>
      <c r="H46" s="459">
        <v>39</v>
      </c>
      <c r="I46" s="444">
        <f t="shared" ca="1" si="5"/>
        <v>4087273.9095894997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17030.307956622917</v>
      </c>
      <c r="L46" s="444">
        <f t="shared" ca="1" si="3"/>
        <v>4104304.2175461226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1737269.0024703781</v>
      </c>
      <c r="C47" s="447">
        <f t="shared" si="0"/>
        <v>259863.64217494545</v>
      </c>
      <c r="D47" s="447">
        <f ca="1">SUMIF(G:G,40,K:K)</f>
        <v>81735.352562828353</v>
      </c>
      <c r="E47" s="447">
        <f t="shared" ca="1" si="1"/>
        <v>1559140.7128582611</v>
      </c>
      <c r="F47" s="431"/>
      <c r="G47" s="459">
        <v>4</v>
      </c>
      <c r="H47" s="459">
        <v>40</v>
      </c>
      <c r="I47" s="444">
        <f t="shared" ca="1" si="5"/>
        <v>4104304.2175461226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17101.267573108846</v>
      </c>
      <c r="L47" s="444">
        <f t="shared" ca="1" si="3"/>
        <v>4121405.4851192315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1559140.7128582611</v>
      </c>
      <c r="C48" s="447">
        <f t="shared" si="0"/>
        <v>259863.64217494545</v>
      </c>
      <c r="D48" s="447">
        <f ca="1">SUMIF(G:G,41,K:K)</f>
        <v>72621.9711998454</v>
      </c>
      <c r="E48" s="447">
        <f t="shared" ca="1" si="1"/>
        <v>1371899.0418831611</v>
      </c>
      <c r="F48" s="431"/>
      <c r="G48" s="459">
        <v>4</v>
      </c>
      <c r="H48" s="459">
        <v>41</v>
      </c>
      <c r="I48" s="444">
        <f t="shared" ca="1" si="5"/>
        <v>4121405.4851192315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17172.522854663468</v>
      </c>
      <c r="L48" s="444">
        <f t="shared" ca="1" si="3"/>
        <v>4138578.0079738949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1371899.0418831611</v>
      </c>
      <c r="C49" s="447">
        <f t="shared" si="0"/>
        <v>259863.64217494545</v>
      </c>
      <c r="D49" s="447">
        <f ca="1">SUMIF(G:G,42,K:K)</f>
        <v>63042.331950212203</v>
      </c>
      <c r="E49" s="447">
        <f t="shared" ca="1" si="1"/>
        <v>1175077.7316584277</v>
      </c>
      <c r="F49" s="431"/>
      <c r="G49" s="459">
        <v>4</v>
      </c>
      <c r="H49" s="459">
        <v>42</v>
      </c>
      <c r="I49" s="444">
        <f t="shared" ca="1" si="5"/>
        <v>4138578.0079738949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17244.075033224563</v>
      </c>
      <c r="L49" s="444">
        <f t="shared" ca="1" si="3"/>
        <v>4155822.0830071196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1175077.7316584277</v>
      </c>
      <c r="C50" s="447">
        <f t="shared" si="0"/>
        <v>259863.64217494545</v>
      </c>
      <c r="D50" s="447">
        <f ca="1">SUMIF(G:G,43,K:K)</f>
        <v>52972.580175545445</v>
      </c>
      <c r="E50" s="447">
        <f t="shared" ca="1" si="1"/>
        <v>968186.66965902771</v>
      </c>
      <c r="F50" s="431"/>
      <c r="G50" s="459">
        <v>4</v>
      </c>
      <c r="H50" s="459">
        <v>43</v>
      </c>
      <c r="I50" s="444">
        <f t="shared" ca="1" si="5"/>
        <v>4155822.0830071196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17315.925345863001</v>
      </c>
      <c r="L50" s="444">
        <f t="shared" ca="1" si="3"/>
        <v>4173138.0083529828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968186.66965902771</v>
      </c>
      <c r="C51" s="447">
        <f t="shared" si="0"/>
        <v>259863.64217494545</v>
      </c>
      <c r="D51" s="447">
        <f ca="1">SUMIF(G:G,44,K:K)</f>
        <v>42387.640788888806</v>
      </c>
      <c r="E51" s="447">
        <f t="shared" ca="1" si="1"/>
        <v>750710.66827297106</v>
      </c>
      <c r="F51" s="431"/>
      <c r="G51" s="459">
        <v>4</v>
      </c>
      <c r="H51" s="459">
        <v>44</v>
      </c>
      <c r="I51" s="444">
        <f t="shared" ca="1" si="5"/>
        <v>4173138.0083529828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17388.075034804097</v>
      </c>
      <c r="L51" s="444">
        <f t="shared" ca="1" si="3"/>
        <v>4190526.083387787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750710.66827297106</v>
      </c>
      <c r="C52" s="447">
        <f t="shared" si="0"/>
        <v>259863.64217494545</v>
      </c>
      <c r="D52" s="447">
        <f ca="1">SUMIF(G:G,45,K:K)</f>
        <v>31261.155814247715</v>
      </c>
      <c r="E52" s="447">
        <f t="shared" ca="1" si="1"/>
        <v>522108.18191227334</v>
      </c>
      <c r="F52" s="431"/>
      <c r="G52" s="459">
        <v>4</v>
      </c>
      <c r="H52" s="459">
        <v>45</v>
      </c>
      <c r="I52" s="444">
        <f t="shared" ca="1" si="5"/>
        <v>4190526.083387787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17460.525347449111</v>
      </c>
      <c r="L52" s="444">
        <f t="shared" ca="1" si="3"/>
        <v>4207986.6087352363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522108.18191227334</v>
      </c>
      <c r="C53" s="447">
        <f t="shared" si="0"/>
        <v>259863.64217494545</v>
      </c>
      <c r="D53" s="447">
        <f ca="1">SUMIF(G:G,46,K:K)</f>
        <v>19565.418751551391</v>
      </c>
      <c r="E53" s="447">
        <f t="shared" ca="1" si="1"/>
        <v>281809.95848887926</v>
      </c>
      <c r="F53" s="431"/>
      <c r="G53" s="459">
        <v>4</v>
      </c>
      <c r="H53" s="459">
        <v>46</v>
      </c>
      <c r="I53" s="444">
        <f t="shared" ca="1" si="5"/>
        <v>4207986.6087352363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17533.277536396818</v>
      </c>
      <c r="L53" s="444">
        <f t="shared" ca="1" si="3"/>
        <v>4225519.8862716332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281809.95848887926</v>
      </c>
      <c r="C54" s="447">
        <f t="shared" si="0"/>
        <v>259863.64217494545</v>
      </c>
      <c r="D54" s="447">
        <f ca="1">SUMIF(G:G,47,K:K)</f>
        <v>7271.3055836017975</v>
      </c>
      <c r="E54" s="447">
        <f t="shared" ca="1" si="1"/>
        <v>29217.62189753561</v>
      </c>
      <c r="F54" s="431"/>
      <c r="G54" s="459">
        <v>4</v>
      </c>
      <c r="H54" s="459">
        <v>47</v>
      </c>
      <c r="I54" s="444">
        <f t="shared" ca="1" si="5"/>
        <v>4225519.8862716332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17606.332859465139</v>
      </c>
      <c r="L54" s="444">
        <f t="shared" ca="1" si="3"/>
        <v>4243126.2191310981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29217.62189753561</v>
      </c>
      <c r="C55" s="447">
        <f t="shared" si="0"/>
        <v>259863.64217494545</v>
      </c>
      <c r="D55" s="447">
        <f ca="1">SUMIF(G:G,48,K:K)</f>
        <v>-5651.7977467929022</v>
      </c>
      <c r="E55" s="447">
        <f t="shared" ca="1" si="1"/>
        <v>-236297.81802420274</v>
      </c>
      <c r="F55" s="431"/>
      <c r="G55" s="459">
        <v>4</v>
      </c>
      <c r="H55" s="459">
        <v>48</v>
      </c>
      <c r="I55" s="444">
        <f t="shared" ca="1" si="5"/>
        <v>4243126.2191310981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17679.692579712908</v>
      </c>
      <c r="L55" s="444">
        <f t="shared" ca="1" si="3"/>
        <v>4260805.9117108108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-236297.81802420274</v>
      </c>
      <c r="C56" s="447">
        <f t="shared" si="0"/>
        <v>259863.64217494545</v>
      </c>
      <c r="D56" s="447">
        <f ca="1">SUMIF(G:G,49,K:K)</f>
        <v>-19236.07157009235</v>
      </c>
      <c r="E56" s="447">
        <f t="shared" ca="1" si="1"/>
        <v>-515397.53176924051</v>
      </c>
      <c r="F56" s="431"/>
      <c r="G56" s="459">
        <f>G55+1</f>
        <v>5</v>
      </c>
      <c r="H56" s="459">
        <v>49</v>
      </c>
      <c r="I56" s="444">
        <f t="shared" ca="1" si="5"/>
        <v>4260805.9117108108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17753.357965461713</v>
      </c>
      <c r="L56" s="444">
        <f t="shared" ca="1" si="3"/>
        <v>4278559.2696762728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-515397.53176924051</v>
      </c>
      <c r="C57" s="447">
        <f t="shared" si="0"/>
        <v>259863.64217494545</v>
      </c>
      <c r="D57" s="447">
        <f ca="1">SUMIF(G:G,50,K:K)</f>
        <v>-33515.342623536919</v>
      </c>
      <c r="E57" s="447">
        <f t="shared" ca="1" si="1"/>
        <v>-808776.51656772289</v>
      </c>
      <c r="F57" s="431"/>
      <c r="G57" s="459">
        <f t="shared" ref="G57:G67" si="8">G56</f>
        <v>5</v>
      </c>
      <c r="H57" s="459">
        <v>50</v>
      </c>
      <c r="I57" s="444">
        <f t="shared" ca="1" si="5"/>
        <v>4278559.2696762728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17827.330290317805</v>
      </c>
      <c r="L57" s="444">
        <f t="shared" ca="1" si="3"/>
        <v>4296386.5999665903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-808776.51656772289</v>
      </c>
      <c r="C58" s="447">
        <f t="shared" si="0"/>
        <v>259863.64217494545</v>
      </c>
      <c r="D58" s="447">
        <f ca="1">SUMIF(G:G,51,K:K)</f>
        <v>-48525.16828444344</v>
      </c>
      <c r="E58" s="447">
        <f t="shared" ca="1" si="1"/>
        <v>-1117165.3270271118</v>
      </c>
      <c r="F58" s="431"/>
      <c r="G58" s="459">
        <f t="shared" si="8"/>
        <v>5</v>
      </c>
      <c r="H58" s="459">
        <v>51</v>
      </c>
      <c r="I58" s="444">
        <f t="shared" ca="1" si="5"/>
        <v>4296386.5999665903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17901.610833194125</v>
      </c>
      <c r="L58" s="444">
        <f t="shared" ca="1" si="3"/>
        <v>4314288.2107997844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-1117165.3270271118</v>
      </c>
      <c r="C59" s="447">
        <f t="shared" si="0"/>
        <v>259863.64217494545</v>
      </c>
      <c r="D59" s="447">
        <f ca="1">SUMIF(G:G,52,K:K)</f>
        <v>-64302.925113035904</v>
      </c>
      <c r="E59" s="447">
        <f t="shared" ca="1" si="1"/>
        <v>-1441331.8943150931</v>
      </c>
      <c r="F59" s="431"/>
      <c r="G59" s="459">
        <f t="shared" si="8"/>
        <v>5</v>
      </c>
      <c r="H59" s="459">
        <v>52</v>
      </c>
      <c r="I59" s="444">
        <f t="shared" ca="1" si="5"/>
        <v>4314288.2107997844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17976.200878332435</v>
      </c>
      <c r="L59" s="444">
        <f t="shared" ca="1" si="3"/>
        <v>4332264.4116781168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-1441331.8943150931</v>
      </c>
      <c r="C60" s="447">
        <f t="shared" si="0"/>
        <v>259863.64217494545</v>
      </c>
      <c r="D60" s="447">
        <f ca="1">SUMIF(G:G,53,K:K)</f>
        <v>-80887.901925295635</v>
      </c>
      <c r="E60" s="447">
        <f t="shared" ca="1" si="1"/>
        <v>-1782083.4384153341</v>
      </c>
      <c r="F60" s="431"/>
      <c r="G60" s="459">
        <f t="shared" si="8"/>
        <v>5</v>
      </c>
      <c r="H60" s="459">
        <v>53</v>
      </c>
      <c r="I60" s="444">
        <f t="shared" ca="1" si="5"/>
        <v>4332264.4116781168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18051.101715325487</v>
      </c>
      <c r="L60" s="444">
        <f t="shared" ca="1" si="3"/>
        <v>4350315.5133934421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-1782083.4384153341</v>
      </c>
      <c r="C61" s="447">
        <f t="shared" si="0"/>
        <v>259863.64217494545</v>
      </c>
      <c r="D61" s="447">
        <f ca="1">SUMIF(G:G,54,K:K)</f>
        <v>-98321.397627595099</v>
      </c>
      <c r="E61" s="447">
        <f t="shared" ca="1" si="1"/>
        <v>-2140268.4782178747</v>
      </c>
      <c r="F61" s="431"/>
      <c r="G61" s="459">
        <f t="shared" si="8"/>
        <v>5</v>
      </c>
      <c r="H61" s="459">
        <v>54</v>
      </c>
      <c r="I61" s="444">
        <f t="shared" ca="1" si="5"/>
        <v>4350315.5133934421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18126.314639139342</v>
      </c>
      <c r="L61" s="444">
        <f t="shared" ca="1" si="3"/>
        <v>4368441.8280325811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-2140268.4782178747</v>
      </c>
      <c r="C62" s="447">
        <f t="shared" si="0"/>
        <v>259863.64217494545</v>
      </c>
      <c r="D62" s="447">
        <f ca="1">SUMIF(G:G,55,K:K)</f>
        <v>-116646.82405673723</v>
      </c>
      <c r="E62" s="447">
        <f t="shared" ca="1" si="1"/>
        <v>-2516778.944449557</v>
      </c>
      <c r="F62" s="431"/>
      <c r="G62" s="459">
        <f t="shared" si="8"/>
        <v>5</v>
      </c>
      <c r="H62" s="459">
        <v>55</v>
      </c>
      <c r="I62" s="444">
        <f t="shared" ca="1" si="5"/>
        <v>4368441.8280325811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18201.840950135753</v>
      </c>
      <c r="L62" s="444">
        <f t="shared" ca="1" si="3"/>
        <v>4386643.6689827172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-2516778.944449557</v>
      </c>
      <c r="C63" s="447">
        <f t="shared" si="0"/>
        <v>259863.64217494545</v>
      </c>
      <c r="D63" s="447">
        <f ca="1">SUMIF(G:G,56,K:K)</f>
        <v>-135909.81408148634</v>
      </c>
      <c r="E63" s="447">
        <f t="shared" ca="1" si="1"/>
        <v>-2912552.4007059885</v>
      </c>
      <c r="F63" s="431"/>
      <c r="G63" s="459">
        <f t="shared" si="8"/>
        <v>5</v>
      </c>
      <c r="H63" s="459">
        <v>56</v>
      </c>
      <c r="I63" s="444">
        <f t="shared" ca="1" si="5"/>
        <v>4386643.6689827172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18277.681954094656</v>
      </c>
      <c r="L63" s="444">
        <f t="shared" ca="1" si="3"/>
        <v>4404921.3509368114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-2912552.4007059885</v>
      </c>
      <c r="C64" s="447">
        <f t="shared" si="0"/>
        <v>259863.64217494545</v>
      </c>
      <c r="D64" s="447">
        <f ca="1">SUMIF(G:G,57,K:K)</f>
        <v>-156158.33523477855</v>
      </c>
      <c r="E64" s="447">
        <f t="shared" ca="1" si="1"/>
        <v>-3328574.3781157122</v>
      </c>
      <c r="F64" s="431"/>
      <c r="G64" s="459">
        <f t="shared" si="8"/>
        <v>5</v>
      </c>
      <c r="H64" s="459">
        <v>57</v>
      </c>
      <c r="I64" s="444">
        <f t="shared" ca="1" si="5"/>
        <v>4404921.3509368114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18353.838962236714</v>
      </c>
      <c r="L64" s="444">
        <f t="shared" ca="1" si="3"/>
        <v>4423275.1898990478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-3328574.3781157122</v>
      </c>
      <c r="C65" s="447">
        <f t="shared" si="0"/>
        <v>259863.64217494545</v>
      </c>
      <c r="D65" s="447">
        <f ca="1">SUMIF(G:G,58,K:K)</f>
        <v>-177442.80915957163</v>
      </c>
      <c r="E65" s="447">
        <f t="shared" ca="1" si="1"/>
        <v>-3765880.8294502296</v>
      </c>
      <c r="F65" s="431"/>
      <c r="G65" s="459">
        <f t="shared" si="8"/>
        <v>5</v>
      </c>
      <c r="H65" s="459">
        <v>58</v>
      </c>
      <c r="I65" s="444">
        <f t="shared" ca="1" si="5"/>
        <v>4423275.1898990478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18430.313291246031</v>
      </c>
      <c r="L65" s="444">
        <f t="shared" ca="1" si="3"/>
        <v>4441705.5031902939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-3765880.8294502296</v>
      </c>
      <c r="C66" s="447">
        <f t="shared" si="0"/>
        <v>259863.64217494545</v>
      </c>
      <c r="D66" s="447">
        <f ca="1">SUMIF(G:G,59,K:K)</f>
        <v>-199816.23716577134</v>
      </c>
      <c r="E66" s="447">
        <f t="shared" ca="1" si="1"/>
        <v>-4225560.7087909468</v>
      </c>
      <c r="F66" s="431"/>
      <c r="G66" s="459">
        <f t="shared" si="8"/>
        <v>5</v>
      </c>
      <c r="H66" s="459">
        <v>59</v>
      </c>
      <c r="I66" s="444">
        <f t="shared" ca="1" si="5"/>
        <v>4441705.5031902939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18507.106263292892</v>
      </c>
      <c r="L66" s="444">
        <f t="shared" ca="1" si="3"/>
        <v>4460212.6094535869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-4225560.7087909468</v>
      </c>
      <c r="C67" s="447">
        <f t="shared" si="0"/>
        <v>259863.64217494545</v>
      </c>
      <c r="D67" s="447">
        <f t="shared" ref="D67:D71" ca="1" si="9">SUMIF(G:G,60,K:K)</f>
        <v>-223334.33221088839</v>
      </c>
      <c r="E67" s="447">
        <f t="shared" ca="1" si="1"/>
        <v>-4708758.6831767801</v>
      </c>
      <c r="F67" s="431"/>
      <c r="G67" s="459">
        <f t="shared" si="8"/>
        <v>5</v>
      </c>
      <c r="H67" s="459">
        <v>60</v>
      </c>
      <c r="I67" s="444">
        <f t="shared" ca="1" si="5"/>
        <v>4460212.6094535869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18584.219206056612</v>
      </c>
      <c r="L67" s="444">
        <f t="shared" ca="1" si="3"/>
        <v>4478796.8286596434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-4708758.6831767801</v>
      </c>
      <c r="C68" s="447">
        <f t="shared" si="0"/>
        <v>259863.64217494545</v>
      </c>
      <c r="D68" s="447">
        <f t="shared" ca="1" si="9"/>
        <v>-223334.33221088839</v>
      </c>
      <c r="E68" s="447">
        <f t="shared" ca="1" si="1"/>
        <v>-5191956.6575626135</v>
      </c>
      <c r="F68" s="431"/>
      <c r="G68" s="459">
        <f>G67+1</f>
        <v>6</v>
      </c>
      <c r="H68" s="459">
        <v>61</v>
      </c>
      <c r="I68" s="444">
        <f t="shared" ca="1" si="5"/>
        <v>4478796.8286596434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18661.653452748513</v>
      </c>
      <c r="L68" s="444">
        <f t="shared" ca="1" si="3"/>
        <v>4497458.4821123919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-5191956.6575626135</v>
      </c>
      <c r="C69" s="447">
        <f t="shared" si="0"/>
        <v>259863.64217494545</v>
      </c>
      <c r="D69" s="447">
        <f t="shared" ca="1" si="9"/>
        <v>-223334.33221088839</v>
      </c>
      <c r="E69" s="447">
        <f t="shared" ca="1" si="1"/>
        <v>-5675154.6319484469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4497458.4821123919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18739.410342134965</v>
      </c>
      <c r="L69" s="444">
        <f t="shared" ca="1" si="3"/>
        <v>4516197.8924545264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-5675154.6319484469</v>
      </c>
      <c r="C70" s="447">
        <f t="shared" si="0"/>
        <v>259863.64217494545</v>
      </c>
      <c r="D70" s="447">
        <f t="shared" ca="1" si="9"/>
        <v>-223334.33221088839</v>
      </c>
      <c r="E70" s="447">
        <f t="shared" ca="1" si="1"/>
        <v>-6158352.6063342802</v>
      </c>
      <c r="F70" s="431"/>
      <c r="G70" s="459">
        <f t="shared" si="10"/>
        <v>6</v>
      </c>
      <c r="H70" s="459">
        <v>63</v>
      </c>
      <c r="I70" s="444">
        <f t="shared" ca="1" si="5"/>
        <v>4516197.8924545264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18817.491218560528</v>
      </c>
      <c r="L70" s="444">
        <f t="shared" ca="1" si="3"/>
        <v>4535015.3836730868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-6158352.6063342802</v>
      </c>
      <c r="C71" s="447">
        <f t="shared" si="0"/>
        <v>259863.64217494545</v>
      </c>
      <c r="D71" s="447">
        <f t="shared" ca="1" si="9"/>
        <v>-223334.33221088839</v>
      </c>
      <c r="E71" s="447">
        <f t="shared" ca="1" si="1"/>
        <v>-6641550.5807201136</v>
      </c>
      <c r="F71" s="431"/>
      <c r="G71" s="459">
        <f t="shared" si="10"/>
        <v>6</v>
      </c>
      <c r="H71" s="459">
        <v>64</v>
      </c>
      <c r="I71" s="444">
        <f t="shared" ca="1" si="5"/>
        <v>4535015.3836730868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18895.897431971196</v>
      </c>
      <c r="L71" s="444">
        <f t="shared" ca="1" si="3"/>
        <v>4553911.2811050583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4553911.2811050583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18974.630337937742</v>
      </c>
      <c r="L72" s="444">
        <f t="shared" ca="1" si="3"/>
        <v>4572885.911442996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4572885.911442996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19053.69129767915</v>
      </c>
      <c r="L73" s="444">
        <f t="shared" ca="1" si="3"/>
        <v>4591939.6027406752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4591939.6027406752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19133.081678086146</v>
      </c>
      <c r="L74" s="444">
        <f t="shared" ca="1" si="3"/>
        <v>4611072.6844187612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4611072.6844187612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19115.306168767427</v>
      </c>
      <c r="L75" s="444">
        <f t="shared" ca="1" si="3"/>
        <v>4606788.7866729498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4606788.7866729498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19097.456594826544</v>
      </c>
      <c r="L76" s="444">
        <f t="shared" ca="1" si="3"/>
        <v>4602487.0393531974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4602487.0393531974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19079.532647660912</v>
      </c>
      <c r="L77" s="444">
        <f t="shared" ca="1" si="3"/>
        <v>4598167.3680862794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4598167.3680862794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19061.534017382084</v>
      </c>
      <c r="L78" s="444">
        <f t="shared" ca="1" si="3"/>
        <v>4593829.6981890826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4593829.6981890826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19043.46039281043</v>
      </c>
      <c r="L79" s="444">
        <f t="shared" ca="1" si="3"/>
        <v>4589473.954667314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4589473.954667314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19025.31146146973</v>
      </c>
      <c r="L80" s="444">
        <f t="shared" ca="1" si="3"/>
        <v>4585100.062214205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4585100.062214205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19007.086909581776</v>
      </c>
      <c r="L81" s="444">
        <f t="shared" ca="1" si="3"/>
        <v>4580707.9452092079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4580707.9452092079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18988.786422060955</v>
      </c>
      <c r="L82" s="444">
        <f t="shared" ca="1" si="3"/>
        <v>4576297.5277166897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4576297.5277166897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18970.409682508795</v>
      </c>
      <c r="L83" s="444">
        <f t="shared" ca="1" si="3"/>
        <v>4571868.7334846193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4571868.7334846193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18951.956373208501</v>
      </c>
      <c r="L84" s="444">
        <f t="shared" ca="1" si="3"/>
        <v>4567421.4859432485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4567421.4859432485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18933.426175119457</v>
      </c>
      <c r="L85" s="444">
        <f t="shared" ca="1" si="3"/>
        <v>4562955.7082037888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4562955.7082037888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18914.818767871708</v>
      </c>
      <c r="L86" s="444">
        <f t="shared" ca="1" si="3"/>
        <v>4558471.3230570816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4558471.3230570816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18896.133829760427</v>
      </c>
      <c r="L87" s="444">
        <f t="shared" ca="1" si="3"/>
        <v>4553968.2529722629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4553968.2529722629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18877.371037740348</v>
      </c>
      <c r="L88" s="444">
        <f t="shared" ca="1" si="3"/>
        <v>4549446.4200954242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4549446.4200954242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18858.530067420186</v>
      </c>
      <c r="L89" s="444">
        <f t="shared" ca="1" si="3"/>
        <v>4544905.7462482657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4544905.7462482657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18839.610593057027</v>
      </c>
      <c r="L90" s="444">
        <f t="shared" ca="1" si="3"/>
        <v>4540346.152926744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4540346.152926744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18820.612287550688</v>
      </c>
      <c r="L91" s="444">
        <f t="shared" ca="1" si="3"/>
        <v>4535767.5612997152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4535767.5612997152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18801.534822438069</v>
      </c>
      <c r="L92" s="444">
        <f t="shared" ca="1" si="3"/>
        <v>4531169.8922075741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4531169.8922075741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18782.377867887481</v>
      </c>
      <c r="L93" s="444">
        <f t="shared" ca="1" si="3"/>
        <v>4526553.0661608828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4526553.0661608828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18763.141092692931</v>
      </c>
      <c r="L94" s="444">
        <f t="shared" ca="1" si="3"/>
        <v>4521917.0033389963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4521917.0033389963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18743.824164268404</v>
      </c>
      <c r="L95" s="444">
        <f t="shared" ca="1" si="3"/>
        <v>4517261.6235886859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4517261.6235886859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18724.426748642112</v>
      </c>
      <c r="L96" s="444">
        <f t="shared" ca="1" si="3"/>
        <v>4512586.8464227486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4512586.8464227486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18704.948510450708</v>
      </c>
      <c r="L97" s="444">
        <f t="shared" ca="1" si="3"/>
        <v>4507892.5910186199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4507892.5910186199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18685.389112933502</v>
      </c>
      <c r="L98" s="444">
        <f t="shared" ca="1" si="3"/>
        <v>4503178.7762169745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4503178.7762169745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18665.748217926648</v>
      </c>
      <c r="L99" s="444">
        <f t="shared" ca="1" si="3"/>
        <v>4498445.3205203218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4498445.3205203218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18646.025485857263</v>
      </c>
      <c r="L100" s="444">
        <f t="shared" ca="1" si="3"/>
        <v>4493692.1420916002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4493692.1420916002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18626.220575737589</v>
      </c>
      <c r="L101" s="444">
        <f t="shared" ca="1" si="3"/>
        <v>4488919.158752759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4488919.158752759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18606.333145159082</v>
      </c>
      <c r="L102" s="444">
        <f t="shared" ca="1" si="3"/>
        <v>4484126.2879833393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4484126.2879833393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18586.362850286499</v>
      </c>
      <c r="L103" s="444">
        <f t="shared" ca="1" si="3"/>
        <v>4479313.4469190463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4479313.4469190463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18566.309345851947</v>
      </c>
      <c r="L104" s="444">
        <f t="shared" ca="1" si="3"/>
        <v>4474480.552350319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4474480.552350319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18553.438536815585</v>
      </c>
      <c r="L105" s="444">
        <f t="shared" ca="1" si="3"/>
        <v>4471378.687372556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4471378.687372556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18540.514099408239</v>
      </c>
      <c r="L106" s="444">
        <f t="shared" ca="1" si="3"/>
        <v>4468263.8979573855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4468263.8979573855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18527.535810178364</v>
      </c>
      <c r="L107" s="444">
        <f t="shared" ca="1" si="3"/>
        <v>4465136.1302529853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4465136.1302529853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18514.503444743361</v>
      </c>
      <c r="L108" s="444">
        <f t="shared" ca="1" si="3"/>
        <v>4461995.3301831502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4461995.3301831502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18501.416777785715</v>
      </c>
      <c r="L109" s="444">
        <f t="shared" ca="1" si="3"/>
        <v>4458841.4434463577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4458841.4434463577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18488.275583049079</v>
      </c>
      <c r="L110" s="444">
        <f t="shared" ca="1" si="3"/>
        <v>4455674.4155148286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4455674.4155148286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18475.079633334375</v>
      </c>
      <c r="L111" s="444">
        <f t="shared" ca="1" si="3"/>
        <v>4452494.1916335849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4452494.1916335849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18461.828700495862</v>
      </c>
      <c r="L112" s="444">
        <f t="shared" ca="1" si="3"/>
        <v>4449300.7168195024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4449300.7168195024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18448.522555437183</v>
      </c>
      <c r="L113" s="444">
        <f t="shared" ca="1" si="3"/>
        <v>4446093.935860361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4446093.935860361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18435.160968107426</v>
      </c>
      <c r="L114" s="444">
        <f t="shared" ca="1" si="3"/>
        <v>4442873.7933138898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4442873.7933138898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18421.743707497131</v>
      </c>
      <c r="L115" s="444">
        <f t="shared" ca="1" si="3"/>
        <v>4439640.2335068081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4439640.2335068081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18408.270541634291</v>
      </c>
      <c r="L116" s="444">
        <f t="shared" ca="1" si="3"/>
        <v>4436393.2005338641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4436393.2005338641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18394.741237580358</v>
      </c>
      <c r="L117" s="444">
        <f t="shared" ca="1" si="3"/>
        <v>4433132.6382568665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4433132.6382568665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18381.1555614262</v>
      </c>
      <c r="L118" s="444">
        <f t="shared" ca="1" si="3"/>
        <v>4429858.4903037148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4429858.4903037148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18367.513278288068</v>
      </c>
      <c r="L119" s="444">
        <f t="shared" ca="1" si="3"/>
        <v>4426570.7000674242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4426570.7000674242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18353.814152303523</v>
      </c>
      <c r="L120" s="444">
        <f t="shared" ca="1" si="3"/>
        <v>4423269.210705149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4423269.210705149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18340.057946627378</v>
      </c>
      <c r="L121" s="444">
        <f t="shared" ca="1" si="3"/>
        <v>4419953.9651371976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4419953.9651371976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18326.244423427579</v>
      </c>
      <c r="L122" s="444">
        <f t="shared" ca="1" si="3"/>
        <v>4416624.9060460469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4416624.9060460469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18312.373343881118</v>
      </c>
      <c r="L123" s="444">
        <f t="shared" ca="1" si="3"/>
        <v>4413281.9758753497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4413281.9758753497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18298.444468169881</v>
      </c>
      <c r="L124" s="444">
        <f t="shared" ca="1" si="3"/>
        <v>4409925.1168289408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4409925.1168289408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18284.457555476511</v>
      </c>
      <c r="L125" s="444">
        <f t="shared" ca="1" si="3"/>
        <v>4406554.270869839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4406554.270869839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18270.412363980253</v>
      </c>
      <c r="L126" s="444">
        <f t="shared" ca="1" si="3"/>
        <v>4403169.3797192406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4403169.3797192406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18256.308650852759</v>
      </c>
      <c r="L127" s="444">
        <f t="shared" ca="1" si="3"/>
        <v>4399770.3848555153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4399770.3848555153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18242.146172253902</v>
      </c>
      <c r="L128" s="444">
        <f t="shared" ca="1" si="3"/>
        <v>4396357.2275131913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4396357.2275131913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18227.924683327554</v>
      </c>
      <c r="L129" s="444">
        <f t="shared" ca="1" si="3"/>
        <v>4392929.8486819407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4392929.8486819407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18213.643938197343</v>
      </c>
      <c r="L130" s="444">
        <f t="shared" ca="1" si="3"/>
        <v>4389488.1891055601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4389488.1891055601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18199.303689962424</v>
      </c>
      <c r="L131" s="444">
        <f t="shared" ca="1" si="3"/>
        <v>4386032.1892809439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4386032.1892809439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18184.903690693191</v>
      </c>
      <c r="L132" s="444">
        <f t="shared" ca="1" si="3"/>
        <v>4382561.7894570585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4382561.7894570585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18170.443691427001</v>
      </c>
      <c r="L133" s="444">
        <f t="shared" ca="1" si="3"/>
        <v>4379076.929633907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4379076.929633907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18155.923442163868</v>
      </c>
      <c r="L134" s="444">
        <f t="shared" ca="1" si="3"/>
        <v>4375577.5495614922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4375577.5495614922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18141.342691862141</v>
      </c>
      <c r="L135" s="444">
        <f t="shared" ca="1" si="3"/>
        <v>4372063.5887387758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4372063.5887387758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18126.701188434155</v>
      </c>
      <c r="L136" s="444">
        <f t="shared" ca="1" si="3"/>
        <v>4368534.9864126313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4368534.9864126313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18111.998678741886</v>
      </c>
      <c r="L137" s="444">
        <f t="shared" ca="1" si="3"/>
        <v>4364991.6815767949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4364991.6815767949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18097.234908592567</v>
      </c>
      <c r="L138" s="444">
        <f t="shared" ca="1" si="3"/>
        <v>4361433.6129708095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4361433.6129708095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18082.409622734296</v>
      </c>
      <c r="L139" s="444">
        <f t="shared" ca="1" si="3"/>
        <v>4357860.7190789655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4357860.7190789655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18067.522564851613</v>
      </c>
      <c r="L140" s="444">
        <f t="shared" ca="1" si="3"/>
        <v>4354272.9381292388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4354272.9381292388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18052.573477561084</v>
      </c>
      <c r="L141" s="444">
        <f t="shared" ca="1" si="3"/>
        <v>4350670.2080922211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4350670.2080922211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18037.562102406846</v>
      </c>
      <c r="L142" s="444">
        <f t="shared" ca="1" si="3"/>
        <v>4347052.4666800499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4347052.4666800499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18022.488179856133</v>
      </c>
      <c r="L143" s="444">
        <f t="shared" ca="1" si="3"/>
        <v>4343419.6513453275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4343419.6513453275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18007.351449294787</v>
      </c>
      <c r="L144" s="444">
        <f t="shared" ca="1" si="3"/>
        <v>4339771.6992800441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4339771.6992800441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17992.151649022773</v>
      </c>
      <c r="L145" s="444">
        <f t="shared" ca="1" si="3"/>
        <v>4336108.5474144882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4336108.5474144882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17976.888516249623</v>
      </c>
      <c r="L146" s="444">
        <f t="shared" ca="1" si="3"/>
        <v>4332430.1324161598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4332430.1324161598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17961.561787089922</v>
      </c>
      <c r="L147" s="444">
        <f t="shared" ca="1" si="3"/>
        <v>4328736.3906886717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4328736.3906886717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17946.171196558724</v>
      </c>
      <c r="L148" s="444">
        <f t="shared" ca="1" si="3"/>
        <v>4325027.2583706519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4325027.2583706519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17930.716478566974</v>
      </c>
      <c r="L149" s="444">
        <f t="shared" ca="1" si="3"/>
        <v>4321302.6713346401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4321302.6713346401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17915.197365916923</v>
      </c>
      <c r="L150" s="444">
        <f t="shared" ca="1" si="3"/>
        <v>4317562.565185979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4317562.565185979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17899.613590297504</v>
      </c>
      <c r="L151" s="444">
        <f t="shared" ca="1" si="3"/>
        <v>4313806.8752616979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4313806.8752616979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17883.964882279666</v>
      </c>
      <c r="L152" s="444">
        <f t="shared" ca="1" si="3"/>
        <v>4310035.5366293993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4310035.5366293993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17868.250971311754</v>
      </c>
      <c r="L153" s="444">
        <f t="shared" ca="1" si="3"/>
        <v>4306248.4840861326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4306248.4840861326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17852.471585714808</v>
      </c>
      <c r="L154" s="444">
        <f t="shared" ca="1" si="3"/>
        <v>4302445.6521572694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4302445.6521572694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17836.62645267788</v>
      </c>
      <c r="L155" s="444">
        <f t="shared" ca="1" si="3"/>
        <v>4298626.9750953689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4298626.9750953689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17820.715298253293</v>
      </c>
      <c r="L156" s="444">
        <f t="shared" ca="1" si="3"/>
        <v>4294792.3868790437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4294792.3868790437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17804.737847351938</v>
      </c>
      <c r="L157" s="444">
        <f t="shared" ca="1" si="3"/>
        <v>4290941.8212118177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4290941.8212118177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17788.693823738497</v>
      </c>
      <c r="L158" s="444">
        <f t="shared" ca="1" si="3"/>
        <v>4287075.2115209782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4287075.2115209782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17772.582950026666</v>
      </c>
      <c r="L159" s="444">
        <f t="shared" ca="1" si="3"/>
        <v>4283192.4909564266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4283192.4909564266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17756.404947674368</v>
      </c>
      <c r="L160" s="444">
        <f t="shared" ca="1" si="3"/>
        <v>4279293.5923895221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4279293.5923895221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17740.159536978932</v>
      </c>
      <c r="L161" s="444">
        <f t="shared" ca="1" si="3"/>
        <v>4275378.4484119229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4275378.4484119229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17723.846437072269</v>
      </c>
      <c r="L162" s="444">
        <f t="shared" ca="1" si="3"/>
        <v>4271446.9913344169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4271446.9913344169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17707.465365915992</v>
      </c>
      <c r="L163" s="444">
        <f t="shared" ca="1" si="3"/>
        <v>4267499.1531857541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4267499.1531857541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17691.016040296567</v>
      </c>
      <c r="L164" s="444">
        <f t="shared" ca="1" si="3"/>
        <v>4263534.865711472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4263534.865711472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17674.49817582039</v>
      </c>
      <c r="L165" s="444">
        <f t="shared" ca="1" si="3"/>
        <v>4259554.060372714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4259554.060372714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17657.911486908899</v>
      </c>
      <c r="L166" s="444">
        <f t="shared" ca="1" si="3"/>
        <v>4255556.6683450444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4255556.6683450444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17641.255686793607</v>
      </c>
      <c r="L167" s="444">
        <f t="shared" ca="1" si="3"/>
        <v>4251542.6205172595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4251542.6205172595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17624.530487511172</v>
      </c>
      <c r="L168" s="444">
        <f t="shared" ca="1" si="3"/>
        <v>4247511.8474901924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4247511.8474901924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17607.735599898391</v>
      </c>
      <c r="L169" s="444">
        <f t="shared" ca="1" si="3"/>
        <v>4243464.2795755127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4243464.2795755127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17590.870733587228</v>
      </c>
      <c r="L170" s="444">
        <f t="shared" ca="1" si="3"/>
        <v>4239399.8467945214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4239399.8467945214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17573.935596999763</v>
      </c>
      <c r="L171" s="444">
        <f t="shared" ca="1" si="3"/>
        <v>4235318.4788769428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4235318.4788769428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17556.929897343183</v>
      </c>
      <c r="L172" s="444">
        <f t="shared" ca="1" si="3"/>
        <v>4231220.1052597072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4231220.1052597072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17539.853340604703</v>
      </c>
      <c r="L173" s="444">
        <f t="shared" ca="1" si="3"/>
        <v>4227104.6550857332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4227104.6550857332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17522.70563154648</v>
      </c>
      <c r="L174" s="444">
        <f t="shared" ca="1" si="3"/>
        <v>4222972.0572027015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4222972.0572027015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17505.486473700512</v>
      </c>
      <c r="L175" s="444">
        <f t="shared" ca="1" si="3"/>
        <v>4218822.240161824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4218822.240161824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17488.195569363525</v>
      </c>
      <c r="L176" s="444">
        <f t="shared" ca="1" si="3"/>
        <v>4214655.1322166091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4214655.1322166091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17470.832619591794</v>
      </c>
      <c r="L177" s="444">
        <f t="shared" ca="1" si="3"/>
        <v>4210470.6613216223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4210470.6613216223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17453.397324196016</v>
      </c>
      <c r="L178" s="444">
        <f t="shared" ca="1" si="3"/>
        <v>4206268.7551312391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4206268.7551312391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17435.88938173608</v>
      </c>
      <c r="L179" s="444">
        <f t="shared" ca="1" si="3"/>
        <v>4202049.3409983963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4202049.3409983963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17418.308489515905</v>
      </c>
      <c r="L180" s="444">
        <f t="shared" ca="1" si="3"/>
        <v>4197812.3459733333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4197812.3459733333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17400.654343578146</v>
      </c>
      <c r="L181" s="444">
        <f t="shared" ca="1" si="3"/>
        <v>4193557.6968023325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4193557.6968023325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17382.926638698973</v>
      </c>
      <c r="L182" s="444">
        <f t="shared" ca="1" si="3"/>
        <v>4189285.3199264528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4189285.3199264528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17365.125068382808</v>
      </c>
      <c r="L183" s="444">
        <f t="shared" ca="1" si="3"/>
        <v>4184995.1414802568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4184995.1414802568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17347.249324856992</v>
      </c>
      <c r="L184" s="444">
        <f t="shared" ca="1" si="3"/>
        <v>4180687.0872905347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4180687.0872905347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17329.299099066484</v>
      </c>
      <c r="L185" s="444">
        <f t="shared" ca="1" si="3"/>
        <v>4176361.0828750222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4176361.0828750222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17311.274080668514</v>
      </c>
      <c r="L186" s="444">
        <f t="shared" ca="1" si="3"/>
        <v>4172017.0534411119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4172017.0534411119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17293.173958027219</v>
      </c>
      <c r="L187" s="444">
        <f t="shared" ca="1" si="3"/>
        <v>4167654.9238845604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4167654.9238845604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17274.998418208255</v>
      </c>
      <c r="L188" s="444">
        <f t="shared" ca="1" si="3"/>
        <v>4163274.6187881897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4163274.6187881897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17256.747146973375</v>
      </c>
      <c r="L189" s="444">
        <f t="shared" ca="1" si="3"/>
        <v>4158876.0624205843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4158876.0624205843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17238.419828775026</v>
      </c>
      <c r="L190" s="444">
        <f t="shared" ca="1" si="3"/>
        <v>4154459.1787347803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4154459.1787347803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17220.016146750841</v>
      </c>
      <c r="L191" s="444">
        <f t="shared" ca="1" si="3"/>
        <v>4150023.8913669521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4150023.8913669521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17201.535782718223</v>
      </c>
      <c r="L192" s="444">
        <f t="shared" ca="1" si="3"/>
        <v>4145570.1236350914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4145570.1236350914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17182.978417168801</v>
      </c>
      <c r="L193" s="444">
        <f t="shared" ca="1" si="3"/>
        <v>4141097.7985376813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4141097.7985376813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17164.343729262928</v>
      </c>
      <c r="L194" s="444">
        <f t="shared" ca="1" si="3"/>
        <v>4136606.8387523652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4136606.8387523652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17145.631396824108</v>
      </c>
      <c r="L195" s="444">
        <f t="shared" ca="1" si="3"/>
        <v>4132097.1666346104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4132097.1666346104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17126.841096333465</v>
      </c>
      <c r="L196" s="444">
        <f t="shared" ca="1" si="3"/>
        <v>4127568.7042163652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4127568.7042163652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17107.972502924109</v>
      </c>
      <c r="L197" s="444">
        <f t="shared" ca="1" si="3"/>
        <v>4123021.3732047104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4123021.3732047104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17089.025290375546</v>
      </c>
      <c r="L198" s="444">
        <f t="shared" ca="1" si="3"/>
        <v>4118455.0949805072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4118455.0949805072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17069.999131108038</v>
      </c>
      <c r="L199" s="444">
        <f t="shared" ca="1" si="3"/>
        <v>4113869.7905970365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4113869.7905970365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17050.893696176907</v>
      </c>
      <c r="L200" s="444">
        <f t="shared" ca="1" si="3"/>
        <v>4109265.3807786345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4109265.3807786345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17031.708655266899</v>
      </c>
      <c r="L201" s="444">
        <f t="shared" ca="1" si="3"/>
        <v>4104641.7859193226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4104641.7859193226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17012.443676686431</v>
      </c>
      <c r="L202" s="444">
        <f t="shared" ca="1" si="3"/>
        <v>4099998.9260814302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4099998.9260814302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16993.098427361881</v>
      </c>
      <c r="L203" s="444">
        <f t="shared" ca="1" si="3"/>
        <v>4095336.7209942131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4095336.7209942131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16973.672572831809</v>
      </c>
      <c r="L204" s="444">
        <f t="shared" ca="1" si="3"/>
        <v>4090655.0900524659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4090655.0900524659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16954.165777241193</v>
      </c>
      <c r="L205" s="444">
        <f t="shared" ca="1" si="3"/>
        <v>4085953.9523151284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4085953.9523151284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16934.577703335624</v>
      </c>
      <c r="L206" s="444">
        <f t="shared" ca="1" si="3"/>
        <v>4081233.2265038854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4081233.2265038854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16914.908012455442</v>
      </c>
      <c r="L207" s="444">
        <f t="shared" ca="1" si="3"/>
        <v>4076492.8310017618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4076492.8310017618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16895.156364529928</v>
      </c>
      <c r="L208" s="444">
        <f t="shared" ca="1" si="3"/>
        <v>4071732.6838517128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4071732.6838517128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16875.322418071388</v>
      </c>
      <c r="L209" s="444">
        <f t="shared" ca="1" si="3"/>
        <v>4066952.7027552053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4066952.7027552053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16855.405830169278</v>
      </c>
      <c r="L210" s="444">
        <f t="shared" ca="1" si="3"/>
        <v>4062152.8050707956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4062152.8050707956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16835.406256484235</v>
      </c>
      <c r="L211" s="444">
        <f t="shared" ca="1" si="3"/>
        <v>4057332.9078127011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4057332.9078127011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16815.323351242176</v>
      </c>
      <c r="L212" s="444">
        <f t="shared" ca="1" si="3"/>
        <v>4052492.9276493643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4052492.9276493643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16795.156767228273</v>
      </c>
      <c r="L213" s="444">
        <f t="shared" ca="1" si="3"/>
        <v>4047632.7809020136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4047632.7809020136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16774.906155780976</v>
      </c>
      <c r="L214" s="444">
        <f t="shared" ca="1" si="3"/>
        <v>4042752.3835432157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4042752.3835432157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16754.571166785987</v>
      </c>
      <c r="L215" s="444">
        <f t="shared" ca="1" si="3"/>
        <v>4037851.6511954227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4037851.6511954227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16734.151448670182</v>
      </c>
      <c r="L216" s="444">
        <f t="shared" ca="1" si="3"/>
        <v>4032930.4991295142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4032930.4991295142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16713.646648395566</v>
      </c>
      <c r="L217" s="444">
        <f t="shared" ca="1" si="3"/>
        <v>4027988.8422633307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4027988.8422633307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16693.05641145313</v>
      </c>
      <c r="L218" s="444">
        <f t="shared" ca="1" si="3"/>
        <v>4023026.5951602049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4023026.5951602049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16672.380381856776</v>
      </c>
      <c r="L219" s="444">
        <f t="shared" ca="1" si="3"/>
        <v>4018043.6720274827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4018043.6720274827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16651.618202137099</v>
      </c>
      <c r="L220" s="444">
        <f t="shared" ca="1" si="3"/>
        <v>4013039.9867150411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4013039.9867150411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16630.769513335261</v>
      </c>
      <c r="L221" s="444">
        <f t="shared" ca="1" si="3"/>
        <v>4008015.4527137973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4008015.4527137973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16609.833954996742</v>
      </c>
      <c r="L222" s="444">
        <f t="shared" ca="1" si="3"/>
        <v>4002969.9831542154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4002969.9831542154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16588.811165165152</v>
      </c>
      <c r="L223" s="444">
        <f t="shared" ca="1" si="3"/>
        <v>3997903.4908048017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3997903.4908048017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16567.70078037593</v>
      </c>
      <c r="L224" s="444">
        <f t="shared" ca="1" si="3"/>
        <v>3992815.8880705987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3992815.8880705987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16546.502435650083</v>
      </c>
      <c r="L225" s="444">
        <f t="shared" ca="1" si="3"/>
        <v>3987707.0869916701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3987707.0869916701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16525.215764487879</v>
      </c>
      <c r="L226" s="444">
        <f t="shared" ca="1" si="3"/>
        <v>3982576.9992415793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3982576.9992415793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16503.840398862503</v>
      </c>
      <c r="L227" s="444">
        <f t="shared" ca="1" si="3"/>
        <v>3977425.536125863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3977425.536125863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16482.375969213685</v>
      </c>
      <c r="L228" s="444">
        <f t="shared" ca="1" si="3"/>
        <v>3972252.608580498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3972252.608580498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16460.822104441333</v>
      </c>
      <c r="L229" s="444">
        <f t="shared" ca="1" si="3"/>
        <v>3967058.1271703606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3967058.1271703606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16439.17843189909</v>
      </c>
      <c r="L230" s="444">
        <f t="shared" ca="1" si="3"/>
        <v>3961842.0020876811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3961842.0020876811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16417.444577387927</v>
      </c>
      <c r="L231" s="444">
        <f t="shared" ca="1" si="3"/>
        <v>3956604.1431504902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3956604.1431504902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16395.62016514963</v>
      </c>
      <c r="L232" s="444">
        <f t="shared" ca="1" si="3"/>
        <v>3951344.4598010611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3951344.4598010611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16373.704817860342</v>
      </c>
      <c r="L233" s="444">
        <f t="shared" ca="1" si="3"/>
        <v>3946062.8611043426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3946062.8611043426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16351.698156624016</v>
      </c>
      <c r="L234" s="444">
        <f t="shared" ca="1" si="3"/>
        <v>3940759.2557463879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3940759.2557463879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16329.599800965869</v>
      </c>
      <c r="L235" s="444">
        <f t="shared" ca="1" si="3"/>
        <v>3935433.5520327748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3935433.5520327748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16307.409368825818</v>
      </c>
      <c r="L236" s="444">
        <f t="shared" ca="1" si="3"/>
        <v>3930085.6578870215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3930085.6578870215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16285.126476551846</v>
      </c>
      <c r="L237" s="444">
        <f t="shared" ca="1" si="3"/>
        <v>3924715.4808489946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3924715.4808489946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16262.750738893397</v>
      </c>
      <c r="L238" s="444">
        <f t="shared" ca="1" si="3"/>
        <v>3919322.9280733089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3919322.9280733089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16240.28176899471</v>
      </c>
      <c r="L239" s="444">
        <f t="shared" ca="1" si="3"/>
        <v>3913907.9063277249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3913907.9063277249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16217.719178388106</v>
      </c>
      <c r="L240" s="444">
        <f t="shared" ca="1" si="3"/>
        <v>3908470.321991534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3908470.321991534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16195.062576987315</v>
      </c>
      <c r="L241" s="444">
        <f t="shared" ca="1" si="3"/>
        <v>3903010.0810539424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3903010.0810539424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16172.311573080682</v>
      </c>
      <c r="L242" s="444">
        <f t="shared" ca="1" si="3"/>
        <v>3897527.0891124443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3897527.0891124443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16149.465773324438</v>
      </c>
      <c r="L243" s="444">
        <f t="shared" ca="1" si="3"/>
        <v>3892021.25137119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3892021.25137119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16126.52478273588</v>
      </c>
      <c r="L244" s="444">
        <f t="shared" ca="1" si="3"/>
        <v>3886492.472639347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3886492.472639347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16103.488204686533</v>
      </c>
      <c r="L245" s="444">
        <f t="shared" ca="1" si="3"/>
        <v>3880940.6573294546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3880940.6573294546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16080.355640895315</v>
      </c>
      <c r="L246" s="444">
        <f t="shared" ca="1" si="3"/>
        <v>3875365.7094557709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3875365.7094557709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16057.126691421634</v>
      </c>
      <c r="L247" s="444">
        <f t="shared" ca="1" si="3"/>
        <v>3869767.5326326136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3869767.5326326136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16033.800954658478</v>
      </c>
      <c r="L248" s="444">
        <f t="shared" ca="1" si="3"/>
        <v>3864146.0300726932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3864146.0300726932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16010.378027325476</v>
      </c>
      <c r="L249" s="444">
        <f t="shared" ca="1" si="3"/>
        <v>3858501.1045854399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3858501.1045854399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15986.857504461923</v>
      </c>
      <c r="L250" s="444">
        <f t="shared" ca="1" si="3"/>
        <v>3852832.6585753229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3852832.6585753229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15963.238979419766</v>
      </c>
      <c r="L251" s="444">
        <f t="shared" ca="1" si="3"/>
        <v>3847140.5940401638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3847140.5940401638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15939.522043856603</v>
      </c>
      <c r="L252" s="444">
        <f t="shared" ca="1" si="3"/>
        <v>3841424.8125694417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3841424.8125694417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15915.706287728593</v>
      </c>
      <c r="L253" s="444">
        <f t="shared" ca="1" si="3"/>
        <v>3835685.2153425915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3835685.2153425915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15891.791299283384</v>
      </c>
      <c r="L254" s="444">
        <f t="shared" ca="1" si="3"/>
        <v>3829921.7031272962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3829921.7031272962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15867.776665052988</v>
      </c>
      <c r="L255" s="444">
        <f t="shared" ca="1" si="3"/>
        <v>3824134.1762777702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3824134.1762777702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15843.661969846631</v>
      </c>
      <c r="L256" s="444">
        <f t="shared" ca="1" si="3"/>
        <v>3818322.5347330379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3818322.5347330379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15819.446796743579</v>
      </c>
      <c r="L257" s="444">
        <f t="shared" ca="1" si="3"/>
        <v>3812486.6780152027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3812486.6780152027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15795.130727085932</v>
      </c>
      <c r="L258" s="444">
        <f t="shared" ca="1" si="3"/>
        <v>3806626.5052277097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3806626.5052277097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15770.71334047138</v>
      </c>
      <c r="L259" s="444">
        <f t="shared" ca="1" si="3"/>
        <v>3800741.9150536023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3800741.9150536023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15746.19421474593</v>
      </c>
      <c r="L260" s="444">
        <f t="shared" ca="1" si="3"/>
        <v>3794832.8057537694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3794832.8057537694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15721.572925996627</v>
      </c>
      <c r="L261" s="444">
        <f t="shared" ca="1" si="3"/>
        <v>3788899.075165187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3788899.075165187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15696.8490485442</v>
      </c>
      <c r="L262" s="444">
        <f t="shared" ca="1" si="3"/>
        <v>3782940.6206991524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3782940.6206991524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15672.022154935725</v>
      </c>
      <c r="L263" s="444">
        <f t="shared" ref="L263:L517" ca="1" si="28">I263-J263+K263</f>
        <v>3776957.3393395091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3776957.3393395091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15647.091815937209</v>
      </c>
      <c r="L264" s="444">
        <f t="shared" ca="1" si="28"/>
        <v>3770949.1276408676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3770949.1276408676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15622.057600526203</v>
      </c>
      <c r="L265" s="444">
        <f t="shared" ca="1" si="28"/>
        <v>3764915.8817268149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3764915.8817268149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15596.919075884316</v>
      </c>
      <c r="L266" s="444">
        <f t="shared" ca="1" si="28"/>
        <v>3758857.4972881204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3758857.4972881204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15571.675807389758</v>
      </c>
      <c r="L267" s="444">
        <f t="shared" ca="1" si="28"/>
        <v>3752773.8695809315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3752773.8695809315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15546.327358609802</v>
      </c>
      <c r="L268" s="444">
        <f t="shared" ca="1" si="28"/>
        <v>3746664.8934249626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3746664.8934249626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15520.873291293266</v>
      </c>
      <c r="L269" s="444">
        <f t="shared" ca="1" si="28"/>
        <v>3740530.463201677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3740530.463201677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15495.313165362908</v>
      </c>
      <c r="L270" s="444">
        <f t="shared" ca="1" si="28"/>
        <v>3734370.472852461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3734370.472852461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15469.646538907842</v>
      </c>
      <c r="L271" s="444">
        <f t="shared" ca="1" si="28"/>
        <v>3728184.8158767899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3728184.8158767899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15443.87296817588</v>
      </c>
      <c r="L272" s="444">
        <f t="shared" ca="1" si="28"/>
        <v>3721973.3853303869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3721973.3853303869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15417.992007565868</v>
      </c>
      <c r="L273" s="444">
        <f t="shared" ca="1" si="28"/>
        <v>3715736.0738233738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3715736.0738233738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15392.003209619979</v>
      </c>
      <c r="L274" s="444">
        <f t="shared" ca="1" si="28"/>
        <v>3709472.7735184147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3709472.7735184147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15365.906125015983</v>
      </c>
      <c r="L275" s="444">
        <f t="shared" ca="1" si="28"/>
        <v>3703183.3761288519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3703183.3761288519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15339.700302559473</v>
      </c>
      <c r="L276" s="444">
        <f t="shared" ca="1" si="28"/>
        <v>3696867.7729168325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3696867.7729168325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15313.385289176056</v>
      </c>
      <c r="L277" s="444">
        <f t="shared" ca="1" si="28"/>
        <v>3690525.8546914295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3690525.8546914295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15286.960629903544</v>
      </c>
      <c r="L278" s="444">
        <f t="shared" ca="1" si="28"/>
        <v>3684157.5118067544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3684157.5118067544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15260.425867884065</v>
      </c>
      <c r="L279" s="444">
        <f t="shared" ca="1" si="28"/>
        <v>3677762.6341600595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3677762.6341600595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15233.780544356167</v>
      </c>
      <c r="L280" s="444">
        <f t="shared" ca="1" si="28"/>
        <v>3671341.1111898366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3671341.1111898366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15207.024198646906</v>
      </c>
      <c r="L281" s="444">
        <f t="shared" ca="1" si="28"/>
        <v>3664892.8318739049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3664892.8318739049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15180.156368163858</v>
      </c>
      <c r="L282" s="444">
        <f t="shared" ca="1" si="28"/>
        <v>3658417.6847274899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3658417.6847274899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15153.176588387129</v>
      </c>
      <c r="L283" s="444">
        <f t="shared" ca="1" si="28"/>
        <v>3651915.5578012983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3651915.5578012983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15126.08439286133</v>
      </c>
      <c r="L284" s="444">
        <f t="shared" ca="1" si="28"/>
        <v>3645386.3386795809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3645386.3386795809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15098.879313187508</v>
      </c>
      <c r="L285" s="444">
        <f t="shared" ca="1" si="28"/>
        <v>3638829.9144781898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3638829.9144781898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15071.560879015045</v>
      </c>
      <c r="L286" s="444">
        <f t="shared" ca="1" si="28"/>
        <v>3632246.1718426258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3632246.1718426258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15044.128618033528</v>
      </c>
      <c r="L287" s="444">
        <f t="shared" ca="1" si="28"/>
        <v>3625634.9969460806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3625634.9969460806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15016.582055964591</v>
      </c>
      <c r="L288" s="444">
        <f t="shared" ca="1" si="28"/>
        <v>3618996.2754874662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3618996.2754874662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14988.920716553697</v>
      </c>
      <c r="L289" s="444">
        <f t="shared" ca="1" si="28"/>
        <v>3612329.8926894413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3612329.8926894413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14961.144121561927</v>
      </c>
      <c r="L290" s="444">
        <f t="shared" ca="1" si="28"/>
        <v>3605635.7332964246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3605635.7332964246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14933.251790757693</v>
      </c>
      <c r="L291" s="444">
        <f t="shared" ca="1" si="28"/>
        <v>3598913.6815726035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3598913.6815726035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14905.243241908438</v>
      </c>
      <c r="L292" s="444">
        <f t="shared" ca="1" si="28"/>
        <v>3592163.6212999332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3592163.6212999332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14877.117990772309</v>
      </c>
      <c r="L293" s="444">
        <f t="shared" ca="1" si="28"/>
        <v>3585385.4357761266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3585385.4357761266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14848.875551089784</v>
      </c>
      <c r="L294" s="444">
        <f t="shared" ca="1" si="28"/>
        <v>3578579.0078126374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3578579.0078126374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14820.515434575243</v>
      </c>
      <c r="L295" s="444">
        <f t="shared" ca="1" si="28"/>
        <v>3571744.2197326338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3571744.2197326338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14792.037150908562</v>
      </c>
      <c r="L296" s="444">
        <f t="shared" ca="1" si="28"/>
        <v>3564880.9533689637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3564880.9533689637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14763.440207726604</v>
      </c>
      <c r="L297" s="444">
        <f t="shared" ca="1" si="28"/>
        <v>3557989.0900621116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3557989.0900621116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14734.724110614718</v>
      </c>
      <c r="L298" s="444">
        <f t="shared" ca="1" si="28"/>
        <v>3551068.5106581473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3551068.5106581473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14705.888363098204</v>
      </c>
      <c r="L299" s="444">
        <f t="shared" ca="1" si="28"/>
        <v>3544119.0955066667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3544119.0955066667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14676.9324666337</v>
      </c>
      <c r="L300" s="444">
        <f t="shared" ca="1" si="28"/>
        <v>3537140.7244587215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3537140.7244587215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14647.855920600594</v>
      </c>
      <c r="L301" s="444">
        <f t="shared" ca="1" si="28"/>
        <v>3530133.2768647433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3530133.2768647433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14618.658222292352</v>
      </c>
      <c r="L302" s="444">
        <f t="shared" ca="1" si="28"/>
        <v>3523096.631572457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3523096.631572457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14589.338866907825</v>
      </c>
      <c r="L303" s="444">
        <f t="shared" ca="1" si="28"/>
        <v>3516030.6669247858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3516030.6669247858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14559.897347542526</v>
      </c>
      <c r="L304" s="444">
        <f t="shared" ca="1" si="28"/>
        <v>3508935.2607577494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3508935.2607577494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14530.333155179876</v>
      </c>
      <c r="L305" s="444">
        <f t="shared" ca="1" si="28"/>
        <v>3501810.2903983505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3501810.2903983505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14500.645778682381</v>
      </c>
      <c r="L306" s="444">
        <f t="shared" ca="1" si="28"/>
        <v>3494655.6326624542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3494655.6326624542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14470.834704782814</v>
      </c>
      <c r="L307" s="444">
        <f t="shared" ca="1" si="28"/>
        <v>3487471.1638526581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3487471.1638526581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14440.899418075331</v>
      </c>
      <c r="L308" s="444">
        <f t="shared" ca="1" si="28"/>
        <v>3480256.7597561544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3480256.7597561544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14410.839401006564</v>
      </c>
      <c r="L309" s="444">
        <f t="shared" ca="1" si="28"/>
        <v>3473012.2956425822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3473012.2956425822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14380.654133866681</v>
      </c>
      <c r="L310" s="444">
        <f t="shared" ca="1" si="28"/>
        <v>3465737.6462618699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3465737.6462618699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14350.343094780379</v>
      </c>
      <c r="L311" s="444">
        <f t="shared" ca="1" si="28"/>
        <v>3458432.6858420717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3458432.6858420717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14319.905759697889</v>
      </c>
      <c r="L312" s="444">
        <f t="shared" ca="1" si="28"/>
        <v>3451097.2880871906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3451097.2880871906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14289.341602385883</v>
      </c>
      <c r="L313" s="444">
        <f t="shared" ca="1" si="28"/>
        <v>3443731.3261749977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3443731.3261749977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14258.650094418414</v>
      </c>
      <c r="L314" s="444">
        <f t="shared" ca="1" si="28"/>
        <v>3436334.6727548372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3436334.6727548372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14227.830705167746</v>
      </c>
      <c r="L315" s="444">
        <f t="shared" ca="1" si="28"/>
        <v>3428907.1999454261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3428907.1999454261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14196.882901795199</v>
      </c>
      <c r="L316" s="444">
        <f t="shared" ca="1" si="28"/>
        <v>3421448.7793326424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3421448.7793326424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14165.806149241929</v>
      </c>
      <c r="L317" s="444">
        <f t="shared" ca="1" si="28"/>
        <v>3413959.2819673056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3413959.2819673056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14134.599910219693</v>
      </c>
      <c r="L318" s="444">
        <f t="shared" ca="1" si="28"/>
        <v>3406438.5783629464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3406438.5783629464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14103.26364520153</v>
      </c>
      <c r="L319" s="444">
        <f t="shared" ca="1" si="28"/>
        <v>3398886.538493569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3398886.538493569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14071.79681241246</v>
      </c>
      <c r="L320" s="444">
        <f t="shared" ca="1" si="28"/>
        <v>3391303.0317914025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3391303.0317914025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14040.198867820098</v>
      </c>
      <c r="L321" s="444">
        <f t="shared" ca="1" si="28"/>
        <v>3383687.9271446439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3383687.9271446439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14008.469265125272</v>
      </c>
      <c r="L322" s="444">
        <f t="shared" ca="1" si="28"/>
        <v>3376041.0928951902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3376041.0928951902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13976.607455752548</v>
      </c>
      <c r="L323" s="444">
        <f t="shared" ca="1" si="28"/>
        <v>3368362.3968363637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3368362.3968363637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13944.612888840767</v>
      </c>
      <c r="L324" s="444">
        <f t="shared" ca="1" si="28"/>
        <v>3360651.7062106258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3360651.7062106258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13912.485011233528</v>
      </c>
      <c r="L325" s="444">
        <f t="shared" ca="1" si="28"/>
        <v>3352908.8877072805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3352908.8877072805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13880.22326746959</v>
      </c>
      <c r="L326" s="444">
        <f t="shared" ca="1" si="28"/>
        <v>3345133.8074601712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3345133.8074601712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13847.827099773302</v>
      </c>
      <c r="L327" s="444">
        <f t="shared" ca="1" si="28"/>
        <v>3337326.3310453654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3337326.3310453654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13815.295948044944</v>
      </c>
      <c r="L328" s="444">
        <f t="shared" ca="1" si="28"/>
        <v>3329486.3234788314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3329486.3234788314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13782.62924985105</v>
      </c>
      <c r="L329" s="444">
        <f t="shared" ca="1" si="28"/>
        <v>3321613.6492141038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3321613.6492141038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13749.826440414687</v>
      </c>
      <c r="L330" s="444">
        <f t="shared" ca="1" si="28"/>
        <v>3313708.1721399399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3313708.1721399399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13716.886952605673</v>
      </c>
      <c r="L331" s="444">
        <f t="shared" ca="1" si="28"/>
        <v>3305769.7555779666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3305769.7555779666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13683.810216930782</v>
      </c>
      <c r="L332" s="444">
        <f t="shared" ca="1" si="28"/>
        <v>3297798.2622803184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3297798.2622803184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13650.595661523917</v>
      </c>
      <c r="L333" s="444">
        <f t="shared" ca="1" si="28"/>
        <v>3289793.5544272633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3289793.5544272633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13617.242712136187</v>
      </c>
      <c r="L334" s="444">
        <f t="shared" ca="1" si="28"/>
        <v>3281755.4936248208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3281755.4936248208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13583.750792126008</v>
      </c>
      <c r="L335" s="444">
        <f t="shared" ca="1" si="28"/>
        <v>3273683.9409023682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3273683.9409023682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13550.119322449122</v>
      </c>
      <c r="L336" s="444">
        <f t="shared" ca="1" si="28"/>
        <v>3265578.7567102383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3265578.7567102383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13516.347721648581</v>
      </c>
      <c r="L337" s="444">
        <f t="shared" ca="1" si="28"/>
        <v>3257439.8009173078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3257439.8009173078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13482.435405844704</v>
      </c>
      <c r="L338" s="444">
        <f t="shared" ca="1" si="28"/>
        <v>3249266.9328085738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3249266.9328085738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13448.381788724979</v>
      </c>
      <c r="L339" s="444">
        <f t="shared" ca="1" si="28"/>
        <v>3241060.01108272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3241060.01108272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13414.186281533921</v>
      </c>
      <c r="L340" s="444">
        <f t="shared" ca="1" si="28"/>
        <v>3232818.8938496751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3232818.8938496751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13379.848293062902</v>
      </c>
      <c r="L341" s="444">
        <f t="shared" ca="1" si="28"/>
        <v>3224543.438628159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3224543.438628159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13345.367229639916</v>
      </c>
      <c r="L342" s="444">
        <f t="shared" ca="1" si="28"/>
        <v>3216233.5023432202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3216233.5023432202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13310.742495119339</v>
      </c>
      <c r="L343" s="444">
        <f t="shared" ca="1" si="28"/>
        <v>3207888.9413237609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3207888.9413237609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13275.973490871591</v>
      </c>
      <c r="L344" s="444">
        <f t="shared" ca="1" si="28"/>
        <v>3199509.6113000535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3199509.6113000535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13241.059615772811</v>
      </c>
      <c r="L345" s="444">
        <f t="shared" ca="1" si="28"/>
        <v>3191095.3674012474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3191095.3674012474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13206.000266194453</v>
      </c>
      <c r="L346" s="444">
        <f t="shared" ca="1" si="28"/>
        <v>3182646.0641528629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3182646.0641528629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13170.79483599285</v>
      </c>
      <c r="L347" s="444">
        <f t="shared" ca="1" si="28"/>
        <v>3174161.5554742767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3174161.5554742767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13135.442716498741</v>
      </c>
      <c r="L348" s="444">
        <f t="shared" ca="1" si="28"/>
        <v>3165641.6946761967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3165641.6946761967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13099.943296506741</v>
      </c>
      <c r="L349" s="444">
        <f t="shared" ca="1" si="28"/>
        <v>3157086.3344581244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3157086.3344581244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13064.295962264772</v>
      </c>
      <c r="L350" s="444">
        <f t="shared" ca="1" si="28"/>
        <v>3148495.3269058103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3148495.3269058103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13028.500097463464</v>
      </c>
      <c r="L351" s="444">
        <f t="shared" ca="1" si="28"/>
        <v>3139868.5234886948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3139868.5234886948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12992.555083225483</v>
      </c>
      <c r="L352" s="444">
        <f t="shared" ca="1" si="28"/>
        <v>3131205.7750573414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3131205.7750573414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12956.460298094844</v>
      </c>
      <c r="L353" s="444">
        <f t="shared" ca="1" si="28"/>
        <v>3122506.9318408575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3122506.9318408575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12920.215118026161</v>
      </c>
      <c r="L354" s="444">
        <f t="shared" ca="1" si="28"/>
        <v>3113771.843444305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3113771.843444305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12883.818916373859</v>
      </c>
      <c r="L355" s="444">
        <f t="shared" ca="1" si="28"/>
        <v>3105000.3588461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3105000.3588461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12847.271063881339</v>
      </c>
      <c r="L356" s="444">
        <f t="shared" ca="1" si="28"/>
        <v>3096192.3263954027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3096192.3263954027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12810.570928670099</v>
      </c>
      <c r="L357" s="444">
        <f t="shared" ca="1" si="28"/>
        <v>3087347.5938094938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3087347.5938094938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12773.717876228813</v>
      </c>
      <c r="L358" s="444">
        <f t="shared" ca="1" si="28"/>
        <v>3078466.0081711439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3078466.0081711439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12736.711269402354</v>
      </c>
      <c r="L359" s="444">
        <f t="shared" ca="1" si="28"/>
        <v>3069547.4159259675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3069547.4159259675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12699.550468380787</v>
      </c>
      <c r="L360" s="444">
        <f t="shared" ca="1" si="28"/>
        <v>3060591.6628797692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3060591.6628797692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12662.234830688292</v>
      </c>
      <c r="L361" s="444">
        <f t="shared" ca="1" si="28"/>
        <v>3051598.5941958786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3051598.5941958786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12624.763711172081</v>
      </c>
      <c r="L362" s="444">
        <f t="shared" ca="1" si="28"/>
        <v>3042568.0543924719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3042568.0543924719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12587.13646199122</v>
      </c>
      <c r="L363" s="444">
        <f t="shared" ca="1" si="28"/>
        <v>3033499.8873398844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3033499.8873398844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12549.352432605439</v>
      </c>
      <c r="L364" s="444">
        <f t="shared" ca="1" si="28"/>
        <v>3024393.9362579109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3024393.9362579109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12511.410969763883</v>
      </c>
      <c r="L365" s="444">
        <f t="shared" ca="1" si="28"/>
        <v>3015250.0437130961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3015250.0437130961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12473.311417493822</v>
      </c>
      <c r="L366" s="444">
        <f t="shared" ca="1" si="28"/>
        <v>3006068.0516160112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3006068.0516160112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12435.053117089301</v>
      </c>
      <c r="L367" s="444">
        <f t="shared" ca="1" si="28"/>
        <v>2996847.8012185218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2996847.8012185218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12396.635407099762</v>
      </c>
      <c r="L368" s="444">
        <f t="shared" ca="1" si="28"/>
        <v>2987589.1331110429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2987589.1331110429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12358.0576233186</v>
      </c>
      <c r="L369" s="444">
        <f t="shared" ca="1" si="28"/>
        <v>2978291.8872197825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2978291.8872197825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12319.319098771681</v>
      </c>
      <c r="L370" s="444">
        <f t="shared" ca="1" si="28"/>
        <v>2968955.9028039752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2968955.9028039752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12280.419163705817</v>
      </c>
      <c r="L371" s="444">
        <f t="shared" ca="1" si="28"/>
        <v>2959581.0184531021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2959581.0184531021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12241.35714557718</v>
      </c>
      <c r="L372" s="444">
        <f t="shared" ca="1" si="28"/>
        <v>2950167.0720841005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2950167.0720841005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12202.132369039673</v>
      </c>
      <c r="L373" s="444">
        <f t="shared" ca="1" si="28"/>
        <v>2940713.9009385612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2940713.9009385612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12162.74415593326</v>
      </c>
      <c r="L374" s="444">
        <f t="shared" ca="1" si="28"/>
        <v>2931221.3415799155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2931221.3415799155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12123.191825272235</v>
      </c>
      <c r="L375" s="444">
        <f t="shared" ca="1" si="28"/>
        <v>2921689.2298906087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2921689.2298906087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12083.474693233458</v>
      </c>
      <c r="L376" s="444">
        <f t="shared" ca="1" si="28"/>
        <v>2912117.4010692635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2912117.4010692635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12043.592073144519</v>
      </c>
      <c r="L377" s="444">
        <f t="shared" ca="1" si="28"/>
        <v>2902505.689627829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2902505.689627829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12003.543275471875</v>
      </c>
      <c r="L378" s="444">
        <f t="shared" ca="1" si="28"/>
        <v>2892853.9293887219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2892853.9293887219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11963.327607808929</v>
      </c>
      <c r="L379" s="444">
        <f t="shared" ca="1" si="28"/>
        <v>2883161.9534819522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2883161.9534819522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11922.944374864055</v>
      </c>
      <c r="L380" s="444">
        <f t="shared" ca="1" si="28"/>
        <v>2873429.5943422373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2873429.5943422373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11882.392878448576</v>
      </c>
      <c r="L381" s="444">
        <f t="shared" ca="1" si="28"/>
        <v>2863656.6837061071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2863656.6837061071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11841.672417464701</v>
      </c>
      <c r="L382" s="444">
        <f t="shared" ca="1" si="28"/>
        <v>2853843.0526089929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2853843.0526089929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11800.782287893391</v>
      </c>
      <c r="L383" s="444">
        <f t="shared" ca="1" si="28"/>
        <v>2843988.5313823074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2843988.5313823074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11759.721782782202</v>
      </c>
      <c r="L384" s="444">
        <f t="shared" ca="1" si="28"/>
        <v>2834092.9496505107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2834092.9496505107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11718.49019223305</v>
      </c>
      <c r="L385" s="444">
        <f t="shared" ca="1" si="28"/>
        <v>2824156.136328165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2824156.136328165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11677.086803389942</v>
      </c>
      <c r="L386" s="444">
        <f t="shared" ca="1" si="28"/>
        <v>2814177.9196169758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2814177.9196169758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11635.510900426654</v>
      </c>
      <c r="L387" s="444">
        <f t="shared" ca="1" si="28"/>
        <v>2804158.1270028236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2804158.1270028236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11593.761764534353</v>
      </c>
      <c r="L388" s="444">
        <f t="shared" ca="1" si="28"/>
        <v>2794096.5852527791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2794096.5852527791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11551.838673909167</v>
      </c>
      <c r="L389" s="444">
        <f t="shared" ca="1" si="28"/>
        <v>2783993.1204121094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2783993.1204121094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11509.74090373971</v>
      </c>
      <c r="L390" s="444">
        <f t="shared" ca="1" si="28"/>
        <v>2773847.5578012704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2773847.5578012704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11467.467726194547</v>
      </c>
      <c r="L391" s="444">
        <f t="shared" ca="1" si="28"/>
        <v>2763659.7220128863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2763659.7220128863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11425.018410409615</v>
      </c>
      <c r="L392" s="444">
        <f t="shared" ca="1" si="28"/>
        <v>2753429.4369087173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2753429.4369087173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11382.392222475577</v>
      </c>
      <c r="L393" s="444">
        <f t="shared" ca="1" si="28"/>
        <v>2743156.5256166141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2743156.5256166141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11339.588425425147</v>
      </c>
      <c r="L394" s="444">
        <f t="shared" ca="1" si="28"/>
        <v>2732840.8105274606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2732840.8105274606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11296.606279220341</v>
      </c>
      <c r="L395" s="444">
        <f t="shared" ca="1" si="28"/>
        <v>2722482.1132921022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2722482.1132921022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11253.44504073968</v>
      </c>
      <c r="L396" s="444">
        <f t="shared" ca="1" si="28"/>
        <v>2712080.254818263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2712080.254818263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11210.10396376535</v>
      </c>
      <c r="L397" s="444">
        <f t="shared" ca="1" si="28"/>
        <v>2701635.0552674495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2701635.0552674495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11166.582298970294</v>
      </c>
      <c r="L398" s="444">
        <f t="shared" ca="1" si="28"/>
        <v>2691146.3340518409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2691146.3340518409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11122.879293905258</v>
      </c>
      <c r="L399" s="444">
        <f t="shared" ca="1" si="28"/>
        <v>2680613.9098311672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2680613.9098311672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11078.994192985785</v>
      </c>
      <c r="L400" s="444">
        <f t="shared" ca="1" si="28"/>
        <v>2670037.6005095742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2670037.6005095742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11034.926237479147</v>
      </c>
      <c r="L401" s="444">
        <f t="shared" ca="1" si="28"/>
        <v>2659417.2232324746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2659417.2232324746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10990.674665491233</v>
      </c>
      <c r="L402" s="444">
        <f t="shared" ca="1" si="28"/>
        <v>2648752.5943833869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2648752.5943833869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10946.238711953367</v>
      </c>
      <c r="L403" s="444">
        <f t="shared" ca="1" si="28"/>
        <v>2638043.5295807612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2638043.5295807612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10901.617608609093</v>
      </c>
      <c r="L404" s="444">
        <f t="shared" ca="1" si="28"/>
        <v>2627289.8436747915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2627289.8436747915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10856.810584000887</v>
      </c>
      <c r="L405" s="444">
        <f t="shared" ca="1" si="28"/>
        <v>2616491.3507442134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2616491.3507442134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10811.81686345681</v>
      </c>
      <c r="L406" s="444">
        <f t="shared" ca="1" si="28"/>
        <v>2605647.8640930913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2605647.8640930913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10766.635669077135</v>
      </c>
      <c r="L407" s="444">
        <f t="shared" ca="1" si="28"/>
        <v>2594759.1962475898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2594759.1962475898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10721.266219720879</v>
      </c>
      <c r="L408" s="444">
        <f t="shared" ca="1" si="28"/>
        <v>2583825.1589527316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2583825.1589527316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10675.707730992302</v>
      </c>
      <c r="L409" s="444">
        <f t="shared" ca="1" si="28"/>
        <v>2572845.563169145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2572845.563169145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10629.959415227358</v>
      </c>
      <c r="L410" s="444">
        <f t="shared" ca="1" si="28"/>
        <v>2561820.2190697934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2561820.2190697934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10584.02048148006</v>
      </c>
      <c r="L411" s="444">
        <f t="shared" ca="1" si="28"/>
        <v>2550748.9360366948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2550748.9360366948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10537.890135508816</v>
      </c>
      <c r="L412" s="444">
        <f t="shared" ca="1" si="28"/>
        <v>2539631.5226576249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2539631.5226576249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10491.567579762692</v>
      </c>
      <c r="L413" s="444">
        <f t="shared" ca="1" si="28"/>
        <v>2528467.7867228086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2528467.7867228086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10445.052013367624</v>
      </c>
      <c r="L414" s="444">
        <f t="shared" ca="1" si="28"/>
        <v>2517257.5352215972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2517257.5352215972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10398.342632112577</v>
      </c>
      <c r="L415" s="444">
        <f t="shared" ca="1" si="28"/>
        <v>2506000.5743391309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2506000.5743391309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10351.438628435633</v>
      </c>
      <c r="L416" s="444">
        <f t="shared" ca="1" si="28"/>
        <v>2494696.7094529876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2494696.7094529876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10304.339191410036</v>
      </c>
      <c r="L417" s="444">
        <f t="shared" ca="1" si="28"/>
        <v>2483345.745129819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2483345.745129819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10257.043506730168</v>
      </c>
      <c r="L418" s="444">
        <f t="shared" ca="1" si="28"/>
        <v>2471947.4851219705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2471947.4851219705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10209.550756697465</v>
      </c>
      <c r="L419" s="444">
        <f t="shared" ca="1" si="28"/>
        <v>2460501.7323640892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2460501.7323640892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10161.860120206293</v>
      </c>
      <c r="L420" s="444">
        <f t="shared" ca="1" si="28"/>
        <v>2449008.2889697165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2449008.2889697165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10113.970772729741</v>
      </c>
      <c r="L421" s="444">
        <f t="shared" ca="1" si="28"/>
        <v>2437466.9562278674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2437466.9562278674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10065.881886305369</v>
      </c>
      <c r="L422" s="444">
        <f t="shared" ca="1" si="28"/>
        <v>2425877.5345995938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2425877.5345995938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10017.592629520896</v>
      </c>
      <c r="L423" s="444">
        <f t="shared" ca="1" si="28"/>
        <v>2414239.8237145357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2414239.8237145357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9969.1021674998192</v>
      </c>
      <c r="L424" s="444">
        <f t="shared" ca="1" si="28"/>
        <v>2402553.6223674566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2402553.6223674566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9920.4096618869899</v>
      </c>
      <c r="L425" s="444">
        <f t="shared" ca="1" si="28"/>
        <v>2390818.7285147649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2390818.7285147649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9871.5142708341082</v>
      </c>
      <c r="L426" s="444">
        <f t="shared" ca="1" si="28"/>
        <v>2379034.9392710202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2379034.9392710202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9822.415148985172</v>
      </c>
      <c r="L427" s="444">
        <f t="shared" ca="1" si="28"/>
        <v>2367202.0509054265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2367202.0509054265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9773.1114474618644</v>
      </c>
      <c r="L428" s="444">
        <f t="shared" ca="1" si="28"/>
        <v>2355319.8588383095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2355319.8588383095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9723.6023138488781</v>
      </c>
      <c r="L429" s="444">
        <f t="shared" ca="1" si="28"/>
        <v>2343388.1576375794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2343388.1576375794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9673.8868921791691</v>
      </c>
      <c r="L430" s="444">
        <f t="shared" ca="1" si="28"/>
        <v>2331406.7410151795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2331406.7410151795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9623.9643229191697</v>
      </c>
      <c r="L431" s="444">
        <f t="shared" ca="1" si="28"/>
        <v>2319375.4018235197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2319375.4018235197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9573.8337429539206</v>
      </c>
      <c r="L432" s="444">
        <f t="shared" ca="1" si="28"/>
        <v>2307293.9320518947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2307293.9320518947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9523.4942855721492</v>
      </c>
      <c r="L433" s="444">
        <f t="shared" ca="1" si="28"/>
        <v>2295162.1228228882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2295162.1228228882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9472.945080451289</v>
      </c>
      <c r="L434" s="444">
        <f t="shared" ca="1" si="28"/>
        <v>2282979.7643887606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2282979.7643887606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9422.185253642423</v>
      </c>
      <c r="L435" s="444">
        <f t="shared" ca="1" si="28"/>
        <v>2270746.6461278242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2270746.6461278242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9371.213927555189</v>
      </c>
      <c r="L436" s="444">
        <f t="shared" ca="1" si="28"/>
        <v>2258462.5565408007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2258462.5565408007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9320.0302209425918</v>
      </c>
      <c r="L437" s="444">
        <f t="shared" ca="1" si="28"/>
        <v>2246127.2832471645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2246127.2832471645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9268.6332488857734</v>
      </c>
      <c r="L438" s="444">
        <f t="shared" ca="1" si="28"/>
        <v>2233740.6129814712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2233740.6129814712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9217.0221227787188</v>
      </c>
      <c r="L439" s="444">
        <f t="shared" ca="1" si="28"/>
        <v>2221302.3315896713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2221302.3315896713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9165.1959503128855</v>
      </c>
      <c r="L440" s="444">
        <f t="shared" ca="1" si="28"/>
        <v>2208812.2240254055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2208812.2240254055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9113.1538354617769</v>
      </c>
      <c r="L441" s="444">
        <f t="shared" ca="1" si="28"/>
        <v>2196270.0743462886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2196270.0743462886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9060.8948784654567</v>
      </c>
      <c r="L442" s="444">
        <f t="shared" ca="1" si="28"/>
        <v>2183675.6657101754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2183675.6657101754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9008.4181758149862</v>
      </c>
      <c r="L443" s="444">
        <f t="shared" ca="1" si="28"/>
        <v>2171028.7803714117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2171028.7803714117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8955.7228202368042</v>
      </c>
      <c r="L444" s="444">
        <f t="shared" ca="1" si="28"/>
        <v>2158329.1996770697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2158329.1996770697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8902.8079006770458</v>
      </c>
      <c r="L445" s="444">
        <f t="shared" ca="1" si="28"/>
        <v>2145576.7040631678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2145576.7040631678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8849.6725022857863</v>
      </c>
      <c r="L446" s="444">
        <f t="shared" ca="1" si="28"/>
        <v>2132771.0730508748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2132771.0730508748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8796.3157064012321</v>
      </c>
      <c r="L447" s="444">
        <f t="shared" ca="1" si="28"/>
        <v>2119912.085242697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2119912.085242697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8742.7365905338265</v>
      </c>
      <c r="L448" s="444">
        <f t="shared" ca="1" si="28"/>
        <v>2106999.5183186522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2106999.5183186522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8688.9342283503047</v>
      </c>
      <c r="L449" s="444">
        <f t="shared" ca="1" si="28"/>
        <v>2094033.1490324237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2094033.1490324237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8634.9076896576862</v>
      </c>
      <c r="L450" s="444">
        <f t="shared" ca="1" si="28"/>
        <v>2081012.7532075027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2081012.7532075027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8580.6560403871808</v>
      </c>
      <c r="L451" s="444">
        <f t="shared" ca="1" si="28"/>
        <v>2067938.105733311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2067938.105733311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8526.1783425780504</v>
      </c>
      <c r="L452" s="444">
        <f t="shared" ca="1" si="28"/>
        <v>2054808.9805613102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2054808.9805613102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8471.4736543613799</v>
      </c>
      <c r="L453" s="444">
        <f t="shared" ca="1" si="28"/>
        <v>2041625.1507010928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2041625.1507010928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8416.5410299438081</v>
      </c>
      <c r="L454" s="444">
        <f t="shared" ca="1" si="28"/>
        <v>2028386.3882164578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2028386.3882164578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8361.3795195911625</v>
      </c>
      <c r="L455" s="444">
        <f t="shared" ca="1" si="28"/>
        <v>2015092.4642214701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2015092.4642214701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8305.9881696120465</v>
      </c>
      <c r="L456" s="444">
        <f t="shared" ca="1" si="28"/>
        <v>2001743.1488765033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2001743.1488765033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8250.3660223413535</v>
      </c>
      <c r="L457" s="444">
        <f t="shared" ca="1" si="28"/>
        <v>1988338.2113842659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1988338.2113842659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8194.5121161236948</v>
      </c>
      <c r="L458" s="444">
        <f t="shared" ca="1" si="28"/>
        <v>1974877.4199858108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1974877.4199858108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8138.4254852967997</v>
      </c>
      <c r="L459" s="444">
        <f t="shared" ca="1" si="28"/>
        <v>1961360.5419565288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1961360.5419565288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8082.1051601747913</v>
      </c>
      <c r="L460" s="444">
        <f t="shared" ca="1" si="28"/>
        <v>1947787.3436021248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1947787.3436021248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8025.5501670314407</v>
      </c>
      <c r="L461" s="444">
        <f t="shared" ca="1" si="28"/>
        <v>1934157.5902545773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1934157.5902545773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7968.7595280833266</v>
      </c>
      <c r="L462" s="444">
        <f t="shared" ca="1" si="28"/>
        <v>1920471.0462680818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1920471.0462680818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7911.7322614729273</v>
      </c>
      <c r="L463" s="444">
        <f t="shared" ca="1" si="28"/>
        <v>1906727.4750149758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1906727.4750149758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7854.4673812516548</v>
      </c>
      <c r="L464" s="444">
        <f t="shared" ca="1" si="28"/>
        <v>1892926.6388816487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1892926.6388816487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7796.9638973627907</v>
      </c>
      <c r="L465" s="444">
        <f t="shared" ca="1" si="28"/>
        <v>1879068.2992644326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1879068.2992644326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7739.2208156243896</v>
      </c>
      <c r="L466" s="444">
        <f t="shared" ca="1" si="28"/>
        <v>1865152.2165654781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1865152.2165654781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7681.2371377120808</v>
      </c>
      <c r="L467" s="444">
        <f t="shared" ca="1" si="28"/>
        <v>1851178.1501886114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1851178.1501886114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7623.011861141802</v>
      </c>
      <c r="L468" s="444">
        <f t="shared" ca="1" si="28"/>
        <v>1837145.8585351743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1837145.8585351743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7564.5439792524812</v>
      </c>
      <c r="L469" s="444">
        <f t="shared" ca="1" si="28"/>
        <v>1823055.0989998479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1823055.0989998479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7505.8324811886223</v>
      </c>
      <c r="L470" s="444">
        <f t="shared" ca="1" si="28"/>
        <v>1808905.6279664577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1808905.6279664577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7446.8763518828282</v>
      </c>
      <c r="L471" s="444">
        <f t="shared" ca="1" si="28"/>
        <v>1794697.2008037618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1794697.2008037618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7387.6745720382614</v>
      </c>
      <c r="L472" s="444">
        <f t="shared" ca="1" si="28"/>
        <v>1780429.5718612212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1780429.5718612212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7328.2261181110098</v>
      </c>
      <c r="L473" s="444">
        <f t="shared" ca="1" si="28"/>
        <v>1766102.4944647534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1766102.4944647534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7268.529962292394</v>
      </c>
      <c r="L474" s="444">
        <f t="shared" ca="1" si="28"/>
        <v>1751715.720912467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1751715.720912467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7208.5850724912007</v>
      </c>
      <c r="L475" s="444">
        <f t="shared" ca="1" si="28"/>
        <v>1737269.0024703792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1737269.0024703792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7148.3904123158345</v>
      </c>
      <c r="L476" s="444">
        <f t="shared" ca="1" si="28"/>
        <v>1722762.0893681161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1722762.0893681161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7087.9449410564048</v>
      </c>
      <c r="L477" s="444">
        <f t="shared" ca="1" si="28"/>
        <v>1708194.7307945937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1708194.7307945937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7027.2476136667283</v>
      </c>
      <c r="L478" s="444">
        <f t="shared" ca="1" si="28"/>
        <v>1693566.6748936817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1693566.6748936817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6966.2973807462613</v>
      </c>
      <c r="L479" s="444">
        <f t="shared" ca="1" si="28"/>
        <v>1678877.6687598492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1678877.6687598492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6905.0931885219597</v>
      </c>
      <c r="L480" s="444">
        <f t="shared" ca="1" si="28"/>
        <v>1664127.4584337922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1664127.4584337922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6843.6339788300556</v>
      </c>
      <c r="L481" s="444">
        <f t="shared" ca="1" si="28"/>
        <v>1649315.7888980433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1649315.7888980433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6781.9186890977689</v>
      </c>
      <c r="L482" s="444">
        <f t="shared" ca="1" si="28"/>
        <v>1634442.4040725622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1634442.4040725622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6719.9462523249304</v>
      </c>
      <c r="L483" s="444">
        <f t="shared" ca="1" si="28"/>
        <v>1619507.0468103082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1619507.0468103082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6657.7155970655394</v>
      </c>
      <c r="L484" s="444">
        <f t="shared" ca="1" si="28"/>
        <v>1604509.458892795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1604509.458892795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6595.2256474092337</v>
      </c>
      <c r="L485" s="444">
        <f t="shared" ca="1" si="28"/>
        <v>1589449.3810256254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1589449.3810256254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6532.475322962694</v>
      </c>
      <c r="L486" s="444">
        <f t="shared" ca="1" si="28"/>
        <v>1574326.5528340093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1574326.5528340093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6469.4635388309598</v>
      </c>
      <c r="L487" s="444">
        <f t="shared" ca="1" si="28"/>
        <v>1559140.7128582613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1559140.7128582613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6406.1892055986773</v>
      </c>
      <c r="L488" s="444">
        <f t="shared" ca="1" si="28"/>
        <v>1543891.5985492812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1543891.5985492812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6342.6512293112601</v>
      </c>
      <c r="L489" s="444">
        <f t="shared" ca="1" si="28"/>
        <v>1528578.9462640136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1528578.9462640136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6278.848511455978</v>
      </c>
      <c r="L490" s="444">
        <f t="shared" ca="1" si="28"/>
        <v>1513202.4912608908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1513202.4912608908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6214.7799489429663</v>
      </c>
      <c r="L491" s="444">
        <f t="shared" ca="1" si="28"/>
        <v>1497761.9676952551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1497761.9676952551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6150.444434086151</v>
      </c>
      <c r="L492" s="444">
        <f t="shared" ca="1" si="28"/>
        <v>1482257.1086147623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1482257.1086147623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6085.8408545840975</v>
      </c>
      <c r="L493" s="444">
        <f t="shared" ca="1" si="28"/>
        <v>1466687.6459547675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1466687.6459547675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6020.9680935007855</v>
      </c>
      <c r="L494" s="444">
        <f t="shared" ca="1" si="28"/>
        <v>1451053.3105336893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1451053.3105336893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5955.8250292462935</v>
      </c>
      <c r="L495" s="444">
        <f t="shared" ca="1" si="28"/>
        <v>1435353.8320483568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1435353.8320483568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5890.4105355574084</v>
      </c>
      <c r="L496" s="444">
        <f t="shared" ca="1" si="28"/>
        <v>1419588.9390693353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1419588.9390693353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5824.7234814781523</v>
      </c>
      <c r="L497" s="444">
        <f t="shared" ca="1" si="28"/>
        <v>1403758.3590362347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1403758.3590362347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5758.7627313402327</v>
      </c>
      <c r="L498" s="444">
        <f t="shared" ca="1" si="28"/>
        <v>1387861.8182529961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1387861.8182529961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5692.5271447434052</v>
      </c>
      <c r="L499" s="444">
        <f t="shared" ca="1" si="28"/>
        <v>1371899.0418831606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1371899.0418831606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5626.0155765357576</v>
      </c>
      <c r="L500" s="444">
        <f t="shared" ca="1" si="28"/>
        <v>1355869.7539451176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1355869.7539451176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5559.2268767939113</v>
      </c>
      <c r="L501" s="444">
        <f t="shared" ca="1" si="28"/>
        <v>1339773.6773073326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1339773.6773073326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5492.159890803141</v>
      </c>
      <c r="L502" s="444">
        <f t="shared" ca="1" si="28"/>
        <v>1323610.5336835568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1323610.5336835568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5424.8134590374084</v>
      </c>
      <c r="L503" s="444">
        <f t="shared" ca="1" si="28"/>
        <v>1307380.0436280153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1307380.0436280153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5357.186417139319</v>
      </c>
      <c r="L504" s="444">
        <f t="shared" ca="1" si="28"/>
        <v>1291081.9265305758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1291081.9265305758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5289.2775958999873</v>
      </c>
      <c r="L505" s="444">
        <f t="shared" ca="1" si="28"/>
        <v>1274715.900611897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1274715.900611897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5221.0858212388257</v>
      </c>
      <c r="L506" s="444">
        <f t="shared" ca="1" si="28"/>
        <v>1258281.682918557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1258281.682918557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5152.6099141832419</v>
      </c>
      <c r="L507" s="444">
        <f t="shared" ca="1" si="28"/>
        <v>1241778.9893181613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1241778.9893181613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5083.84869084826</v>
      </c>
      <c r="L508" s="444">
        <f t="shared" ca="1" si="28"/>
        <v>1225207.5344944308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1225207.5344944308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5014.8009624160495</v>
      </c>
      <c r="L509" s="444">
        <f t="shared" ca="1" si="28"/>
        <v>1208567.0319422679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1208567.0319422679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4945.4655351153706</v>
      </c>
      <c r="L510" s="444">
        <f t="shared" ca="1" si="28"/>
        <v>1191857.1939628045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1191857.1939628045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4875.8412102009406</v>
      </c>
      <c r="L511" s="444">
        <f t="shared" ca="1" si="28"/>
        <v>1175077.7316584266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1175077.7316584266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4805.9267839326985</v>
      </c>
      <c r="L512" s="444">
        <f t="shared" ca="1" si="28"/>
        <v>1158228.3549277803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1158228.3549277803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4735.7210475550064</v>
      </c>
      <c r="L513" s="444">
        <f t="shared" ca="1" si="28"/>
        <v>1141308.7724607566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1141308.7724607566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4665.2227872757403</v>
      </c>
      <c r="L514" s="444">
        <f t="shared" ca="1" si="28"/>
        <v>1124318.6917334534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1124318.6917334534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4594.4307842453109</v>
      </c>
      <c r="L515" s="444">
        <f t="shared" ca="1" si="28"/>
        <v>1107257.8190031198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1107257.8190031198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4523.3438145355876</v>
      </c>
      <c r="L516" s="444">
        <f t="shared" ca="1" si="28"/>
        <v>1090125.8593030765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1090125.8593030765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4451.9606491187405</v>
      </c>
      <c r="L517" s="444">
        <f t="shared" ca="1" si="28"/>
        <v>1072922.5164376164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1072922.5164376164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4380.2800538459896</v>
      </c>
      <c r="L518" s="444">
        <f t="shared" ref="L518:L772" ca="1" si="54">I518-J518+K518</f>
        <v>1055647.4929768837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1055647.4929768837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4308.3007894262701</v>
      </c>
      <c r="L519" s="444">
        <f t="shared" ca="1" si="54"/>
        <v>1038300.4902517311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1038300.4902517311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4236.0216114048008</v>
      </c>
      <c r="L520" s="444">
        <f t="shared" ca="1" si="54"/>
        <v>1020881.2083485571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1020881.2083485571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4163.4412701415758</v>
      </c>
      <c r="L521" s="444">
        <f t="shared" ca="1" si="54"/>
        <v>1003389.3461041199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1003389.3461041199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4090.5585107897546</v>
      </c>
      <c r="L522" s="444">
        <f t="shared" ca="1" si="54"/>
        <v>985824.60110033082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985824.60110033082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4017.3720732739671</v>
      </c>
      <c r="L523" s="444">
        <f t="shared" ca="1" si="54"/>
        <v>968186.66965902608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968186.66965902608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3943.8806922685308</v>
      </c>
      <c r="L524" s="444">
        <f t="shared" ca="1" si="54"/>
        <v>950475.24683671584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950475.24683671584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3870.0830971755704</v>
      </c>
      <c r="L525" s="444">
        <f t="shared" ca="1" si="54"/>
        <v>932690.02641931258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932690.02641931258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3795.9780121030572</v>
      </c>
      <c r="L526" s="444">
        <f t="shared" ca="1" si="54"/>
        <v>914830.70091683685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914830.70091683685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3721.5641558427419</v>
      </c>
      <c r="L527" s="444">
        <f t="shared" ca="1" si="54"/>
        <v>896896.96155810088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896896.96155810088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3646.8402418480086</v>
      </c>
      <c r="L528" s="444">
        <f t="shared" ca="1" si="54"/>
        <v>878888.49828537018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878888.49828537018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3571.80497821163</v>
      </c>
      <c r="L529" s="444">
        <f t="shared" ca="1" si="54"/>
        <v>860804.99974900298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860804.99974900298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3496.4570676434337</v>
      </c>
      <c r="L530" s="444">
        <f t="shared" ca="1" si="54"/>
        <v>842646.15330206754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842646.15330206754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3420.7952074478699</v>
      </c>
      <c r="L531" s="444">
        <f t="shared" ca="1" si="54"/>
        <v>824411.64499493665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824411.64499493665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3344.8180895014907</v>
      </c>
      <c r="L532" s="444">
        <f t="shared" ca="1" si="54"/>
        <v>806101.15956985927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806101.15956985927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3268.5244002303352</v>
      </c>
      <c r="L533" s="444">
        <f t="shared" ca="1" si="54"/>
        <v>787714.38045551081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787714.38045551081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3191.9128205872171</v>
      </c>
      <c r="L534" s="444">
        <f t="shared" ca="1" si="54"/>
        <v>769250.98976151925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769250.98976151925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3114.9820260289184</v>
      </c>
      <c r="L535" s="444">
        <f t="shared" ca="1" si="54"/>
        <v>750710.66827296931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750710.66827296931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3037.7306864932934</v>
      </c>
      <c r="L536" s="444">
        <f t="shared" ca="1" si="54"/>
        <v>732093.0954448838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732093.0954448838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2960.1574663762713</v>
      </c>
      <c r="L537" s="444">
        <f t="shared" ca="1" si="54"/>
        <v>713397.94939668139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713397.94939668139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2882.2610245087612</v>
      </c>
      <c r="L538" s="444">
        <f t="shared" ca="1" si="54"/>
        <v>694624.9069066114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694624.9069066114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2804.0400141334694</v>
      </c>
      <c r="L539" s="444">
        <f t="shared" ca="1" si="54"/>
        <v>675773.64340616611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675773.64340616611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2725.4930828816141</v>
      </c>
      <c r="L540" s="444">
        <f t="shared" ca="1" si="54"/>
        <v>656843.83297446906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656843.83297446906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2646.6188727495423</v>
      </c>
      <c r="L541" s="444">
        <f t="shared" ca="1" si="54"/>
        <v>637835.14833263971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637835.14833263971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2567.416020075254</v>
      </c>
      <c r="L542" s="444">
        <f t="shared" ca="1" si="54"/>
        <v>618747.26083813619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618747.26083813619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2487.8831555148226</v>
      </c>
      <c r="L543" s="444">
        <f t="shared" ca="1" si="54"/>
        <v>599579.8404790723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599579.8404790723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2408.0189040187233</v>
      </c>
      <c r="L544" s="444">
        <f t="shared" ca="1" si="54"/>
        <v>580332.55586851225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580332.55586851225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2327.821884808056</v>
      </c>
      <c r="L545" s="444">
        <f t="shared" ca="1" si="54"/>
        <v>561005.07423874142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561005.07423874142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2247.2907113506781</v>
      </c>
      <c r="L546" s="444">
        <f t="shared" ca="1" si="54"/>
        <v>541597.06143551331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541597.06143551331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2166.4239913372271</v>
      </c>
      <c r="L547" s="444">
        <f t="shared" ca="1" si="54"/>
        <v>522108.18191227177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522108.18191227177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2085.2203266570541</v>
      </c>
      <c r="L548" s="444">
        <f t="shared" ca="1" si="54"/>
        <v>502538.09872435004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502538.09872435004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2003.6783133740471</v>
      </c>
      <c r="L549" s="444">
        <f t="shared" ca="1" si="54"/>
        <v>482886.47352314531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482886.47352314531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1921.7965417023604</v>
      </c>
      <c r="L550" s="444">
        <f t="shared" ca="1" si="54"/>
        <v>463152.96655026887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463152.96655026887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1839.573595982042</v>
      </c>
      <c r="L551" s="444">
        <f t="shared" ca="1" si="54"/>
        <v>443337.23663167213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443337.23663167213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1757.0080546545555</v>
      </c>
      <c r="L552" s="444">
        <f t="shared" ca="1" si="54"/>
        <v>423438.94117174792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423438.94117174792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1674.0984902382047</v>
      </c>
      <c r="L553" s="444">
        <f t="shared" ca="1" si="54"/>
        <v>403457.73614740733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403457.73614740733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1590.8434693034521</v>
      </c>
      <c r="L554" s="444">
        <f t="shared" ca="1" si="54"/>
        <v>383393.27610213199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383393.27610213199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1507.2415524481382</v>
      </c>
      <c r="L555" s="444">
        <f t="shared" ca="1" si="54"/>
        <v>363245.21414000134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363245.21414000134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1423.2912942725939</v>
      </c>
      <c r="L556" s="444">
        <f t="shared" ca="1" si="54"/>
        <v>343013.20191969513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343013.20191969513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1338.9912433546515</v>
      </c>
      <c r="L557" s="444">
        <f t="shared" ca="1" si="54"/>
        <v>322696.88964847097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322696.88964847097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1254.3399422245507</v>
      </c>
      <c r="L558" s="444">
        <f t="shared" ca="1" si="54"/>
        <v>302295.92607611674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302295.92607611674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1169.3359273397414</v>
      </c>
      <c r="L559" s="444">
        <f t="shared" ca="1" si="54"/>
        <v>281809.95848887769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281809.95848887769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1083.9777290595787</v>
      </c>
      <c r="L560" s="444">
        <f t="shared" ca="1" si="54"/>
        <v>261238.63270335848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261238.63270335848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998.26387161991534</v>
      </c>
      <c r="L561" s="444">
        <f t="shared" ca="1" si="54"/>
        <v>240581.59306039961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240581.59306039961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912.19287310758671</v>
      </c>
      <c r="L562" s="444">
        <f t="shared" ca="1" si="54"/>
        <v>219838.48241892841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219838.48241892841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825.76324543479006</v>
      </c>
      <c r="L563" s="444">
        <f t="shared" ca="1" si="54"/>
        <v>199008.94214978442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199008.94214978442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738.97349431335681</v>
      </c>
      <c r="L564" s="444">
        <f t="shared" ca="1" si="54"/>
        <v>178092.612129519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178092.612129519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651.82211922891747</v>
      </c>
      <c r="L565" s="444">
        <f t="shared" ca="1" si="54"/>
        <v>157089.13073416913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157089.13073416913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564.30761341495975</v>
      </c>
      <c r="L566" s="444">
        <f t="shared" ca="1" si="54"/>
        <v>135998.13483300532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135998.13483300532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476.4284638267772</v>
      </c>
      <c r="L567" s="444">
        <f t="shared" ca="1" si="54"/>
        <v>114819.2597822533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114819.2597822533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388.18315111531047</v>
      </c>
      <c r="L568" s="444">
        <f t="shared" ca="1" si="54"/>
        <v>93552.139418789826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93552.139418789826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299.57014960087935</v>
      </c>
      <c r="L569" s="444">
        <f t="shared" ca="1" si="54"/>
        <v>72196.406053811923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72196.406053811923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210.58792724680472</v>
      </c>
      <c r="L570" s="444">
        <f t="shared" ca="1" si="54"/>
        <v>50751.690466479944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50751.690466479944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121.23494563292148</v>
      </c>
      <c r="L571" s="444">
        <f t="shared" ca="1" si="54"/>
        <v>29217.621897534078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29217.621897534078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31.509659928980383</v>
      </c>
      <c r="L572" s="444">
        <f t="shared" ca="1" si="54"/>
        <v>7593.8280428842709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7593.8280428842709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-58.589481132060477</v>
      </c>
      <c r="L573" s="444">
        <f t="shared" ca="1" si="54"/>
        <v>-14120.064952826579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-14120.064952826579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-149.06403528085568</v>
      </c>
      <c r="L574" s="444">
        <f t="shared" ca="1" si="54"/>
        <v>-35924.432502686221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-35924.432502686221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-239.91556673860418</v>
      </c>
      <c r="L575" s="444">
        <f t="shared" ca="1" si="54"/>
        <v>-57819.651584003615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-57819.651584003615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-331.14564624409331</v>
      </c>
      <c r="L576" s="444">
        <f t="shared" ca="1" si="54"/>
        <v>-79806.100744826501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-79806.100744826501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-422.75585108085534</v>
      </c>
      <c r="L577" s="444">
        <f t="shared" ca="1" si="54"/>
        <v>-101884.16011048615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-101884.16011048615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-514.74776510443724</v>
      </c>
      <c r="L578" s="444">
        <f t="shared" ca="1" si="54"/>
        <v>-124054.21139016937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-124054.21139016937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-607.12297876978391</v>
      </c>
      <c r="L579" s="444">
        <f t="shared" ca="1" si="54"/>
        <v>-146316.63788351795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-146316.63788351795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-699.88308915873642</v>
      </c>
      <c r="L580" s="444">
        <f t="shared" ca="1" si="54"/>
        <v>-168671.82448725548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-168671.82448725548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-793.02970000764276</v>
      </c>
      <c r="L581" s="444">
        <f t="shared" ca="1" si="54"/>
        <v>-191120.1577018419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-191120.1577018419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-886.56442173508617</v>
      </c>
      <c r="L582" s="444">
        <f t="shared" ca="1" si="54"/>
        <v>-213662.02563815578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-213662.02563815578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-980.48887146972731</v>
      </c>
      <c r="L583" s="444">
        <f t="shared" ca="1" si="54"/>
        <v>-236297.81802420429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-236297.81802420429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-1074.8046730782628</v>
      </c>
      <c r="L584" s="444">
        <f t="shared" ca="1" si="54"/>
        <v>-259027.92621186134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-259027.92621186134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-1169.5134571935007</v>
      </c>
      <c r="L585" s="444">
        <f t="shared" ca="1" si="54"/>
        <v>-281852.74318363366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-281852.74318363366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-1264.6168612425517</v>
      </c>
      <c r="L586" s="444">
        <f t="shared" ca="1" si="54"/>
        <v>-304772.66355945502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-304772.66355945502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-1360.1165294751409</v>
      </c>
      <c r="L587" s="444">
        <f t="shared" ca="1" si="54"/>
        <v>-327788.08360350895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-327788.08360350895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-1456.0141129920321</v>
      </c>
      <c r="L588" s="444">
        <f t="shared" ca="1" si="54"/>
        <v>-350899.40123107977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-350899.40123107977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-1552.3112697735774</v>
      </c>
      <c r="L589" s="444">
        <f t="shared" ca="1" si="54"/>
        <v>-374107.01601543213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-374107.01601543213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-1649.0096647083788</v>
      </c>
      <c r="L590" s="444">
        <f t="shared" ca="1" si="54"/>
        <v>-397411.32919471932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-397411.32919471932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-1746.1109696220756</v>
      </c>
      <c r="L591" s="444">
        <f t="shared" ca="1" si="54"/>
        <v>-420812.7436789202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-420812.7436789202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-1843.6168633062457</v>
      </c>
      <c r="L592" s="444">
        <f t="shared" ca="1" si="54"/>
        <v>-444311.66405680525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-444311.66405680525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-1941.5290315474338</v>
      </c>
      <c r="L593" s="444">
        <f t="shared" ca="1" si="54"/>
        <v>-467908.49660293147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-467908.49660293147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-2039.8491671562929</v>
      </c>
      <c r="L594" s="444">
        <f t="shared" ca="1" si="54"/>
        <v>-491603.64928466652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-491603.64928466652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-2138.5789699968554</v>
      </c>
      <c r="L595" s="444">
        <f t="shared" ca="1" si="54"/>
        <v>-515397.53176924214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-515397.53176924214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-2237.7201470159207</v>
      </c>
      <c r="L596" s="444">
        <f t="shared" ca="1" si="54"/>
        <v>-539290.55543083686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-539290.55543083686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-2337.2744122725649</v>
      </c>
      <c r="L597" s="444">
        <f t="shared" ca="1" si="54"/>
        <v>-563283.1333576882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-563283.1333576882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-2437.2434869677791</v>
      </c>
      <c r="L598" s="444">
        <f t="shared" ca="1" si="54"/>
        <v>-587375.68035923468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-587375.68035923468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-2537.6290994742226</v>
      </c>
      <c r="L599" s="444">
        <f t="shared" ca="1" si="54"/>
        <v>-611568.61297328759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-611568.61297328759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-2638.4329853661097</v>
      </c>
      <c r="L600" s="444">
        <f t="shared" ca="1" si="54"/>
        <v>-635862.3494732324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-635862.3494732324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-2739.6568874492136</v>
      </c>
      <c r="L601" s="444">
        <f t="shared" ca="1" si="54"/>
        <v>-660257.30987526046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-660257.30987526046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-2841.3025557909964</v>
      </c>
      <c r="L602" s="444">
        <f t="shared" ca="1" si="54"/>
        <v>-684753.91594563017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-684753.91594563017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-2943.3717477508703</v>
      </c>
      <c r="L603" s="444">
        <f t="shared" ca="1" si="54"/>
        <v>-709352.59120795981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-709352.59120795981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-3045.8662280105773</v>
      </c>
      <c r="L604" s="444">
        <f t="shared" ca="1" si="54"/>
        <v>-734053.76095054916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-734053.76095054916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-3148.7877686046995</v>
      </c>
      <c r="L605" s="444">
        <f t="shared" ca="1" si="54"/>
        <v>-758857.85223373258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-758857.85223373258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-3252.1381489512978</v>
      </c>
      <c r="L606" s="444">
        <f t="shared" ca="1" si="54"/>
        <v>-783765.29389726277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-783765.29389726277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-3355.9191558826733</v>
      </c>
      <c r="L607" s="444">
        <f t="shared" ca="1" si="54"/>
        <v>-808776.51656772429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-808776.51656772429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-3460.1325836762626</v>
      </c>
      <c r="L608" s="444">
        <f t="shared" ca="1" si="54"/>
        <v>-833891.95266597939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-833891.95266597939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-3564.7802340856583</v>
      </c>
      <c r="L609" s="444">
        <f t="shared" ca="1" si="54"/>
        <v>-859112.03641464375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-859112.03641464375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-3669.8639163717608</v>
      </c>
      <c r="L610" s="444">
        <f t="shared" ca="1" si="54"/>
        <v>-884437.20384559431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-884437.20384559431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-3775.3854473340543</v>
      </c>
      <c r="L611" s="444">
        <f t="shared" ca="1" si="54"/>
        <v>-909867.89280750719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-909867.89280750719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-3881.3466513420244</v>
      </c>
      <c r="L612" s="444">
        <f t="shared" ca="1" si="54"/>
        <v>-935404.54297342803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-935404.54297342803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-3987.7493603666953</v>
      </c>
      <c r="L613" s="444">
        <f t="shared" ca="1" si="54"/>
        <v>-961047.5958483736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-961047.5958483736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-4094.5954140123017</v>
      </c>
      <c r="L614" s="444">
        <f t="shared" ca="1" si="54"/>
        <v>-986797.49477696477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-986797.49477696477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-4201.8866595480977</v>
      </c>
      <c r="L615" s="444">
        <f t="shared" ca="1" si="54"/>
        <v>-1012654.6849510917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-1012654.6849510917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-4309.6249519402936</v>
      </c>
      <c r="L616" s="444">
        <f t="shared" ca="1" si="54"/>
        <v>-1038619.6134176108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-1038619.6134176108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-4417.8121538841233</v>
      </c>
      <c r="L617" s="444">
        <f t="shared" ca="1" si="54"/>
        <v>-1064692.7290860738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-1064692.7290860738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-4526.4501358360531</v>
      </c>
      <c r="L618" s="444">
        <f t="shared" ca="1" si="54"/>
        <v>-1090874.4827364888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-1090874.4827364888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-4635.5407760461148</v>
      </c>
      <c r="L619" s="444">
        <f t="shared" ca="1" si="54"/>
        <v>-1117165.3270271139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-1117165.3270271139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-4745.0859605903861</v>
      </c>
      <c r="L620" s="444">
        <f t="shared" ca="1" si="54"/>
        <v>-1143565.716502283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-1143565.716502283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-4855.0875834035905</v>
      </c>
      <c r="L621" s="444">
        <f t="shared" ca="1" si="54"/>
        <v>-1170076.1076002654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-1170076.1076002654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-4965.547546311851</v>
      </c>
      <c r="L622" s="444">
        <f t="shared" ca="1" si="54"/>
        <v>-1196696.958661156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-1196696.958661156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-5076.4677590655619</v>
      </c>
      <c r="L623" s="444">
        <f t="shared" ca="1" si="54"/>
        <v>-1223428.7299348004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-1223428.7299348004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-5187.8501393724137</v>
      </c>
      <c r="L624" s="444">
        <f t="shared" ca="1" si="54"/>
        <v>-1250271.8835887518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-1250271.8835887518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-5299.6966129305438</v>
      </c>
      <c r="L625" s="444">
        <f t="shared" ca="1" si="54"/>
        <v>-1277226.8837162612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-1277226.8837162612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-5412.0091134618333</v>
      </c>
      <c r="L626" s="444">
        <f t="shared" ca="1" si="54"/>
        <v>-1304294.196344302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-1304294.196344302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-5524.7895827453367</v>
      </c>
      <c r="L627" s="444">
        <f t="shared" ca="1" si="54"/>
        <v>-1331474.2894416263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-1331474.2894416263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-5638.0399706508542</v>
      </c>
      <c r="L628" s="444">
        <f t="shared" ca="1" si="54"/>
        <v>-1358767.6329268559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-1358767.6329268559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-5751.762235172645</v>
      </c>
      <c r="L629" s="444">
        <f t="shared" ca="1" si="54"/>
        <v>-1386174.6986766073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-1386174.6986766073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-5865.9583424632756</v>
      </c>
      <c r="L630" s="444">
        <f t="shared" ca="1" si="54"/>
        <v>-1413695.9605336494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-1413695.9605336494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-5980.630266867618</v>
      </c>
      <c r="L631" s="444">
        <f t="shared" ca="1" si="54"/>
        <v>-1441331.8943150959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-1441331.8943150959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-6095.7799909569776</v>
      </c>
      <c r="L632" s="444">
        <f t="shared" ca="1" si="54"/>
        <v>-1469082.9778206316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-1469082.9778206316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-6211.409505563377</v>
      </c>
      <c r="L633" s="444">
        <f t="shared" ca="1" si="54"/>
        <v>-1496949.6908407738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-1496949.6908407738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-6327.5208098139692</v>
      </c>
      <c r="L634" s="444">
        <f t="shared" ca="1" si="54"/>
        <v>-1524932.5151651665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-1524932.5151651665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-6444.1159111656052</v>
      </c>
      <c r="L635" s="444">
        <f t="shared" ca="1" si="54"/>
        <v>-1553031.934590911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-1553031.934590911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-6561.1968254395415</v>
      </c>
      <c r="L636" s="444">
        <f t="shared" ca="1" si="54"/>
        <v>-1581248.4349309294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-1581248.4349309294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-6678.7655768562845</v>
      </c>
      <c r="L637" s="444">
        <f t="shared" ca="1" si="54"/>
        <v>-1609582.5040223645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-1609582.5040223645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-6796.824198070597</v>
      </c>
      <c r="L638" s="444">
        <f t="shared" ca="1" si="54"/>
        <v>-1638034.631735014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-1638034.631735014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-6915.3747302066377</v>
      </c>
      <c r="L639" s="444">
        <f t="shared" ca="1" si="54"/>
        <v>-1666605.3099797994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-1666605.3099797994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-7034.4192228932425</v>
      </c>
      <c r="L640" s="444">
        <f t="shared" ca="1" si="54"/>
        <v>-1695295.0327172715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-1695295.0327172715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-7153.9597342993775</v>
      </c>
      <c r="L641" s="444">
        <f t="shared" ca="1" si="54"/>
        <v>-1724104.2959661498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-1724104.2959661498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-7273.9983311697033</v>
      </c>
      <c r="L642" s="444">
        <f t="shared" ca="1" si="54"/>
        <v>-1753033.5978118982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-1753033.5978118982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-7394.5370888603211</v>
      </c>
      <c r="L643" s="444">
        <f t="shared" ca="1" si="54"/>
        <v>-1782083.4384153374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-1782083.4384153374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-7515.5780913746503</v>
      </c>
      <c r="L644" s="444">
        <f t="shared" ca="1" si="54"/>
        <v>-1811254.3200212908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-1811254.3200212908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-7637.1234313994573</v>
      </c>
      <c r="L645" s="444">
        <f t="shared" ca="1" si="54"/>
        <v>-1840546.7469672691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-1840546.7469672691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-7759.1752103410327</v>
      </c>
      <c r="L646" s="444">
        <f t="shared" ca="1" si="54"/>
        <v>-1869961.2256921891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-1869961.2256921891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-7881.7355383615331</v>
      </c>
      <c r="L647" s="444">
        <f t="shared" ca="1" si="54"/>
        <v>-1899498.2647451295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-1899498.2647451295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-8004.8065344154511</v>
      </c>
      <c r="L648" s="444">
        <f t="shared" ca="1" si="54"/>
        <v>-1929158.3747941237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-1929158.3747941237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-8128.3903262862605</v>
      </c>
      <c r="L649" s="444">
        <f t="shared" ca="1" si="54"/>
        <v>-1958942.0686349887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-1958942.0686349887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-8252.4890506231986</v>
      </c>
      <c r="L650" s="444">
        <f t="shared" ca="1" si="54"/>
        <v>-1988849.8612001908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-1988849.8612001908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-8377.1048529782056</v>
      </c>
      <c r="L651" s="444">
        <f t="shared" ca="1" si="54"/>
        <v>-2018882.2695677478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-2018882.2695677478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-8502.2398878430286</v>
      </c>
      <c r="L652" s="444">
        <f t="shared" ca="1" si="54"/>
        <v>-2049039.8129701698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-2049039.8129701698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-8627.896318686453</v>
      </c>
      <c r="L653" s="444">
        <f t="shared" ca="1" si="54"/>
        <v>-2079323.0128034351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-2079323.0128034351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-8754.076317991723</v>
      </c>
      <c r="L654" s="444">
        <f t="shared" ca="1" si="54"/>
        <v>-2109732.3926360053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-2109732.3926360053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-8880.7820672940998</v>
      </c>
      <c r="L655" s="444">
        <f t="shared" ca="1" si="54"/>
        <v>-2140268.4782178784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-2140268.4782178784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-9008.0157572185708</v>
      </c>
      <c r="L656" s="444">
        <f t="shared" ca="1" si="54"/>
        <v>-2170931.7974896757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-2170931.7974896757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-9135.7795875177271</v>
      </c>
      <c r="L657" s="444">
        <f t="shared" ca="1" si="54"/>
        <v>-2201722.8805917725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-2201722.8805917725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-9264.0757671097963</v>
      </c>
      <c r="L658" s="444">
        <f t="shared" ca="1" si="54"/>
        <v>-2232642.259873461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-2232642.259873461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-9392.9065141168321</v>
      </c>
      <c r="L659" s="444">
        <f t="shared" ca="1" si="54"/>
        <v>-2263690.4699021569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-2263690.4699021569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-9522.2740559030644</v>
      </c>
      <c r="L660" s="444">
        <f t="shared" ca="1" si="54"/>
        <v>-2294868.0474726385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-2294868.0474726385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-9652.1806291134053</v>
      </c>
      <c r="L661" s="444">
        <f t="shared" ca="1" si="54"/>
        <v>-2326175.5316163306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-2326175.5316163306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-9782.6284797121225</v>
      </c>
      <c r="L662" s="444">
        <f t="shared" ca="1" si="54"/>
        <v>-2357613.4636106216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-2357613.4636106216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-9913.6198630216677</v>
      </c>
      <c r="L663" s="444">
        <f t="shared" ca="1" si="54"/>
        <v>-2389182.3869882221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-2389182.3869882221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-10045.15704376167</v>
      </c>
      <c r="L664" s="444">
        <f t="shared" ca="1" si="54"/>
        <v>-2420882.8475465626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-2420882.8475465626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-10177.242296088089</v>
      </c>
      <c r="L665" s="444">
        <f t="shared" ca="1" si="54"/>
        <v>-2452715.3933572294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-2452715.3933572294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-10309.877903632534</v>
      </c>
      <c r="L666" s="444">
        <f t="shared" ca="1" si="54"/>
        <v>-2484680.5747754406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-2484680.5747754406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-10443.066159541748</v>
      </c>
      <c r="L667" s="444">
        <f t="shared" ca="1" si="54"/>
        <v>-2516778.9444495612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-2516778.9444495612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-10576.809366517249</v>
      </c>
      <c r="L668" s="444">
        <f t="shared" ca="1" si="54"/>
        <v>-2549011.0573306573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-2549011.0573306573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-10711.10983685515</v>
      </c>
      <c r="L669" s="444">
        <f t="shared" ca="1" si="54"/>
        <v>-2581377.4706820911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-2581377.4706820911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-10845.969892486124</v>
      </c>
      <c r="L670" s="444">
        <f t="shared" ca="1" si="54"/>
        <v>-2613878.7440891559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-2613878.7440891559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-10981.391865015561</v>
      </c>
      <c r="L671" s="444">
        <f t="shared" ca="1" si="54"/>
        <v>-2646515.4394687503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-2646515.4394687503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-11117.378095763872</v>
      </c>
      <c r="L672" s="444">
        <f t="shared" ca="1" si="54"/>
        <v>-2679288.1210790928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-2679288.1210790928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-11253.930935806966</v>
      </c>
      <c r="L673" s="444">
        <f t="shared" ca="1" si="54"/>
        <v>-2712197.3555294788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-2712197.3555294788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-11391.052746016907</v>
      </c>
      <c r="L674" s="444">
        <f t="shared" ca="1" si="54"/>
        <v>-2745243.7117900746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-2745243.7117900746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-11528.745897102723</v>
      </c>
      <c r="L675" s="444">
        <f t="shared" ca="1" si="54"/>
        <v>-2778427.7612017561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-2778427.7612017561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-11667.012769651396</v>
      </c>
      <c r="L676" s="444">
        <f t="shared" ca="1" si="54"/>
        <v>-2811750.0774859865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-2811750.0774859865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-11805.855754169022</v>
      </c>
      <c r="L677" s="444">
        <f t="shared" ca="1" si="54"/>
        <v>-2845211.2367547345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-2845211.2367547345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-11945.277251122139</v>
      </c>
      <c r="L678" s="444">
        <f t="shared" ca="1" si="54"/>
        <v>-2878811.8175204354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-2878811.8175204354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-12085.279670979226</v>
      </c>
      <c r="L679" s="444">
        <f t="shared" ca="1" si="54"/>
        <v>-2912552.4007059936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-2912552.4007059936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-12225.865434252386</v>
      </c>
      <c r="L680" s="444">
        <f t="shared" ca="1" si="54"/>
        <v>-2946433.5696548247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-2946433.5696548247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-12367.036971539181</v>
      </c>
      <c r="L681" s="444">
        <f t="shared" ca="1" si="54"/>
        <v>-2980455.9101409428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-2980455.9101409428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-12508.796723564674</v>
      </c>
      <c r="L682" s="444">
        <f t="shared" ca="1" si="54"/>
        <v>-3014620.0103790862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-3014620.0103790862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-12651.147141223604</v>
      </c>
      <c r="L683" s="444">
        <f t="shared" ca="1" si="54"/>
        <v>-3048926.4610348889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-3048926.4610348889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-12794.090685622781</v>
      </c>
      <c r="L684" s="444">
        <f t="shared" ca="1" si="54"/>
        <v>-3083375.8552350905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-3083375.8552350905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-12937.629828123621</v>
      </c>
      <c r="L685" s="444">
        <f t="shared" ca="1" si="54"/>
        <v>-3117968.7885777932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-3117968.7885777932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-13081.767050384884</v>
      </c>
      <c r="L686" s="444">
        <f t="shared" ca="1" si="54"/>
        <v>-3152705.859142757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-3152705.859142757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-13226.504844405566</v>
      </c>
      <c r="L687" s="444">
        <f t="shared" ca="1" si="54"/>
        <v>-3187587.6675017416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-3187587.6675017416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-13371.845712568002</v>
      </c>
      <c r="L688" s="444">
        <f t="shared" ca="1" si="54"/>
        <v>-3222614.8167288885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-3222614.8167288885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-13517.792167681115</v>
      </c>
      <c r="L689" s="444">
        <f t="shared" ca="1" si="54"/>
        <v>-3257787.9124111487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-3257787.9124111487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-13664.346733023864</v>
      </c>
      <c r="L690" s="444">
        <f t="shared" ca="1" si="54"/>
        <v>-3293107.5626587514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-3293107.5626587514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-13811.511942388875</v>
      </c>
      <c r="L691" s="444">
        <f t="shared" ca="1" si="54"/>
        <v>-3328574.3781157192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-3328574.3781157192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-13959.290340126241</v>
      </c>
      <c r="L692" s="444">
        <f t="shared" ca="1" si="54"/>
        <v>-3364188.9719704241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-3364188.9719704241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-14107.684481187513</v>
      </c>
      <c r="L693" s="444">
        <f t="shared" ca="1" si="54"/>
        <v>-3399951.9599661906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-3399951.9599661906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-14256.69693116987</v>
      </c>
      <c r="L694" s="444">
        <f t="shared" ca="1" si="54"/>
        <v>-3435863.9604119393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-3435863.9604119393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-14406.330266360492</v>
      </c>
      <c r="L695" s="444">
        <f t="shared" ca="1" si="54"/>
        <v>-3471925.5941928788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-3471925.5941928788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-14556.587073781075</v>
      </c>
      <c r="L696" s="444">
        <f t="shared" ca="1" si="54"/>
        <v>-3508137.4847812387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-3508137.4847812387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-14707.469951232573</v>
      </c>
      <c r="L697" s="444">
        <f t="shared" ca="1" si="54"/>
        <v>-3544500.25824705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-3544500.25824705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-14858.981507340121</v>
      </c>
      <c r="L698" s="444">
        <f t="shared" ca="1" si="54"/>
        <v>-3581014.5432689688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-3581014.5432689688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-15011.124361598117</v>
      </c>
      <c r="L699" s="444">
        <f t="shared" ca="1" si="54"/>
        <v>-3617680.9711451456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-3617680.9711451456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-15163.90114441552</v>
      </c>
      <c r="L700" s="444">
        <f t="shared" ca="1" si="54"/>
        <v>-3654500.17580414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-3654500.17580414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-15317.314497161327</v>
      </c>
      <c r="L701" s="444">
        <f t="shared" ca="1" si="54"/>
        <v>-3691472.7938158801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-3691472.7938158801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-15471.367072210245</v>
      </c>
      <c r="L702" s="444">
        <f t="shared" ca="1" si="54"/>
        <v>-3728599.4644026691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-3728599.4644026691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-15626.061532988531</v>
      </c>
      <c r="L703" s="444">
        <f t="shared" ca="1" si="54"/>
        <v>-3765880.8294502366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-3765880.8294502366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-15781.400554020067</v>
      </c>
      <c r="L704" s="444">
        <f t="shared" ca="1" si="54"/>
        <v>-3803317.5335188354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-3803317.5335188354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-15937.386820972559</v>
      </c>
      <c r="L705" s="444">
        <f t="shared" ca="1" si="54"/>
        <v>-3840910.2238543867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-3840910.2238543867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-16094.023030704026</v>
      </c>
      <c r="L706" s="444">
        <f t="shared" ca="1" si="54"/>
        <v>-3878659.5503996694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-3878659.5503996694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-16251.311891309368</v>
      </c>
      <c r="L707" s="444">
        <f t="shared" ca="1" si="54"/>
        <v>-3916566.1658055577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-3916566.1658055577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-16409.256122167237</v>
      </c>
      <c r="L708" s="444">
        <f t="shared" ca="1" si="54"/>
        <v>-3954630.7254423038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-3954630.7254423038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-16567.85845398701</v>
      </c>
      <c r="L709" s="444">
        <f t="shared" ca="1" si="54"/>
        <v>-3992853.8874108698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-3992853.8874108698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-16727.121628856035</v>
      </c>
      <c r="L710" s="444">
        <f t="shared" ca="1" si="54"/>
        <v>-4031236.3125543045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-4031236.3125543045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-16887.048400287011</v>
      </c>
      <c r="L711" s="444">
        <f t="shared" ca="1" si="54"/>
        <v>-4069778.6644691704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-4069778.6644691704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-17047.641533265625</v>
      </c>
      <c r="L712" s="444">
        <f t="shared" ca="1" si="54"/>
        <v>-4108481.6095170151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-4108481.6095170151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-17208.903804298308</v>
      </c>
      <c r="L713" s="444">
        <f t="shared" ca="1" si="54"/>
        <v>-4147345.8168358924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-4147345.8168358924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-17370.838001460295</v>
      </c>
      <c r="L714" s="444">
        <f t="shared" ca="1" si="54"/>
        <v>-4186371.9583519315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-4186371.9583519315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-17533.44692444379</v>
      </c>
      <c r="L715" s="444">
        <f t="shared" ca="1" si="54"/>
        <v>-4225560.7087909533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-4225560.7087909533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-17696.733384606381</v>
      </c>
      <c r="L716" s="444">
        <f t="shared" ca="1" si="54"/>
        <v>-4264912.7456901381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-4264912.7456901381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-17860.700205019653</v>
      </c>
      <c r="L717" s="444">
        <f t="shared" ca="1" si="54"/>
        <v>-4304428.7494097361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-4304428.7494097361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-18025.350220517976</v>
      </c>
      <c r="L718" s="444">
        <f t="shared" ca="1" si="54"/>
        <v>-4344109.4031448327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-4344109.4031448327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-18190.686277747547</v>
      </c>
      <c r="L719" s="444">
        <f t="shared" ca="1" si="54"/>
        <v>-4383955.3929371582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-4383955.3929371582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-18356.711235215567</v>
      </c>
      <c r="L720" s="444">
        <f t="shared" ca="1" si="54"/>
        <v>-4423967.4076869525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-4423967.4076869525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-18523.427963339713</v>
      </c>
      <c r="L721" s="444">
        <f t="shared" ca="1" si="54"/>
        <v>-4464146.1391648706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-4464146.1391648706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-18690.839344497705</v>
      </c>
      <c r="L722" s="444">
        <f t="shared" ca="1" si="54"/>
        <v>-4504492.2820239468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-4504492.2820239468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-18858.948273077189</v>
      </c>
      <c r="L723" s="444">
        <f t="shared" ca="1" si="54"/>
        <v>-4545006.5338116027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-4545006.5338116027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-19027.757655525755</v>
      </c>
      <c r="L724" s="444">
        <f t="shared" ca="1" si="54"/>
        <v>-4585689.5949817067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-4585689.5949817067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-19197.270410401186</v>
      </c>
      <c r="L725" s="444">
        <f t="shared" ca="1" si="54"/>
        <v>-4626542.1689066859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-4626542.1689066859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-19367.489468421933</v>
      </c>
      <c r="L726" s="444">
        <f t="shared" ca="1" si="54"/>
        <v>-4667564.9618896861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-4667564.9618896861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-19538.417772517769</v>
      </c>
      <c r="L727" s="444">
        <f t="shared" ca="1" si="54"/>
        <v>-4708758.683176782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-4708758.683176782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-19710.058277880667</v>
      </c>
      <c r="L728" s="444">
        <f t="shared" ca="1" si="54"/>
        <v>-4750124.0449692411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-4750124.0449692411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-19882.413952015915</v>
      </c>
      <c r="L729" s="444">
        <f t="shared" ca="1" si="54"/>
        <v>-4791661.7624358358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-4791661.7624358358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-20055.487774793393</v>
      </c>
      <c r="L730" s="444">
        <f t="shared" ca="1" si="54"/>
        <v>-4833372.5537252072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-4833372.5537252072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-20229.282738499107</v>
      </c>
      <c r="L731" s="444">
        <f t="shared" ca="1" si="54"/>
        <v>-4875257.1399782849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-4875257.1399782849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-20403.801847886931</v>
      </c>
      <c r="L732" s="444">
        <f t="shared" ca="1" si="54"/>
        <v>-4917316.2453407506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-4917316.2453407506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-20579.048120230538</v>
      </c>
      <c r="L733" s="444">
        <f t="shared" ca="1" si="54"/>
        <v>-4959550.5969755594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-4959550.5969755594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-20755.024585375573</v>
      </c>
      <c r="L734" s="444">
        <f t="shared" ca="1" si="54"/>
        <v>-5001960.9250755133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-5001960.9250755133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-20931.734285792048</v>
      </c>
      <c r="L735" s="444">
        <f t="shared" ca="1" si="54"/>
        <v>-5044547.962875884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-5044547.962875884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-21109.180276626925</v>
      </c>
      <c r="L736" s="444">
        <f t="shared" ca="1" si="54"/>
        <v>-5087312.4466670891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-5087312.4466670891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-21287.365625756949</v>
      </c>
      <c r="L737" s="444">
        <f t="shared" ca="1" si="54"/>
        <v>-5130255.1158074243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-5130255.1158074243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-21466.293413841679</v>
      </c>
      <c r="L738" s="444">
        <f t="shared" ca="1" si="54"/>
        <v>-5173376.7127358448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-5173376.7127358448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-21645.966734376761</v>
      </c>
      <c r="L739" s="444">
        <f t="shared" ca="1" si="54"/>
        <v>-5216677.9829847999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-5216677.9829847999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-21826.388693747409</v>
      </c>
      <c r="L740" s="444">
        <f t="shared" ca="1" si="54"/>
        <v>-5260159.6751931254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-5260159.6751931254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-22007.562411282099</v>
      </c>
      <c r="L741" s="444">
        <f t="shared" ca="1" si="54"/>
        <v>-5303822.541118986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-5303822.541118986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-22189.491019306519</v>
      </c>
      <c r="L742" s="444">
        <f t="shared" ca="1" si="54"/>
        <v>-5347667.3356528711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-5347667.3356528711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-22372.177663197705</v>
      </c>
      <c r="L743" s="444">
        <f t="shared" ca="1" si="54"/>
        <v>-5391694.8168306472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-5391694.8168306472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-22555.625501438441</v>
      </c>
      <c r="L744" s="444">
        <f t="shared" ca="1" si="54"/>
        <v>-5435905.7458466636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-5435905.7458466636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-22739.837705671842</v>
      </c>
      <c r="L745" s="444">
        <f t="shared" ca="1" si="54"/>
        <v>-5480300.8870669138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-5480300.8870669138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-22924.817460756218</v>
      </c>
      <c r="L746" s="444">
        <f t="shared" ca="1" si="54"/>
        <v>-5524881.008042248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-5524881.008042248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-23110.567964820111</v>
      </c>
      <c r="L747" s="444">
        <f t="shared" ca="1" si="54"/>
        <v>-5569646.8795216465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-5569646.8795216465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-23297.092429317603</v>
      </c>
      <c r="L748" s="444">
        <f t="shared" ca="1" si="54"/>
        <v>-5614599.2754655425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-5614599.2754655425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-23484.394079083835</v>
      </c>
      <c r="L749" s="444">
        <f t="shared" ca="1" si="54"/>
        <v>-5659738.9730592044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-5659738.9730592044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-23672.476152390762</v>
      </c>
      <c r="L750" s="444">
        <f t="shared" ca="1" si="54"/>
        <v>-5705066.752726174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-5705066.752726174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-23861.341901003136</v>
      </c>
      <c r="L751" s="444">
        <f t="shared" ca="1" si="54"/>
        <v>-5750583.3981417557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-5750583.3981417557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-24050.994590234724</v>
      </c>
      <c r="L752" s="444">
        <f t="shared" ca="1" si="54"/>
        <v>-5796289.696246569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-5796289.696246569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-24241.43749900478</v>
      </c>
      <c r="L753" s="444">
        <f t="shared" ca="1" si="54"/>
        <v>-5842186.4372601518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-5842186.4372601518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-24432.673919894711</v>
      </c>
      <c r="L754" s="444">
        <f t="shared" ca="1" si="54"/>
        <v>-5888274.414694625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-5888274.414694625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-24624.707159205012</v>
      </c>
      <c r="L755" s="444">
        <f t="shared" ca="1" si="54"/>
        <v>-5934554.4253684087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-5934554.4253684087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-24817.540537012446</v>
      </c>
      <c r="L756" s="444">
        <f t="shared" ca="1" si="54"/>
        <v>-5981027.2694199998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-5981027.2694199998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-25011.17738722741</v>
      </c>
      <c r="L757" s="444">
        <f t="shared" ca="1" si="54"/>
        <v>-6027693.7503218055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-6027693.7503218055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-25205.621057651599</v>
      </c>
      <c r="L758" s="444">
        <f t="shared" ca="1" si="54"/>
        <v>-6074554.6748940358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-6074554.6748940358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-25400.874910035891</v>
      </c>
      <c r="L759" s="444">
        <f t="shared" ca="1" si="54"/>
        <v>-6121610.8533186503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-6121610.8533186503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-25596.942320138452</v>
      </c>
      <c r="L760" s="444">
        <f t="shared" ca="1" si="54"/>
        <v>-6168863.0991533669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-6168863.0991533669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-25793.826677783105</v>
      </c>
      <c r="L761" s="444">
        <f t="shared" ca="1" si="54"/>
        <v>-6216312.2293457286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-6216312.2293457286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-25991.531386917944</v>
      </c>
      <c r="L762" s="444">
        <f t="shared" ca="1" si="54"/>
        <v>-6263959.0642472254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-6263959.0642472254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-26190.059865674182</v>
      </c>
      <c r="L763" s="444">
        <f t="shared" ca="1" si="54"/>
        <v>-6311804.4276274778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-6311804.4276274778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-26389.415546425233</v>
      </c>
      <c r="L764" s="444">
        <f t="shared" ca="1" si="54"/>
        <v>-6359849.1466884818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-6359849.1466884818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-26589.601875846085</v>
      </c>
      <c r="L765" s="444">
        <f t="shared" ca="1" si="54"/>
        <v>-6408094.0520789064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-6408094.0520789064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-26790.622314972854</v>
      </c>
      <c r="L766" s="444">
        <f t="shared" ca="1" si="54"/>
        <v>-6456539.9779084576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-6456539.9779084576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-26992.480339262649</v>
      </c>
      <c r="L767" s="444">
        <f t="shared" ca="1" si="54"/>
        <v>-6505187.7617622986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-6505187.7617622986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-27195.179438653653</v>
      </c>
      <c r="L768" s="444">
        <f t="shared" ca="1" si="54"/>
        <v>-6554038.2447155304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-6554038.2447155304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-27398.72311762545</v>
      </c>
      <c r="L769" s="444">
        <f t="shared" ca="1" si="54"/>
        <v>-6603092.2713477341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-6603092.2713477341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-27603.11489525963</v>
      </c>
      <c r="L770" s="444">
        <f t="shared" ca="1" si="54"/>
        <v>-6652350.6897575725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-6652350.6897575725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-27808.358305300633</v>
      </c>
      <c r="L771" s="444">
        <f t="shared" ca="1" si="54"/>
        <v>-6701814.3515774515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-6701814.3515774515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-28014.45689621679</v>
      </c>
      <c r="L772" s="444">
        <f t="shared" ca="1" si="54"/>
        <v>-6751484.1119882464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-6751484.1119882464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-28221.41423126177</v>
      </c>
      <c r="L773" s="444">
        <f t="shared" ref="L773:L1027" ca="1" si="80">I773-J773+K773</f>
        <v>-6801360.829734087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-6801360.829734087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-28429.233888536106</v>
      </c>
      <c r="L774" s="444">
        <f t="shared" ca="1" si="80"/>
        <v>-6851445.3671372011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-6851445.3671372011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-28637.919461049085</v>
      </c>
      <c r="L775" s="444">
        <f t="shared" ca="1" si="80"/>
        <v>-6901738.5901128286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-6901738.5901128286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-28847.47455678086</v>
      </c>
      <c r="L776" s="444">
        <f t="shared" ca="1" si="80"/>
        <v>-6952241.3681841874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-6952241.3681841874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-29057.902798744853</v>
      </c>
      <c r="L777" s="444">
        <f t="shared" ca="1" si="80"/>
        <v>-7002954.5744975107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-7002954.5744975107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-29269.207825050369</v>
      </c>
      <c r="L778" s="444">
        <f t="shared" ca="1" si="80"/>
        <v>-7053879.0858371397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-7053879.0858371397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-29481.393288965486</v>
      </c>
      <c r="L779" s="444">
        <f t="shared" ca="1" si="80"/>
        <v>-7105015.7826406835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-7105015.7826406835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-29694.462858980256</v>
      </c>
      <c r="L780" s="444">
        <f t="shared" ca="1" si="80"/>
        <v>-7156365.5490142424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-7156365.5490142424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-29908.420218870084</v>
      </c>
      <c r="L781" s="444">
        <f t="shared" ca="1" si="80"/>
        <v>-7207929.2727476908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-7207929.2727476908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-30123.269067759455</v>
      </c>
      <c r="L782" s="444">
        <f t="shared" ca="1" si="80"/>
        <v>-7259707.8453300288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-7259707.8453300288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-30339.01312018586</v>
      </c>
      <c r="L783" s="444">
        <f t="shared" ca="1" si="80"/>
        <v>-7311702.1619647928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-7311702.1619647928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-30555.656106164046</v>
      </c>
      <c r="L784" s="444">
        <f t="shared" ca="1" si="80"/>
        <v>-7363913.1215855349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-7363913.1215855349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-30773.201771250471</v>
      </c>
      <c r="L785" s="444">
        <f t="shared" ca="1" si="80"/>
        <v>-7416341.6268713642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-7416341.6268713642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-30991.653876608088</v>
      </c>
      <c r="L786" s="444">
        <f t="shared" ca="1" si="80"/>
        <v>-7468988.5842625508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-7468988.5842625508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-31211.016199071375</v>
      </c>
      <c r="L787" s="444">
        <f t="shared" ca="1" si="80"/>
        <v>-7521854.9039762001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-7521854.9039762001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-31431.292531211577</v>
      </c>
      <c r="L788" s="444">
        <f t="shared" ca="1" si="80"/>
        <v>-7574941.5000219904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-7574941.5000219904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-31652.486681402366</v>
      </c>
      <c r="L789" s="444">
        <f t="shared" ca="1" si="80"/>
        <v>-7628249.2902179714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-7628249.2902179714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-31874.602473885625</v>
      </c>
      <c r="L790" s="444">
        <f t="shared" ca="1" si="80"/>
        <v>-7681779.1962064356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-7681779.1962064356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-32097.643748837556</v>
      </c>
      <c r="L791" s="444">
        <f t="shared" ca="1" si="80"/>
        <v>-7735532.1434698515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-7735532.1434698515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-32321.614362435121</v>
      </c>
      <c r="L792" s="444">
        <f t="shared" ca="1" si="80"/>
        <v>-7789509.0613468653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-7789509.0613468653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-32546.51818692268</v>
      </c>
      <c r="L793" s="444">
        <f t="shared" ca="1" si="80"/>
        <v>-7843710.8830483668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-7843710.8830483668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-32772.359110678939</v>
      </c>
      <c r="L794" s="444">
        <f t="shared" ca="1" si="80"/>
        <v>-7898138.5456736237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-7898138.5456736237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-32999.141038284171</v>
      </c>
      <c r="L795" s="444">
        <f t="shared" ca="1" si="80"/>
        <v>-7952792.9902264867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-7952792.9902264867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-33226.867890587768</v>
      </c>
      <c r="L796" s="444">
        <f t="shared" ca="1" si="80"/>
        <v>-8007675.1616316531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-8007675.1616316531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-33455.543604775958</v>
      </c>
      <c r="L797" s="444">
        <f t="shared" ca="1" si="80"/>
        <v>-8062786.0087510077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-8062786.0087510077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-33685.172134439941</v>
      </c>
      <c r="L798" s="444">
        <f t="shared" ca="1" si="80"/>
        <v>-8118126.4844000265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-8118126.4844000265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-33915.757449644188</v>
      </c>
      <c r="L799" s="444">
        <f t="shared" ca="1" si="80"/>
        <v>-8173697.5453642495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-8173697.5453642495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-34147.303536995118</v>
      </c>
      <c r="L800" s="444">
        <f t="shared" ca="1" si="80"/>
        <v>-8229500.1524158232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-8229500.1524158232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-34379.814399710012</v>
      </c>
      <c r="L801" s="444">
        <f t="shared" ca="1" si="80"/>
        <v>-8285535.2703301115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-8285535.2703301115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-34613.294057686209</v>
      </c>
      <c r="L802" s="444">
        <f t="shared" ca="1" si="80"/>
        <v>-8341803.8679023758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-8341803.8679023758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-34847.746547570649</v>
      </c>
      <c r="L803" s="444">
        <f t="shared" ca="1" si="80"/>
        <v>-8398306.9179645255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-8398306.9179645255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-35083.1759228296</v>
      </c>
      <c r="L804" s="444">
        <f t="shared" ca="1" si="80"/>
        <v>-8455045.3974019345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-8455045.3974019345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-35319.586253818808</v>
      </c>
      <c r="L805" s="444">
        <f t="shared" ca="1" si="80"/>
        <v>-8512020.2871703319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-8512020.2871703319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-35556.981627853798</v>
      </c>
      <c r="L806" s="444">
        <f t="shared" ca="1" si="80"/>
        <v>-8569232.5723127648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-8569232.5723127648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-35795.366149280599</v>
      </c>
      <c r="L807" s="444">
        <f t="shared" ca="1" si="80"/>
        <v>-8626683.2419766244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-8626683.2419766244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-36034.743939546679</v>
      </c>
      <c r="L808" s="444">
        <f t="shared" ca="1" si="80"/>
        <v>-8684373.2894307505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-8684373.2894307505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-36275.11913727221</v>
      </c>
      <c r="L809" s="444">
        <f t="shared" ca="1" si="80"/>
        <v>-8742303.7120826021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-8742303.7120826021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-36516.495898321591</v>
      </c>
      <c r="L810" s="444">
        <f t="shared" ca="1" si="80"/>
        <v>-8800475.5114955027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-8800475.5114955027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-36758.878395875341</v>
      </c>
      <c r="L811" s="444">
        <f t="shared" ca="1" si="80"/>
        <v>-8858889.6934059579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-8858889.6934059579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-37002.270820502235</v>
      </c>
      <c r="L812" s="444">
        <f t="shared" ca="1" si="80"/>
        <v>-8917547.2677410394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-8917547.2677410394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-37246.677380231748</v>
      </c>
      <c r="L813" s="444">
        <f t="shared" ca="1" si="80"/>
        <v>-8976449.2486358508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-8976449.2486358508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-37492.102300626793</v>
      </c>
      <c r="L814" s="444">
        <f t="shared" ca="1" si="80"/>
        <v>-9035596.6544510573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-9035596.6544510573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-37738.549824856818</v>
      </c>
      <c r="L815" s="444">
        <f t="shared" ca="1" si="80"/>
        <v>-9094990.5077904928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-9094990.5077904928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-37986.024213771132</v>
      </c>
      <c r="L816" s="444">
        <f t="shared" ca="1" si="80"/>
        <v>-9154631.8355188426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-9154631.8355188426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-38234.529745972592</v>
      </c>
      <c r="L817" s="444">
        <f t="shared" ca="1" si="80"/>
        <v>-9214521.6687793937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-9214521.6687793937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-38484.070717891555</v>
      </c>
      <c r="L818" s="444">
        <f t="shared" ca="1" si="80"/>
        <v>-9274661.0430118646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-9274661.0430118646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-38734.651443860181</v>
      </c>
      <c r="L819" s="444">
        <f t="shared" ca="1" si="80"/>
        <v>-9335050.9979703035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-9335050.9979703035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-38986.276256187011</v>
      </c>
      <c r="L820" s="444">
        <f t="shared" ca="1" si="80"/>
        <v>-9395692.5777410697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-9395692.5777410697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-39238.949505231867</v>
      </c>
      <c r="L821" s="444">
        <f t="shared" ca="1" si="80"/>
        <v>-9456586.8307608813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-9456586.8307608813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-39492.675559481082</v>
      </c>
      <c r="L822" s="444">
        <f t="shared" ca="1" si="80"/>
        <v>-9517734.8098349422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-9517734.8098349422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-39747.458805623006</v>
      </c>
      <c r="L823" s="444">
        <f t="shared" ca="1" si="80"/>
        <v>-9579137.5721551441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-9579137.5721551441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-40003.303648623849</v>
      </c>
      <c r="L824" s="444">
        <f t="shared" ca="1" si="80"/>
        <v>-9640796.1793183479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-9640796.1793183479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-40260.214511803861</v>
      </c>
      <c r="L825" s="444">
        <f t="shared" ca="1" si="80"/>
        <v>-9702711.6973447315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-9702711.6973447315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-40518.195836913794</v>
      </c>
      <c r="L826" s="444">
        <f t="shared" ca="1" si="80"/>
        <v>-9764885.1966962256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-9764885.1966962256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-40777.252084211686</v>
      </c>
      <c r="L827" s="444">
        <f t="shared" ca="1" si="80"/>
        <v>-9827317.7522950172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-9827317.7522950172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-41037.387732539988</v>
      </c>
      <c r="L828" s="444">
        <f t="shared" ca="1" si="80"/>
        <v>-9890010.4435421359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-9890010.4435421359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-41298.607279402982</v>
      </c>
      <c r="L829" s="444">
        <f t="shared" ca="1" si="80"/>
        <v>-9952964.3543361183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-9952964.3543361183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-41560.915241044575</v>
      </c>
      <c r="L830" s="444">
        <f t="shared" ca="1" si="80"/>
        <v>-10016180.573091742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-10016180.573091742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-41824.316152526335</v>
      </c>
      <c r="L831" s="444">
        <f t="shared" ca="1" si="80"/>
        <v>-10079660.192758847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-10079660.192758847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-42088.814567805945</v>
      </c>
      <c r="L832" s="444">
        <f t="shared" ca="1" si="80"/>
        <v>-10143404.310841233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-10143404.310841233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-42354.415059815881</v>
      </c>
      <c r="L833" s="444">
        <f t="shared" ca="1" si="80"/>
        <v>-10207414.029415628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-10207414.029415628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-42621.122220542529</v>
      </c>
      <c r="L834" s="444">
        <f t="shared" ca="1" si="80"/>
        <v>-10271690.45515075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-10271690.45515075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-42888.940661105538</v>
      </c>
      <c r="L835" s="444">
        <f t="shared" ca="1" si="80"/>
        <v>-10336234.699326435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-10336234.699326435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-43157.875011837561</v>
      </c>
      <c r="L836" s="444">
        <f t="shared" ca="1" si="80"/>
        <v>-10401047.877852852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-10401047.877852852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-43427.929922364296</v>
      </c>
      <c r="L837" s="444">
        <f t="shared" ca="1" si="80"/>
        <v>-10466131.111289795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-10466131.111289795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-43699.110061684893</v>
      </c>
      <c r="L838" s="444">
        <f t="shared" ca="1" si="80"/>
        <v>-10531485.524866059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-10531485.524866059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-43971.420118252659</v>
      </c>
      <c r="L839" s="444">
        <f t="shared" ca="1" si="80"/>
        <v>-10597112.248498891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-10597112.248498891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-44244.864800056122</v>
      </c>
      <c r="L840" s="444">
        <f t="shared" ca="1" si="80"/>
        <v>-10663012.416813526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-10663012.416813526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-44519.448834700437</v>
      </c>
      <c r="L841" s="444">
        <f t="shared" ca="1" si="80"/>
        <v>-10729187.169162806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-10729187.169162806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-44795.176969489105</v>
      </c>
      <c r="L842" s="444">
        <f t="shared" ca="1" si="80"/>
        <v>-10795637.649646875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-10795637.649646875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-45072.053971506059</v>
      </c>
      <c r="L843" s="444">
        <f t="shared" ca="1" si="80"/>
        <v>-10862365.00713296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-10862365.00713296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-45350.084627698081</v>
      </c>
      <c r="L844" s="444">
        <f t="shared" ca="1" si="80"/>
        <v>-10929370.395275237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-10929370.395275237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-45629.273744957565</v>
      </c>
      <c r="L845" s="444">
        <f t="shared" ca="1" si="80"/>
        <v>-10996654.972534774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-10996654.972534774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-45909.626150205637</v>
      </c>
      <c r="L846" s="444">
        <f t="shared" ca="1" si="80"/>
        <v>-11064219.902199559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-11064219.902199559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-46191.146690475573</v>
      </c>
      <c r="L847" s="444">
        <f t="shared" ca="1" si="80"/>
        <v>-11132066.352404613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-11132066.352404613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-46473.840232996634</v>
      </c>
      <c r="L848" s="444">
        <f t="shared" ca="1" si="80"/>
        <v>-11200195.496152189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-11200195.496152189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-46757.711665278199</v>
      </c>
      <c r="L849" s="444">
        <f t="shared" ca="1" si="80"/>
        <v>-11268608.511332046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-11268608.511332046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-47042.765895194272</v>
      </c>
      <c r="L850" s="444">
        <f t="shared" ca="1" si="80"/>
        <v>-11337306.580741819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-11337306.580741819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-47329.007851068323</v>
      </c>
      <c r="L851" s="444">
        <f t="shared" ca="1" si="80"/>
        <v>-11406290.892107466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-11406290.892107466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-47616.442481758524</v>
      </c>
      <c r="L852" s="444">
        <f t="shared" ca="1" si="80"/>
        <v>-11475562.638103804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-11475562.638103804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-47905.074756743263</v>
      </c>
      <c r="L853" s="444">
        <f t="shared" ca="1" si="80"/>
        <v>-11545123.016375126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-11545123.016375126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-48194.90966620711</v>
      </c>
      <c r="L854" s="444">
        <f t="shared" ca="1" si="80"/>
        <v>-11614973.229555912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-11614973.229555912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-48485.952221127045</v>
      </c>
      <c r="L855" s="444">
        <f t="shared" ca="1" si="80"/>
        <v>-11685114.485291619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-11685114.485291619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-48778.207453359159</v>
      </c>
      <c r="L856" s="444">
        <f t="shared" ca="1" si="80"/>
        <v>-11755547.996259557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-11755547.996259557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-49071.680415725568</v>
      </c>
      <c r="L857" s="444">
        <f t="shared" ca="1" si="80"/>
        <v>-11826274.980189862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-11826274.980189862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-49366.376182101834</v>
      </c>
      <c r="L858" s="444">
        <f t="shared" ca="1" si="80"/>
        <v>-11897296.659886543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-11897296.659886543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-49662.299847504677</v>
      </c>
      <c r="L859" s="444">
        <f t="shared" ca="1" si="80"/>
        <v>-11968614.263248626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-11968614.263248626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-49959.456528180024</v>
      </c>
      <c r="L860" s="444">
        <f t="shared" ca="1" si="80"/>
        <v>-12040229.023291385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-12040229.023291385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-50257.851361691515</v>
      </c>
      <c r="L861" s="444">
        <f t="shared" ca="1" si="80"/>
        <v>-12112142.178167656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-12112142.178167656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-50557.489507009312</v>
      </c>
      <c r="L862" s="444">
        <f t="shared" ca="1" si="80"/>
        <v>-12184354.971189246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-12184354.971189246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-50858.376144599271</v>
      </c>
      <c r="L863" s="444">
        <f t="shared" ca="1" si="80"/>
        <v>-12256868.650848424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-12256868.650848424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-51160.516476512516</v>
      </c>
      <c r="L864" s="444">
        <f t="shared" ca="1" si="80"/>
        <v>-12329684.470839515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-12329684.470839515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-51463.915726475396</v>
      </c>
      <c r="L865" s="444">
        <f t="shared" ca="1" si="80"/>
        <v>-12402803.69008057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-12402803.69008057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-51768.579139979789</v>
      </c>
      <c r="L866" s="444">
        <f t="shared" ca="1" si="80"/>
        <v>-12476227.572735129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-12476227.572735129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-52074.511984373785</v>
      </c>
      <c r="L867" s="444">
        <f t="shared" ca="1" si="80"/>
        <v>-12549957.388234083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-12549957.388234083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-52381.719548952758</v>
      </c>
      <c r="L868" s="444">
        <f t="shared" ca="1" si="80"/>
        <v>-12623994.411297614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-12623994.411297614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-52690.207145050801</v>
      </c>
      <c r="L869" s="444">
        <f t="shared" ca="1" si="80"/>
        <v>-12698339.921957243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-12698339.921957243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-52999.980106132592</v>
      </c>
      <c r="L870" s="444">
        <f t="shared" ca="1" si="80"/>
        <v>-12772995.205577955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-12772995.205577955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-53311.043787885559</v>
      </c>
      <c r="L871" s="444">
        <f t="shared" ca="1" si="80"/>
        <v>-12847961.552880419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-12847961.552880419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-53623.403568312497</v>
      </c>
      <c r="L872" s="444">
        <f t="shared" ca="1" si="80"/>
        <v>-12923240.259963311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-12923240.259963311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-53937.064847824542</v>
      </c>
      <c r="L873" s="444">
        <f t="shared" ca="1" si="80"/>
        <v>-12998832.628325716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-12998832.628325716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-54252.033049334561</v>
      </c>
      <c r="L874" s="444">
        <f t="shared" ca="1" si="80"/>
        <v>-13074739.964889629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-13074739.964889629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-54568.313618350869</v>
      </c>
      <c r="L875" s="444">
        <f t="shared" ca="1" si="80"/>
        <v>-13150963.582022559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-13150963.582022559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-54885.912023071411</v>
      </c>
      <c r="L876" s="444">
        <f t="shared" ca="1" si="80"/>
        <v>-13227504.797560209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-13227504.797560209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-55204.833754478284</v>
      </c>
      <c r="L877" s="444">
        <f t="shared" ca="1" si="80"/>
        <v>-13304364.934829267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-13304364.934829267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-55525.08432643269</v>
      </c>
      <c r="L878" s="444">
        <f t="shared" ca="1" si="80"/>
        <v>-13381545.322670279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-13381545.322670279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-55846.66927577024</v>
      </c>
      <c r="L879" s="444">
        <f t="shared" ca="1" si="80"/>
        <v>-13459047.295460628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-13459047.295460628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-56169.594162396708</v>
      </c>
      <c r="L880" s="444">
        <f t="shared" ca="1" si="80"/>
        <v>-13536872.193137605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-13536872.193137605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-56493.864569384088</v>
      </c>
      <c r="L881" s="444">
        <f t="shared" ca="1" si="80"/>
        <v>-13615021.361221569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-13615021.361221569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-56819.486103067284</v>
      </c>
      <c r="L882" s="444">
        <f t="shared" ca="1" si="80"/>
        <v>-13693496.150839215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-13693496.150839215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-57146.464393140806</v>
      </c>
      <c r="L883" s="444">
        <f t="shared" ca="1" si="80"/>
        <v>-13772297.918746935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-13772297.918746935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-57474.805092756316</v>
      </c>
      <c r="L884" s="444">
        <f t="shared" ca="1" si="80"/>
        <v>-13851428.02735427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-13851428.02735427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-57804.513878620208</v>
      </c>
      <c r="L885" s="444">
        <f t="shared" ca="1" si="80"/>
        <v>-13930887.844747469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-13930887.844747469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-58135.596451091871</v>
      </c>
      <c r="L886" s="444">
        <f t="shared" ca="1" si="80"/>
        <v>-14010678.744713141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-14010678.744713141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-58468.058534282165</v>
      </c>
      <c r="L887" s="444">
        <f t="shared" ca="1" si="80"/>
        <v>-14090802.106762001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-14090802.106762001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-58801.905876152421</v>
      </c>
      <c r="L888" s="444">
        <f t="shared" ca="1" si="80"/>
        <v>-14171259.316152733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-14171259.316152733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-59137.144248613804</v>
      </c>
      <c r="L889" s="444">
        <f t="shared" ca="1" si="80"/>
        <v>-14252051.763915926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-14252051.763915926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-59473.779447627116</v>
      </c>
      <c r="L890" s="444">
        <f t="shared" ca="1" si="80"/>
        <v>-14333180.846878132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-14333180.846878132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-59811.817293302964</v>
      </c>
      <c r="L891" s="444">
        <f t="shared" ca="1" si="80"/>
        <v>-14414647.967686014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-14414647.967686014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-60151.263630002482</v>
      </c>
      <c r="L892" s="444">
        <f t="shared" ca="1" si="80"/>
        <v>-14496454.534830596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-14496454.534830596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-60492.124326438236</v>
      </c>
      <c r="L893" s="444">
        <f t="shared" ca="1" si="80"/>
        <v>-14578601.962671613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-14578601.962671613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-60834.405275775804</v>
      </c>
      <c r="L894" s="444">
        <f t="shared" ca="1" si="80"/>
        <v>-14661091.671461968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-14661091.671461968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-61178.112395735618</v>
      </c>
      <c r="L895" s="444">
        <f t="shared" ca="1" si="80"/>
        <v>-14743925.087372283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-14743925.087372283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-61523.25162869526</v>
      </c>
      <c r="L896" s="444">
        <f t="shared" ca="1" si="80"/>
        <v>-14827103.642515557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-14827103.642515557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-61869.828941792235</v>
      </c>
      <c r="L897" s="444">
        <f t="shared" ca="1" si="80"/>
        <v>-14910628.774971928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-14910628.774971928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-62217.850327027125</v>
      </c>
      <c r="L898" s="444">
        <f t="shared" ca="1" si="80"/>
        <v>-14994501.928813536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-14994501.928813536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-62567.321801367143</v>
      </c>
      <c r="L899" s="444">
        <f t="shared" ca="1" si="80"/>
        <v>-15078724.554129481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-15078724.554129481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-62918.249406850256</v>
      </c>
      <c r="L900" s="444">
        <f t="shared" ca="1" si="80"/>
        <v>-15163298.107050911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-15163298.107050911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-63270.639210689529</v>
      </c>
      <c r="L901" s="444">
        <f t="shared" ca="1" si="80"/>
        <v>-15248224.04977618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-15248224.04977618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-63624.497305378165</v>
      </c>
      <c r="L902" s="444">
        <f t="shared" ca="1" si="80"/>
        <v>-15333503.850596137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-15333503.850596137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-63979.829808794653</v>
      </c>
      <c r="L903" s="444">
        <f t="shared" ca="1" si="80"/>
        <v>-15419138.983919511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-15419138.983919511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-64336.642864308698</v>
      </c>
      <c r="L904" s="444">
        <f t="shared" ca="1" si="80"/>
        <v>-15505130.930298399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-15505130.930298399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-64694.942640887399</v>
      </c>
      <c r="L905" s="444">
        <f t="shared" ca="1" si="80"/>
        <v>-15591481.176453866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-15591481.176453866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-65054.735333201861</v>
      </c>
      <c r="L906" s="444">
        <f t="shared" ca="1" si="80"/>
        <v>-15678191.215301648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-15678191.215301648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-65416.027161734281</v>
      </c>
      <c r="L907" s="444">
        <f t="shared" ca="1" si="80"/>
        <v>-15765262.545977961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-15765262.545977961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-65778.824372885589</v>
      </c>
      <c r="L908" s="444">
        <f t="shared" ca="1" si="80"/>
        <v>-15852696.673865426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-15852696.673865426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-66143.133239083356</v>
      </c>
      <c r="L909" s="444">
        <f t="shared" ca="1" si="80"/>
        <v>-15940495.110619089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-15940495.110619089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-66508.960058890283</v>
      </c>
      <c r="L910" s="444">
        <f t="shared" ca="1" si="80"/>
        <v>-16028659.374192558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-16028659.374192558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-66876.311157113058</v>
      </c>
      <c r="L911" s="444">
        <f t="shared" ca="1" si="80"/>
        <v>-16117190.98886425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-16117190.98886425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-67245.192884911783</v>
      </c>
      <c r="L912" s="444">
        <f t="shared" ca="1" si="80"/>
        <v>-16206091.485263743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-16206091.485263743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-67615.611619909672</v>
      </c>
      <c r="L913" s="444">
        <f t="shared" ca="1" si="80"/>
        <v>-16295362.400398232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-16295362.400398232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-67987.573766303365</v>
      </c>
      <c r="L914" s="444">
        <f t="shared" ca="1" si="80"/>
        <v>-16385005.277679116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-16385005.277679116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-68361.085754973727</v>
      </c>
      <c r="L915" s="444">
        <f t="shared" ca="1" si="80"/>
        <v>-16475021.666948669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-16475021.666948669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-68736.154043596878</v>
      </c>
      <c r="L916" s="444">
        <f t="shared" ca="1" si="80"/>
        <v>-16565413.124506844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-16565413.124506844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-69112.785116755942</v>
      </c>
      <c r="L917" s="444">
        <f t="shared" ca="1" si="80"/>
        <v>-16656181.21313818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-16656181.21313818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-69490.985486053163</v>
      </c>
      <c r="L918" s="444">
        <f t="shared" ca="1" si="80"/>
        <v>-16747327.502138812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-16747327.502138812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-69870.761690222469</v>
      </c>
      <c r="L919" s="444">
        <f t="shared" ca="1" si="80"/>
        <v>-16838853.567343615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-16838853.567343615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-70252.120295242465</v>
      </c>
      <c r="L920" s="444">
        <f t="shared" ca="1" si="80"/>
        <v>-16930760.991153434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-16930760.991153434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-70635.06789445004</v>
      </c>
      <c r="L921" s="444">
        <f t="shared" ca="1" si="80"/>
        <v>-17023051.362562463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-17023051.362562463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-71019.611108654339</v>
      </c>
      <c r="L922" s="444">
        <f t="shared" ca="1" si="80"/>
        <v>-17115726.277185693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-17115726.277185693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-71405.756586251126</v>
      </c>
      <c r="L923" s="444">
        <f t="shared" ca="1" si="80"/>
        <v>-17208787.337286521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-17208787.337286521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-71793.511003337902</v>
      </c>
      <c r="L924" s="444">
        <f t="shared" ca="1" si="80"/>
        <v>-17302236.151804436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-17302236.151804436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-72182.88106382922</v>
      </c>
      <c r="L925" s="444">
        <f t="shared" ca="1" si="80"/>
        <v>-17396074.336382844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-17396074.336382844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-72573.873499572583</v>
      </c>
      <c r="L926" s="444">
        <f t="shared" ca="1" si="80"/>
        <v>-17490303.513396993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-17490303.513396993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-72966.49507046488</v>
      </c>
      <c r="L927" s="444">
        <f t="shared" ca="1" si="80"/>
        <v>-17584925.311982036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-17584925.311982036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-73360.752564569222</v>
      </c>
      <c r="L928" s="444">
        <f t="shared" ca="1" si="80"/>
        <v>-17679941.368061181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-17679941.368061181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-73756.652798232331</v>
      </c>
      <c r="L929" s="444">
        <f t="shared" ca="1" si="80"/>
        <v>-17775353.32437399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-17775353.32437399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-74154.202616202369</v>
      </c>
      <c r="L930" s="444">
        <f t="shared" ca="1" si="80"/>
        <v>-17871162.830504771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-17871162.830504771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-74553.408891747284</v>
      </c>
      <c r="L931" s="444">
        <f t="shared" ca="1" si="80"/>
        <v>-17967371.542911097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-17967371.542911097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-74954.278526773647</v>
      </c>
      <c r="L932" s="444">
        <f t="shared" ca="1" si="80"/>
        <v>-18063981.124952447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-18063981.124952447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-75356.818451945932</v>
      </c>
      <c r="L933" s="444">
        <f t="shared" ca="1" si="80"/>
        <v>-18160993.246918969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-18160993.246918969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-75761.035626806435</v>
      </c>
      <c r="L934" s="444">
        <f t="shared" ca="1" si="80"/>
        <v>-18258409.586060353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-18258409.586060353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-76166.937039895536</v>
      </c>
      <c r="L935" s="444">
        <f t="shared" ca="1" si="80"/>
        <v>-18356231.826614827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-18356231.826614827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-76574.52970887252</v>
      </c>
      <c r="L936" s="444">
        <f t="shared" ca="1" si="80"/>
        <v>-18454461.659838278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-18454461.659838278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-76983.820680636898</v>
      </c>
      <c r="L937" s="444">
        <f t="shared" ca="1" si="80"/>
        <v>-18553100.784033492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-18553100.784033492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-77394.817031450293</v>
      </c>
      <c r="L938" s="444">
        <f t="shared" ca="1" si="80"/>
        <v>-18652150.90457952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-18652150.90457952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-77807.525867058735</v>
      </c>
      <c r="L939" s="444">
        <f t="shared" ca="1" si="80"/>
        <v>-18751613.733961158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-18751613.733961158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-78221.954322815567</v>
      </c>
      <c r="L940" s="444">
        <f t="shared" ca="1" si="80"/>
        <v>-18851490.99179855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-18851490.99179855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-78638.109563804697</v>
      </c>
      <c r="L941" s="444">
        <f t="shared" ca="1" si="80"/>
        <v>-18951784.404876933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-18951784.404876933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-79055.998784964628</v>
      </c>
      <c r="L942" s="444">
        <f t="shared" ca="1" si="80"/>
        <v>-19052495.707176473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-19052495.707176473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-79475.629211212712</v>
      </c>
      <c r="L943" s="444">
        <f t="shared" ca="1" si="80"/>
        <v>-19153626.639902264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-19153626.639902264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-79897.008097570171</v>
      </c>
      <c r="L944" s="444">
        <f t="shared" ca="1" si="80"/>
        <v>-19255178.951514412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-19255178.951514412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-80320.142729287458</v>
      </c>
      <c r="L945" s="444">
        <f t="shared" ca="1" si="80"/>
        <v>-19357154.397758275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-19357154.397758275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-80745.040421970218</v>
      </c>
      <c r="L946" s="444">
        <f t="shared" ca="1" si="80"/>
        <v>-19459554.741694823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-19459554.741694823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-81171.708521705834</v>
      </c>
      <c r="L947" s="444">
        <f t="shared" ca="1" si="80"/>
        <v>-19562381.753731105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-19562381.753731105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-81600.154405190347</v>
      </c>
      <c r="L948" s="444">
        <f t="shared" ca="1" si="80"/>
        <v>-19665637.211650874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-19665637.211650874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-82030.38547985605</v>
      </c>
      <c r="L949" s="444">
        <f t="shared" ca="1" si="80"/>
        <v>-19769322.900645308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-19769322.900645308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-82462.409183999524</v>
      </c>
      <c r="L950" s="444">
        <f t="shared" ca="1" si="80"/>
        <v>-19873440.613343887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-19873440.613343887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-82896.232986910269</v>
      </c>
      <c r="L951" s="444">
        <f t="shared" ca="1" si="80"/>
        <v>-19977992.149845377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-19977992.149845377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-83331.864388999806</v>
      </c>
      <c r="L952" s="444">
        <f t="shared" ca="1" si="80"/>
        <v>-20082979.317748953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-20082979.317748953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-83769.310921931377</v>
      </c>
      <c r="L953" s="444">
        <f t="shared" ca="1" si="80"/>
        <v>-20188403.93218546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-20188403.93218546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-84208.580148750159</v>
      </c>
      <c r="L954" s="444">
        <f t="shared" ca="1" si="80"/>
        <v>-20294267.815848786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-20294267.815848786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-84649.679664014009</v>
      </c>
      <c r="L955" s="444">
        <f t="shared" ca="1" si="80"/>
        <v>-20400572.79902738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-20400572.79902738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-85092.617093924826</v>
      </c>
      <c r="L956" s="444">
        <f t="shared" ca="1" si="80"/>
        <v>-20507320.719635881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-20507320.719635881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-85537.400096460246</v>
      </c>
      <c r="L957" s="444">
        <f t="shared" ca="1" si="80"/>
        <v>-20614513.42324692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-20614513.42324692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-85984.036361506238</v>
      </c>
      <c r="L958" s="444">
        <f t="shared" ca="1" si="80"/>
        <v>-20722152.763123006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-20722152.763123006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-86432.533610989922</v>
      </c>
      <c r="L959" s="444">
        <f t="shared" ca="1" si="80"/>
        <v>-20830240.600248571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-20830240.600248571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-86882.899599013122</v>
      </c>
      <c r="L960" s="444">
        <f t="shared" ca="1" si="80"/>
        <v>-20938778.803362161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-20938778.803362161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-87335.14211198641</v>
      </c>
      <c r="L961" s="444">
        <f t="shared" ca="1" si="80"/>
        <v>-21047769.248988725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-21047769.248988725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-87789.268968763761</v>
      </c>
      <c r="L962" s="444">
        <f t="shared" ca="1" si="80"/>
        <v>-21157213.821472067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-21157213.821472067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-88245.288020777691</v>
      </c>
      <c r="L963" s="444">
        <f t="shared" ca="1" si="80"/>
        <v>-21267114.413007423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-21267114.413007423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-88703.207152175004</v>
      </c>
      <c r="L964" s="444">
        <f t="shared" ca="1" si="80"/>
        <v>-21377472.923674177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-21377472.923674177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-89163.03427995315</v>
      </c>
      <c r="L965" s="444">
        <f t="shared" ca="1" si="80"/>
        <v>-21488291.261468709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-21488291.261468709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-89624.777354097023</v>
      </c>
      <c r="L966" s="444">
        <f t="shared" ca="1" si="80"/>
        <v>-21599571.342337385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-21599571.342337385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-90088.444357716508</v>
      </c>
      <c r="L967" s="444">
        <f t="shared" ca="1" si="80"/>
        <v>-21711315.090209678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-21711315.090209678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-90554.043307184402</v>
      </c>
      <c r="L968" s="444">
        <f t="shared" ca="1" si="80"/>
        <v>-21823524.43703144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-21823524.43703144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-91021.582252275068</v>
      </c>
      <c r="L969" s="444">
        <f t="shared" ca="1" si="80"/>
        <v>-21936201.322798293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-21936201.322798293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-91491.06927630362</v>
      </c>
      <c r="L970" s="444">
        <f t="shared" ca="1" si="80"/>
        <v>-22049347.695589174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-22049347.695589174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-91962.512496265626</v>
      </c>
      <c r="L971" s="444">
        <f t="shared" ca="1" si="80"/>
        <v>-22162965.511600018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-22162965.511600018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-92435.920062977471</v>
      </c>
      <c r="L972" s="444">
        <f t="shared" ca="1" si="80"/>
        <v>-22277056.735177573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-22277056.735177573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-92911.300161217296</v>
      </c>
      <c r="L973" s="444">
        <f t="shared" ca="1" si="80"/>
        <v>-22391623.338853367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-22391623.338853367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-93388.661009866439</v>
      </c>
      <c r="L974" s="444">
        <f t="shared" ca="1" si="80"/>
        <v>-22506667.303377811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-22506667.303377811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-93868.010862051611</v>
      </c>
      <c r="L975" s="444">
        <f t="shared" ca="1" si="80"/>
        <v>-22622190.617754441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-22622190.617754441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-94349.358005287577</v>
      </c>
      <c r="L976" s="444">
        <f t="shared" ca="1" si="80"/>
        <v>-22738195.279274307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-22738195.279274307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-94832.710761620358</v>
      </c>
      <c r="L977" s="444">
        <f t="shared" ca="1" si="80"/>
        <v>-22854683.293550506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-22854683.293550506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-95318.077487771181</v>
      </c>
      <c r="L978" s="444">
        <f t="shared" ca="1" si="80"/>
        <v>-22971656.674552854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-22971656.674552854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-95805.466575280967</v>
      </c>
      <c r="L979" s="444">
        <f t="shared" ca="1" si="80"/>
        <v>-23089117.444642711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-23089117.444642711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-96294.886450655365</v>
      </c>
      <c r="L980" s="444">
        <f t="shared" ca="1" si="80"/>
        <v>-23207067.634607945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-23207067.634607945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-96786.34557551051</v>
      </c>
      <c r="L981" s="444">
        <f t="shared" ca="1" si="80"/>
        <v>-23325509.283698034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-23325509.283698034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-97279.852446719218</v>
      </c>
      <c r="L982" s="444">
        <f t="shared" ca="1" si="80"/>
        <v>-23444444.439659331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-23444444.439659331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-97775.415596557956</v>
      </c>
      <c r="L983" s="444">
        <f t="shared" ca="1" si="80"/>
        <v>-23563875.158770468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-23563875.158770468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-98273.043592854359</v>
      </c>
      <c r="L984" s="444">
        <f t="shared" ca="1" si="80"/>
        <v>-23683803.505877901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-23683803.505877901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-98772.74503913532</v>
      </c>
      <c r="L985" s="444">
        <f t="shared" ca="1" si="80"/>
        <v>-23804231.554431614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-23804231.554431614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-99274.528574775788</v>
      </c>
      <c r="L986" s="444">
        <f t="shared" ca="1" si="80"/>
        <v>-23925161.386520967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-23925161.386520967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-99778.402875148095</v>
      </c>
      <c r="L987" s="444">
        <f t="shared" ca="1" si="80"/>
        <v>-24046595.092910692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-24046595.092910692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-100284.37665177195</v>
      </c>
      <c r="L988" s="444">
        <f t="shared" ca="1" si="80"/>
        <v>-24168534.773077041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-24168534.773077041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-100792.45865246508</v>
      </c>
      <c r="L989" s="444">
        <f t="shared" ca="1" si="80"/>
        <v>-24290982.535244085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-24290982.535244085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-101302.65766149442</v>
      </c>
      <c r="L990" s="444">
        <f t="shared" ca="1" si="80"/>
        <v>-24413940.496420156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-24413940.496420156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-101814.98249972805</v>
      </c>
      <c r="L991" s="444">
        <f t="shared" ca="1" si="80"/>
        <v>-24537410.782434464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-24537410.782434464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-102329.44202478767</v>
      </c>
      <c r="L992" s="444">
        <f t="shared" ca="1" si="80"/>
        <v>-24661395.527973827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-24661395.527973827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-102846.04513120168</v>
      </c>
      <c r="L993" s="444">
        <f t="shared" ca="1" si="80"/>
        <v>-24785896.876619607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-24785896.876619607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-103364.80075055911</v>
      </c>
      <c r="L994" s="444">
        <f t="shared" ca="1" si="80"/>
        <v>-24910916.980884742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-24910916.980884742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-103885.71785166382</v>
      </c>
      <c r="L995" s="444">
        <f t="shared" ca="1" si="80"/>
        <v>-25036458.002250984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-25036458.002250984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-104408.80544068984</v>
      </c>
      <c r="L996" s="444">
        <f t="shared" ca="1" si="80"/>
        <v>-25162522.111206252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-25162522.111206252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-104934.07256133678</v>
      </c>
      <c r="L997" s="444">
        <f t="shared" ca="1" si="80"/>
        <v>-25289111.487282168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-25289111.487282168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-105461.52829498643</v>
      </c>
      <c r="L998" s="444">
        <f t="shared" ca="1" si="80"/>
        <v>-25416228.319091734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-25416228.319091734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-105991.18176085963</v>
      </c>
      <c r="L999" s="444">
        <f t="shared" ca="1" si="80"/>
        <v>-25543874.80436717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-25543874.80436717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-106523.04211617395</v>
      </c>
      <c r="L1000" s="444">
        <f t="shared" ca="1" si="80"/>
        <v>-25672053.14999792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-25672053.14999792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-107057.11855630207</v>
      </c>
      <c r="L1001" s="444">
        <f t="shared" ca="1" si="80"/>
        <v>-25800765.572068799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-25800765.572068799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-107593.42031493073</v>
      </c>
      <c r="L1002" s="444">
        <f t="shared" ca="1" si="80"/>
        <v>-25930014.295898307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-25930014.295898307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-108131.95666422036</v>
      </c>
      <c r="L1003" s="444">
        <f t="shared" ca="1" si="80"/>
        <v>-26059801.556077104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-26059801.556077104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-108672.73691496534</v>
      </c>
      <c r="L1004" s="444">
        <f t="shared" ca="1" si="80"/>
        <v>-26190129.596506648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-26190129.596506648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-109215.7704167551</v>
      </c>
      <c r="L1005" s="444">
        <f t="shared" ca="1" si="80"/>
        <v>-26321000.67043798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-26321000.67043798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-109761.06655813566</v>
      </c>
      <c r="L1006" s="444">
        <f t="shared" ca="1" si="80"/>
        <v>-26452417.040510692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-26452417.040510692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-110308.63476677195</v>
      </c>
      <c r="L1007" s="444">
        <f t="shared" ca="1" si="80"/>
        <v>-26584380.978792042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-26584380.978792042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-110858.48450961091</v>
      </c>
      <c r="L1008" s="444">
        <f t="shared" ca="1" si="80"/>
        <v>-26716894.766816229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-26716894.766816229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-111410.62529304503</v>
      </c>
      <c r="L1009" s="444">
        <f t="shared" ca="1" si="80"/>
        <v>-26849960.695623852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-26849960.695623852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-111965.06666307681</v>
      </c>
      <c r="L1010" s="444">
        <f t="shared" ca="1" si="80"/>
        <v>-26983581.065801505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-26983581.065801505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-112521.81820548368</v>
      </c>
      <c r="L1011" s="444">
        <f t="shared" ca="1" si="80"/>
        <v>-27117758.187521566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-27117758.187521566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-113080.88954598393</v>
      </c>
      <c r="L1012" s="444">
        <f t="shared" ca="1" si="80"/>
        <v>-27252494.380582128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-27252494.380582128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-113642.29035040294</v>
      </c>
      <c r="L1013" s="444">
        <f t="shared" ca="1" si="80"/>
        <v>-27387791.974447109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-27387791.974447109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-114206.03032484035</v>
      </c>
      <c r="L1014" s="444">
        <f t="shared" ca="1" si="80"/>
        <v>-27523653.308286525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-27523653.308286525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-114772.11921583793</v>
      </c>
      <c r="L1015" s="444">
        <f t="shared" ca="1" si="80"/>
        <v>-27660080.731016941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-27660080.731016941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-115340.566810548</v>
      </c>
      <c r="L1016" s="444">
        <f t="shared" ca="1" si="80"/>
        <v>-27797076.601342067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-27797076.601342067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-115911.38293690269</v>
      </c>
      <c r="L1017" s="444">
        <f t="shared" ca="1" si="80"/>
        <v>-27934643.287793547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-27934643.287793547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-116484.57746378383</v>
      </c>
      <c r="L1018" s="444">
        <f t="shared" ca="1" si="80"/>
        <v>-28072783.168771908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-28072783.168771908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-117060.16030119368</v>
      </c>
      <c r="L1019" s="444">
        <f t="shared" ca="1" si="80"/>
        <v>-28211498.632587679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-28211498.632587679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-117638.14140042606</v>
      </c>
      <c r="L1020" s="444">
        <f t="shared" ca="1" si="80"/>
        <v>-28350792.077502683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-28350792.077502683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-118218.5307542386</v>
      </c>
      <c r="L1021" s="444">
        <f t="shared" ca="1" si="80"/>
        <v>-28490665.911771499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-28490665.911771499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-118801.33839702532</v>
      </c>
      <c r="L1022" s="444">
        <f t="shared" ca="1" si="80"/>
        <v>-28631122.553683102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-28631122.553683102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-119386.57440499032</v>
      </c>
      <c r="L1023" s="444">
        <f t="shared" ca="1" si="80"/>
        <v>-28772164.431602672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-28772164.431602672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-119974.24889632186</v>
      </c>
      <c r="L1024" s="444">
        <f t="shared" ca="1" si="80"/>
        <v>-28913793.984013572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-28913793.984013572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-120564.37203136731</v>
      </c>
      <c r="L1025" s="444">
        <f t="shared" ca="1" si="80"/>
        <v>-29056013.659559518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-29056013.659559518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-121156.95401280874</v>
      </c>
      <c r="L1026" s="444">
        <f t="shared" ca="1" si="80"/>
        <v>-29198825.917086903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-29198825.917086903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-121752.0050858395</v>
      </c>
      <c r="L1027" s="444">
        <f t="shared" ca="1" si="80"/>
        <v>-29342233.225687321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-29342233.225687321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-122349.53553834124</v>
      </c>
      <c r="L1028" s="444">
        <f t="shared" ref="L1028:L1282" ca="1" si="104">I1028-J1028+K1028</f>
        <v>-29486238.064740241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-29486238.064740241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-122949.55570106173</v>
      </c>
      <c r="L1029" s="444">
        <f t="shared" ca="1" si="104"/>
        <v>-29630842.92395588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-29630842.92395588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-123552.07594779356</v>
      </c>
      <c r="L1030" s="444">
        <f t="shared" ca="1" si="104"/>
        <v>-29776050.303418253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-29776050.303418253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-124157.10669555346</v>
      </c>
      <c r="L1031" s="444">
        <f t="shared" ca="1" si="104"/>
        <v>-29921862.713628385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-29921862.713628385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-124764.65840476235</v>
      </c>
      <c r="L1032" s="444">
        <f t="shared" ca="1" si="104"/>
        <v>-30068282.675547726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-30068282.675547726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-125374.74157942626</v>
      </c>
      <c r="L1033" s="444">
        <f t="shared" ca="1" si="104"/>
        <v>-30215312.720641728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-30215312.720641728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-125987.36676731794</v>
      </c>
      <c r="L1034" s="444">
        <f t="shared" ca="1" si="104"/>
        <v>-30362955.390923623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-30362955.390923623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-126602.54456015918</v>
      </c>
      <c r="L1035" s="444">
        <f t="shared" ca="1" si="104"/>
        <v>-30511213.238998361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-30511213.238998361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-127220.2855938039</v>
      </c>
      <c r="L1036" s="444">
        <f t="shared" ca="1" si="104"/>
        <v>-30660088.828106742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-30660088.828106742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-127840.60054842217</v>
      </c>
      <c r="L1037" s="444">
        <f t="shared" ca="1" si="104"/>
        <v>-30809584.732169744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-30809584.732169744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-128463.50014868469</v>
      </c>
      <c r="L1038" s="444">
        <f t="shared" ca="1" si="104"/>
        <v>-30959703.535833005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-30959703.535833005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-129088.99516394826</v>
      </c>
      <c r="L1039" s="444">
        <f t="shared" ca="1" si="104"/>
        <v>-31110447.83451153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-31110447.83451153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-129717.09640844211</v>
      </c>
      <c r="L1040" s="444">
        <f t="shared" ca="1" si="104"/>
        <v>-31261820.234434549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-31261820.234434549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-130347.81474145468</v>
      </c>
      <c r="L1041" s="444">
        <f t="shared" ca="1" si="104"/>
        <v>-31413823.352690581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-31413823.352690581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-130981.16106752148</v>
      </c>
      <c r="L1042" s="444">
        <f t="shared" ca="1" si="104"/>
        <v>-31566459.817272682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-31566459.817272682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-131617.14633661357</v>
      </c>
      <c r="L1043" s="444">
        <f t="shared" ca="1" si="104"/>
        <v>-31719732.267123874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-31719732.267123874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-132255.78154432689</v>
      </c>
      <c r="L1044" s="444">
        <f t="shared" ca="1" si="104"/>
        <v>-31873643.352182779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-31873643.352182779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-132897.07773207233</v>
      </c>
      <c r="L1045" s="444">
        <f t="shared" ca="1" si="104"/>
        <v>-32028195.733429428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-32028195.733429428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-133541.0459872667</v>
      </c>
      <c r="L1046" s="444">
        <f t="shared" ca="1" si="104"/>
        <v>-32183392.082931273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-32183392.082931273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-134187.69744352438</v>
      </c>
      <c r="L1047" s="444">
        <f t="shared" ca="1" si="104"/>
        <v>-32339235.083889373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-32339235.083889373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-134837.04328084982</v>
      </c>
      <c r="L1048" s="444">
        <f t="shared" ca="1" si="104"/>
        <v>-32495727.430684801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-32495727.430684801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-135489.09472583071</v>
      </c>
      <c r="L1049" s="444">
        <f t="shared" ca="1" si="104"/>
        <v>-32652871.828925211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-32652871.828925211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-136143.86305183242</v>
      </c>
      <c r="L1050" s="444">
        <f t="shared" ca="1" si="104"/>
        <v>-32810670.99549162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-32810670.99549162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-136801.35957919247</v>
      </c>
      <c r="L1051" s="444">
        <f t="shared" ca="1" si="104"/>
        <v>-32969127.658585392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-32969127.658585392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-137461.59567541652</v>
      </c>
      <c r="L1052" s="444">
        <f t="shared" ca="1" si="104"/>
        <v>-33128244.557775386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-33128244.557775386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-138124.58275537487</v>
      </c>
      <c r="L1053" s="444">
        <f t="shared" ca="1" si="104"/>
        <v>-33288024.444045339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-33288024.444045339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-138790.33228149966</v>
      </c>
      <c r="L1054" s="444">
        <f t="shared" ca="1" si="104"/>
        <v>-33448470.079841416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-33448470.079841416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-139458.8557639833</v>
      </c>
      <c r="L1055" s="444">
        <f t="shared" ca="1" si="104"/>
        <v>-33609584.239119977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-33609584.239119977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-140130.16476097732</v>
      </c>
      <c r="L1056" s="444">
        <f t="shared" ca="1" si="104"/>
        <v>-33771369.707395531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-33771369.707395531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-140804.27087879213</v>
      </c>
      <c r="L1057" s="444">
        <f t="shared" ca="1" si="104"/>
        <v>-33933829.2817889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-33933829.2817889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-141481.18577209782</v>
      </c>
      <c r="L1058" s="444">
        <f t="shared" ca="1" si="104"/>
        <v>-34096965.771075577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-34096965.771075577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-142160.92114412563</v>
      </c>
      <c r="L1059" s="444">
        <f t="shared" ca="1" si="104"/>
        <v>-34260781.995734282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-34260781.995734282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-142843.48874687025</v>
      </c>
      <c r="L1060" s="444">
        <f t="shared" ca="1" si="104"/>
        <v>-34425280.787995726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-34425280.787995726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-143528.90038129291</v>
      </c>
      <c r="L1061" s="444">
        <f t="shared" ca="1" si="104"/>
        <v>-34590464.991891593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-34590464.991891593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-144217.16789752571</v>
      </c>
      <c r="L1062" s="444">
        <f t="shared" ca="1" si="104"/>
        <v>-34756337.463303693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-34756337.463303693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-144908.30319507612</v>
      </c>
      <c r="L1063" s="444">
        <f t="shared" ca="1" si="104"/>
        <v>-34922901.070013344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-34922901.070013344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-145602.31822303301</v>
      </c>
      <c r="L1064" s="444">
        <f t="shared" ca="1" si="104"/>
        <v>-35090158.691750951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-35090158.691750951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-146299.22498027302</v>
      </c>
      <c r="L1065" s="444">
        <f t="shared" ca="1" si="104"/>
        <v>-35258113.220245801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-35258113.220245801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-146999.03551566825</v>
      </c>
      <c r="L1066" s="444">
        <f t="shared" ca="1" si="104"/>
        <v>-35426767.559276044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-35426767.559276044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-147701.76192829426</v>
      </c>
      <c r="L1067" s="444">
        <f t="shared" ca="1" si="104"/>
        <v>-35596124.624718919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-35596124.624718919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-148407.41636763955</v>
      </c>
      <c r="L1068" s="444">
        <f t="shared" ca="1" si="104"/>
        <v>-35766187.344601139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-35766187.344601139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-149116.01103381548</v>
      </c>
      <c r="L1069" s="444">
        <f t="shared" ca="1" si="104"/>
        <v>-35936958.659149535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-35936958.659149535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-149827.55817776715</v>
      </c>
      <c r="L1070" s="444">
        <f t="shared" ca="1" si="104"/>
        <v>-36108441.520841882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-36108441.520841882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-150542.07010148524</v>
      </c>
      <c r="L1071" s="444">
        <f t="shared" ca="1" si="104"/>
        <v>-36280638.894457944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-36280638.894457944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-151259.55915821885</v>
      </c>
      <c r="L1072" s="444">
        <f t="shared" ca="1" si="104"/>
        <v>-36453553.757130742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-36453553.757130742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-151980.03775268883</v>
      </c>
      <c r="L1073" s="444">
        <f t="shared" ca="1" si="104"/>
        <v>-36627189.098398007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-36627189.098398007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-152703.51834130244</v>
      </c>
      <c r="L1074" s="444">
        <f t="shared" ca="1" si="104"/>
        <v>-36801547.920253888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-36801547.920253888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-153430.01343236861</v>
      </c>
      <c r="L1075" s="444">
        <f t="shared" ca="1" si="104"/>
        <v>-36976633.237200834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-36976633.237200834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-154159.53558631422</v>
      </c>
      <c r="L1076" s="444">
        <f t="shared" ca="1" si="104"/>
        <v>-37152448.076301724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-37152448.076301724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-154892.09741590125</v>
      </c>
      <c r="L1077" s="444">
        <f t="shared" ca="1" si="104"/>
        <v>-37328995.477232203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-37328995.477232203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-155627.71158644493</v>
      </c>
      <c r="L1078" s="444">
        <f t="shared" ca="1" si="104"/>
        <v>-37506278.492333226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-37506278.492333226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-156366.39081603251</v>
      </c>
      <c r="L1079" s="444">
        <f t="shared" ca="1" si="104"/>
        <v>-37684300.186663836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-37684300.186663836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-157108.14787574339</v>
      </c>
      <c r="L1080" s="444">
        <f t="shared" ca="1" si="104"/>
        <v>-37863063.638054155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-37863063.638054155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-157852.99558986971</v>
      </c>
      <c r="L1081" s="444">
        <f t="shared" ca="1" si="104"/>
        <v>-38042571.937158599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-38042571.937158599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-158600.94683613823</v>
      </c>
      <c r="L1082" s="444">
        <f t="shared" ca="1" si="104"/>
        <v>-38222828.187509313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-38222828.187509313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-159352.01454593288</v>
      </c>
      <c r="L1083" s="444">
        <f t="shared" ca="1" si="104"/>
        <v>-38403835.505569823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-38403835.505569823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-160106.21170451833</v>
      </c>
      <c r="L1084" s="444">
        <f t="shared" ca="1" si="104"/>
        <v>-38585597.020788915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-38585597.020788915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-160863.55135126456</v>
      </c>
      <c r="L1085" s="444">
        <f t="shared" ca="1" si="104"/>
        <v>-38768115.875654757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-38768115.875654757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-161624.04657987223</v>
      </c>
      <c r="L1086" s="444">
        <f t="shared" ca="1" si="104"/>
        <v>-38951395.22574921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-38951395.22574921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-162387.71053859912</v>
      </c>
      <c r="L1087" s="444">
        <f t="shared" ca="1" si="104"/>
        <v>-39135438.239802383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-39135438.239802383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-163154.55643048734</v>
      </c>
      <c r="L1088" s="444">
        <f t="shared" ca="1" si="104"/>
        <v>-39320248.099747449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-39320248.099747449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-163924.59751359178</v>
      </c>
      <c r="L1089" s="444">
        <f t="shared" ca="1" si="104"/>
        <v>-39505828.00077562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-39505828.00077562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-164697.84710120916</v>
      </c>
      <c r="L1090" s="444">
        <f t="shared" ca="1" si="104"/>
        <v>-39692181.151391409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-39692181.151391409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-165474.31856210827</v>
      </c>
      <c r="L1091" s="444">
        <f t="shared" ca="1" si="104"/>
        <v>-39879310.773468092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-39879310.773468092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-166254.02532076111</v>
      </c>
      <c r="L1092" s="444">
        <f t="shared" ca="1" si="104"/>
        <v>-40067220.10230343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-40067220.10230343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-167036.98085757502</v>
      </c>
      <c r="L1093" s="444">
        <f t="shared" ca="1" si="104"/>
        <v>-40255912.386675581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-40255912.386675581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-167823.19870912566</v>
      </c>
      <c r="L1094" s="444">
        <f t="shared" ca="1" si="104"/>
        <v>-40445390.888899282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-40445390.888899282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-168612.69246839109</v>
      </c>
      <c r="L1095" s="444">
        <f t="shared" ca="1" si="104"/>
        <v>-40635658.884882249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-40635658.884882249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-169405.47578498677</v>
      </c>
      <c r="L1096" s="444">
        <f t="shared" ca="1" si="104"/>
        <v>-40826719.664181814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-40826719.664181814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-170201.56236540162</v>
      </c>
      <c r="L1097" s="444">
        <f t="shared" ca="1" si="104"/>
        <v>-41018576.530061796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-41018576.530061796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-171000.96597323488</v>
      </c>
      <c r="L1098" s="444">
        <f t="shared" ca="1" si="104"/>
        <v>-41211232.799549609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-41211232.799549609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-171803.7004294341</v>
      </c>
      <c r="L1099" s="444">
        <f t="shared" ca="1" si="104"/>
        <v>-41404691.803493619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-41404691.803493619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-172609.77961253416</v>
      </c>
      <c r="L1100" s="444">
        <f t="shared" ca="1" si="104"/>
        <v>-41598956.88662073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-41598956.88662073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-173419.21745889712</v>
      </c>
      <c r="L1101" s="444">
        <f t="shared" ca="1" si="104"/>
        <v>-41794031.407594204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-41794031.407594204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-174232.02796295326</v>
      </c>
      <c r="L1102" s="444">
        <f t="shared" ca="1" si="104"/>
        <v>-41989918.739071734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-41989918.739071734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-175048.22517744298</v>
      </c>
      <c r="L1103" s="444">
        <f t="shared" ca="1" si="104"/>
        <v>-42186622.267763756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-42186622.267763756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-175867.82321365972</v>
      </c>
      <c r="L1104" s="444">
        <f t="shared" ca="1" si="104"/>
        <v>-42384145.394491993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-42384145.394491993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-176690.83624169405</v>
      </c>
      <c r="L1105" s="444">
        <f t="shared" ca="1" si="104"/>
        <v>-42582491.534248263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-42582491.534248263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-177517.27849067849</v>
      </c>
      <c r="L1106" s="444">
        <f t="shared" ca="1" si="104"/>
        <v>-42781664.116253518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-42781664.116253518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-178347.16424903373</v>
      </c>
      <c r="L1107" s="444">
        <f t="shared" ca="1" si="104"/>
        <v>-42981666.584017128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-42981666.584017128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-179180.50786471544</v>
      </c>
      <c r="L1108" s="444">
        <f t="shared" ca="1" si="104"/>
        <v>-43182502.395396419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-43182502.395396419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-180017.32374546249</v>
      </c>
      <c r="L1109" s="444">
        <f t="shared" ca="1" si="104"/>
        <v>-43384175.022656456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-43384175.022656456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-180857.62635904597</v>
      </c>
      <c r="L1110" s="444">
        <f t="shared" ca="1" si="104"/>
        <v>-43586687.952530079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-43586687.952530079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-181701.43023351941</v>
      </c>
      <c r="L1111" s="444">
        <f t="shared" ca="1" si="104"/>
        <v>-43790044.686278172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-43790044.686278172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-182548.74995746979</v>
      </c>
      <c r="L1112" s="444">
        <f t="shared" ca="1" si="104"/>
        <v>-43994248.739750221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-43994248.739750221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-183399.60018027</v>
      </c>
      <c r="L1113" s="444">
        <f t="shared" ca="1" si="104"/>
        <v>-44199303.643445067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-44199303.643445067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-184253.99561233184</v>
      </c>
      <c r="L1114" s="444">
        <f t="shared" ca="1" si="104"/>
        <v>-44405212.942571975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-44405212.942571975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-185111.95102536064</v>
      </c>
      <c r="L1115" s="444">
        <f t="shared" ca="1" si="104"/>
        <v>-44611980.197111912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-44611980.197111912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-185973.48125261036</v>
      </c>
      <c r="L1116" s="444">
        <f t="shared" ca="1" si="104"/>
        <v>-44819608.9818791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-44819608.9818791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-186838.60118914032</v>
      </c>
      <c r="L1117" s="444">
        <f t="shared" ca="1" si="104"/>
        <v>-45028102.886582822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-45028102.886582822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-187707.32579207249</v>
      </c>
      <c r="L1118" s="444">
        <f t="shared" ca="1" si="104"/>
        <v>-45237465.515889473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-45237465.515889473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-188579.67008085022</v>
      </c>
      <c r="L1119" s="444">
        <f t="shared" ca="1" si="104"/>
        <v>-45447700.489484899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-45447700.489484899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-189455.64913749782</v>
      </c>
      <c r="L1120" s="444">
        <f t="shared" ca="1" si="104"/>
        <v>-45658811.442136973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-45658811.442136973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-190335.27810688145</v>
      </c>
      <c r="L1121" s="444">
        <f t="shared" ca="1" si="104"/>
        <v>-45870802.023758434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-45870802.023758434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-191218.57219697087</v>
      </c>
      <c r="L1122" s="444">
        <f t="shared" ca="1" si="104"/>
        <v>-46083675.899469979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-46083675.899469979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-192105.54667910232</v>
      </c>
      <c r="L1123" s="444">
        <f t="shared" ca="1" si="104"/>
        <v>-46297436.749663658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-46297436.749663658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-192996.21688824263</v>
      </c>
      <c r="L1124" s="444">
        <f t="shared" ca="1" si="104"/>
        <v>-46512088.270066477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-46512088.270066477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-193890.5982232544</v>
      </c>
      <c r="L1125" s="444">
        <f t="shared" ca="1" si="104"/>
        <v>-46727634.171804309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-46727634.171804309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-194788.70614716201</v>
      </c>
      <c r="L1126" s="444">
        <f t="shared" ca="1" si="104"/>
        <v>-46944078.18146605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-46944078.18146605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-195690.55618741928</v>
      </c>
      <c r="L1127" s="444">
        <f t="shared" ca="1" si="104"/>
        <v>-47161424.041168049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-47161424.041168049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-196596.16393617762</v>
      </c>
      <c r="L1128" s="444">
        <f t="shared" ca="1" si="104"/>
        <v>-47379675.508618802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-47379675.508618802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-197505.54505055575</v>
      </c>
      <c r="L1129" s="444">
        <f t="shared" ca="1" si="104"/>
        <v>-47598836.357183933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-47598836.357183933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-198418.71525291045</v>
      </c>
      <c r="L1130" s="444">
        <f t="shared" ca="1" si="104"/>
        <v>-47818910.375951424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-47818910.375951424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-199335.69033110834</v>
      </c>
      <c r="L1131" s="444">
        <f t="shared" ca="1" si="104"/>
        <v>-48039901.369797111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-48039901.369797111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-200256.4861387987</v>
      </c>
      <c r="L1132" s="444">
        <f t="shared" ca="1" si="104"/>
        <v>-48261813.159450486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-48261813.159450486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-201181.11859568776</v>
      </c>
      <c r="L1133" s="444">
        <f t="shared" ca="1" si="104"/>
        <v>-48484649.581560753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-48484649.581560753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-202109.60368781388</v>
      </c>
      <c r="L1134" s="444">
        <f t="shared" ca="1" si="104"/>
        <v>-48708414.488763146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-48708414.488763146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-203041.95746782384</v>
      </c>
      <c r="L1135" s="444">
        <f t="shared" ca="1" si="104"/>
        <v>-48933111.749745548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-48933111.749745548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-203978.19605525053</v>
      </c>
      <c r="L1136" s="444">
        <f t="shared" ca="1" si="104"/>
        <v>-49158745.249315374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-49158745.249315374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-204918.33563679145</v>
      </c>
      <c r="L1137" s="444">
        <f t="shared" ca="1" si="104"/>
        <v>-49385318.888466746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-49385318.888466746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-205862.39246658885</v>
      </c>
      <c r="L1138" s="444">
        <f t="shared" ca="1" si="104"/>
        <v>-49612836.584447913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-49612836.584447913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-206810.38286651036</v>
      </c>
      <c r="L1139" s="444">
        <f t="shared" ca="1" si="104"/>
        <v>-49841302.270829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-49841302.270829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-207762.32322643156</v>
      </c>
      <c r="L1140" s="444">
        <f t="shared" ca="1" si="104"/>
        <v>-50070719.897570007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-50070719.897570007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-208718.23000451911</v>
      </c>
      <c r="L1141" s="444">
        <f t="shared" ca="1" si="104"/>
        <v>-50301093.431089103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-50301093.431089103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-209678.11972751532</v>
      </c>
      <c r="L1142" s="444">
        <f t="shared" ca="1" si="104"/>
        <v>-50532426.854331195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-50532426.854331195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-210642.00899102405</v>
      </c>
      <c r="L1143" s="444">
        <f t="shared" ca="1" si="104"/>
        <v>-50764724.166836798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-50764724.166836798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-211609.91445979741</v>
      </c>
      <c r="L1144" s="444">
        <f t="shared" ca="1" si="104"/>
        <v>-50997989.38481117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-50997989.38481117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-212581.85286802394</v>
      </c>
      <c r="L1145" s="444">
        <f t="shared" ca="1" si="104"/>
        <v>-51232226.541193768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-51232226.541193768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-213557.84101961809</v>
      </c>
      <c r="L1146" s="444">
        <f t="shared" ca="1" si="104"/>
        <v>-51467439.685727961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-51467439.685727961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-214537.89578851056</v>
      </c>
      <c r="L1147" s="444">
        <f t="shared" ca="1" si="104"/>
        <v>-51703632.885031052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-51703632.885031052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-215522.03411894012</v>
      </c>
      <c r="L1148" s="444">
        <f t="shared" ca="1" si="104"/>
        <v>-51940810.222664572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-51940810.222664572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-216510.27302574646</v>
      </c>
      <c r="L1149" s="444">
        <f t="shared" ca="1" si="104"/>
        <v>-52178975.799204893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-52178975.799204893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-217502.62959466447</v>
      </c>
      <c r="L1150" s="444">
        <f t="shared" ca="1" si="104"/>
        <v>-52418133.732314132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-52418133.732314132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-218499.12098261961</v>
      </c>
      <c r="L1151" s="444">
        <f t="shared" ca="1" si="104"/>
        <v>-52658288.156811327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-52658288.156811327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-219499.76441802457</v>
      </c>
      <c r="L1152" s="444">
        <f t="shared" ca="1" si="104"/>
        <v>-52899443.224743932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-52899443.224743932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-220504.5772010771</v>
      </c>
      <c r="L1153" s="444">
        <f t="shared" ca="1" si="104"/>
        <v>-53141603.105459586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-53141603.105459586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-221513.576704059</v>
      </c>
      <c r="L1154" s="444">
        <f t="shared" ca="1" si="104"/>
        <v>-53384771.985678226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-53384771.985678226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-222526.78037163668</v>
      </c>
      <c r="L1155" s="444">
        <f t="shared" ca="1" si="104"/>
        <v>-53628954.069564439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-53628954.069564439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-223544.20572116258</v>
      </c>
      <c r="L1156" s="444">
        <f t="shared" ca="1" si="104"/>
        <v>-53874153.578800179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-53874153.578800179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-224565.87034297816</v>
      </c>
      <c r="L1157" s="444">
        <f t="shared" ca="1" si="104"/>
        <v>-54120374.752657734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-54120374.752657734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-225591.79190071797</v>
      </c>
      <c r="L1158" s="444">
        <f t="shared" ca="1" si="104"/>
        <v>-54367621.848073028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-54367621.848073028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-226621.98813161501</v>
      </c>
      <c r="L1159" s="444">
        <f t="shared" ca="1" si="104"/>
        <v>-54615899.139719218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-54615899.139719218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-227656.47684680749</v>
      </c>
      <c r="L1160" s="444">
        <f t="shared" ca="1" si="104"/>
        <v>-54865210.920080602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-54865210.920080602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-228695.27593164658</v>
      </c>
      <c r="L1161" s="444">
        <f t="shared" ca="1" si="104"/>
        <v>-55115561.499526829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-55115561.499526829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-229738.40334600586</v>
      </c>
      <c r="L1162" s="444">
        <f t="shared" ca="1" si="104"/>
        <v>-55366955.206387416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-55366955.206387416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-230785.87712459164</v>
      </c>
      <c r="L1163" s="444">
        <f t="shared" ca="1" si="104"/>
        <v>-55619396.387026586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-55619396.387026586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-231837.71537725485</v>
      </c>
      <c r="L1164" s="444">
        <f t="shared" ca="1" si="104"/>
        <v>-55872889.405918419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-55872889.405918419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-232893.93628930414</v>
      </c>
      <c r="L1165" s="444">
        <f t="shared" ca="1" si="104"/>
        <v>-56127438.6457223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-56127438.6457223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-233954.55812182033</v>
      </c>
      <c r="L1166" s="444">
        <f t="shared" ca="1" si="104"/>
        <v>-56383048.5073587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-56383048.5073587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-235019.599211972</v>
      </c>
      <c r="L1167" s="444">
        <f t="shared" ca="1" si="104"/>
        <v>-56639723.410085246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-56639723.410085246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-236089.07797333261</v>
      </c>
      <c r="L1168" s="444">
        <f t="shared" ca="1" si="104"/>
        <v>-56897467.791573159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-56897467.791573159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-237072.78246488818</v>
      </c>
      <c r="L1169" s="444">
        <f t="shared" ca="1" si="104"/>
        <v>-57134540.574038051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-57134540.574038051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-238060.58572515854</v>
      </c>
      <c r="L1170" s="444">
        <f t="shared" ca="1" si="104"/>
        <v>-57372601.15976321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-57372601.15976321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-239052.50483234669</v>
      </c>
      <c r="L1171" s="444">
        <f t="shared" ca="1" si="104"/>
        <v>-57611653.664595559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-57611653.664595559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-240048.55693581482</v>
      </c>
      <c r="L1172" s="444">
        <f t="shared" ca="1" si="104"/>
        <v>-57851702.221531376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-57851702.221531376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-241048.75925638073</v>
      </c>
      <c r="L1173" s="444">
        <f t="shared" ca="1" si="104"/>
        <v>-58092750.980787754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-58092750.980787754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-242053.12908661563</v>
      </c>
      <c r="L1174" s="444">
        <f t="shared" ca="1" si="104"/>
        <v>-58334804.109874368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-58334804.109874368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-243061.68379114321</v>
      </c>
      <c r="L1175" s="444">
        <f t="shared" ca="1" si="104"/>
        <v>-58577865.793665513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-58577865.793665513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-244074.44080693967</v>
      </c>
      <c r="L1176" s="444">
        <f t="shared" ca="1" si="104"/>
        <v>-58821940.234472454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-58821940.234472454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-245091.41764363518</v>
      </c>
      <c r="L1177" s="444">
        <f t="shared" ca="1" si="104"/>
        <v>-59067031.65211609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-59067031.65211609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-246112.63188381703</v>
      </c>
      <c r="L1178" s="444">
        <f t="shared" ca="1" si="104"/>
        <v>-59313144.283999905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-59313144.283999905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-247138.10118333294</v>
      </c>
      <c r="L1179" s="444">
        <f t="shared" ca="1" si="104"/>
        <v>-59560282.385183237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-59560282.385183237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-248167.84327159679</v>
      </c>
      <c r="L1180" s="444">
        <f t="shared" ca="1" si="104"/>
        <v>-59808450.228454836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-59808450.228454836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-249201.87595189514</v>
      </c>
      <c r="L1181" s="444">
        <f t="shared" ca="1" si="104"/>
        <v>-60057652.104406729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-60057652.104406729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-250240.21710169467</v>
      </c>
      <c r="L1182" s="444">
        <f t="shared" ca="1" si="104"/>
        <v>-60307892.321508422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-60307892.321508422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-251282.88467295177</v>
      </c>
      <c r="L1183" s="444">
        <f t="shared" ca="1" si="104"/>
        <v>-60559175.206181377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-60559175.206181377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-252329.89669242236</v>
      </c>
      <c r="L1184" s="444">
        <f t="shared" ca="1" si="104"/>
        <v>-60811505.102873802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-60811505.102873802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-253381.27126197418</v>
      </c>
      <c r="L1185" s="444">
        <f t="shared" ca="1" si="104"/>
        <v>-61064886.374135777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-61064886.374135777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-254437.02655889903</v>
      </c>
      <c r="L1186" s="444">
        <f t="shared" ca="1" si="104"/>
        <v>-61319323.400694676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-61319323.400694676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-255497.18083622784</v>
      </c>
      <c r="L1187" s="444">
        <f t="shared" ca="1" si="104"/>
        <v>-61574820.581530906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-61574820.581530906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-256561.7524230454</v>
      </c>
      <c r="L1188" s="444">
        <f t="shared" ca="1" si="104"/>
        <v>-61831382.333953954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-61831382.333953954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-257630.75972480816</v>
      </c>
      <c r="L1189" s="444">
        <f t="shared" ca="1" si="104"/>
        <v>-62089013.093678765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-62089013.093678765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-258704.22122366153</v>
      </c>
      <c r="L1190" s="444">
        <f t="shared" ca="1" si="104"/>
        <v>-62347717.314902425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-62347717.314902425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-259782.15547876011</v>
      </c>
      <c r="L1191" s="444">
        <f t="shared" ca="1" si="104"/>
        <v>-62607499.470381185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-62607499.470381185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-260864.58112658828</v>
      </c>
      <c r="L1192" s="444">
        <f t="shared" ca="1" si="104"/>
        <v>-62868364.051507771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-62868364.051507771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-261951.51688128238</v>
      </c>
      <c r="L1193" s="444">
        <f t="shared" ca="1" si="104"/>
        <v>-63130315.568389051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-63130315.568389051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-263042.98153495434</v>
      </c>
      <c r="L1194" s="444">
        <f t="shared" ca="1" si="104"/>
        <v>-63393358.549924009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-63393358.549924009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-264138.99395801668</v>
      </c>
      <c r="L1195" s="444">
        <f t="shared" ca="1" si="104"/>
        <v>-63657497.543882027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-63657497.543882027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-265239.57309950842</v>
      </c>
      <c r="L1196" s="444">
        <f t="shared" ca="1" si="104"/>
        <v>-63922737.116981536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-63922737.116981536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-266344.73798742308</v>
      </c>
      <c r="L1197" s="444">
        <f t="shared" ca="1" si="104"/>
        <v>-64189081.854968958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-64189081.854968958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-267454.50772903737</v>
      </c>
      <c r="L1198" s="444">
        <f t="shared" ca="1" si="104"/>
        <v>-64456536.362697996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-64456536.362697996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-268568.90151124162</v>
      </c>
      <c r="L1199" s="444">
        <f t="shared" ca="1" si="104"/>
        <v>-64725105.264209241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-64725105.264209241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-269687.93860087183</v>
      </c>
      <c r="L1200" s="444">
        <f t="shared" ca="1" si="104"/>
        <v>-64994793.202810116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-64994793.202810116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-270811.63834504219</v>
      </c>
      <c r="L1201" s="444">
        <f t="shared" ca="1" si="104"/>
        <v>-65265604.841155156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-65265604.841155156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-271940.02017147985</v>
      </c>
      <c r="L1202" s="444">
        <f t="shared" ca="1" si="104"/>
        <v>-65537544.861326635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-65537544.861326635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-273073.10358886095</v>
      </c>
      <c r="L1203" s="444">
        <f t="shared" ca="1" si="104"/>
        <v>-65810617.964915499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-65810617.964915499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-274210.90818714793</v>
      </c>
      <c r="L1204" s="444">
        <f t="shared" ca="1" si="104"/>
        <v>-66084828.87310265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-66084828.87310265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-275353.45363792771</v>
      </c>
      <c r="L1205" s="444">
        <f t="shared" ca="1" si="104"/>
        <v>-66360182.326740578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-66360182.326740578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-276500.7596947524</v>
      </c>
      <c r="L1206" s="444">
        <f t="shared" ca="1" si="104"/>
        <v>-66636683.086435333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-66636683.086435333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-277652.84619348054</v>
      </c>
      <c r="L1207" s="444">
        <f t="shared" ca="1" si="104"/>
        <v>-66914335.93262881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-66914335.93262881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-278809.73305262002</v>
      </c>
      <c r="L1208" s="444">
        <f t="shared" ca="1" si="104"/>
        <v>-67193145.665681437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-67193145.665681437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-279971.44027367263</v>
      </c>
      <c r="L1209" s="444">
        <f t="shared" ca="1" si="104"/>
        <v>-67473117.105955109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-67473117.105955109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-281137.9879414796</v>
      </c>
      <c r="L1210" s="444">
        <f t="shared" ca="1" si="104"/>
        <v>-67754255.093896583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-67754255.093896583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-282309.39622456906</v>
      </c>
      <c r="L1211" s="444">
        <f t="shared" ca="1" si="104"/>
        <v>-68036564.490121156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-68036564.490121156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-283485.68537550484</v>
      </c>
      <c r="L1212" s="444">
        <f t="shared" ca="1" si="104"/>
        <v>-68320050.175496668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-68320050.175496668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-284666.87573123613</v>
      </c>
      <c r="L1213" s="444">
        <f t="shared" ca="1" si="104"/>
        <v>-68604717.051227897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-68604717.051227897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-285852.98771344958</v>
      </c>
      <c r="L1214" s="444">
        <f t="shared" ca="1" si="104"/>
        <v>-68890570.038941354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-68890570.038941354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-287044.04182892229</v>
      </c>
      <c r="L1215" s="444">
        <f t="shared" ca="1" si="104"/>
        <v>-69177614.080770269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-69177614.080770269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-288240.05866987613</v>
      </c>
      <c r="L1216" s="444">
        <f t="shared" ca="1" si="104"/>
        <v>-69465854.139440149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-69465854.139440149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-289441.05891433393</v>
      </c>
      <c r="L1217" s="444">
        <f t="shared" ca="1" si="104"/>
        <v>-69755295.198354483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-69755295.198354483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-290647.06332647701</v>
      </c>
      <c r="L1218" s="444">
        <f t="shared" ca="1" si="104"/>
        <v>-70045942.261680961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-70045942.261680961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-291858.09275700402</v>
      </c>
      <c r="L1219" s="444">
        <f t="shared" ca="1" si="104"/>
        <v>-70337800.354437962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-70337800.354437962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-293074.16814349149</v>
      </c>
      <c r="L1220" s="444">
        <f t="shared" ca="1" si="104"/>
        <v>-70630874.522581458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-70630874.522581458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-294295.3105107561</v>
      </c>
      <c r="L1221" s="444">
        <f t="shared" ca="1" si="104"/>
        <v>-70925169.833092213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-70925169.833092213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-295521.54097121756</v>
      </c>
      <c r="L1222" s="444">
        <f t="shared" ca="1" si="104"/>
        <v>-71220691.374063432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-71220691.374063432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-296752.88072526432</v>
      </c>
      <c r="L1223" s="444">
        <f t="shared" ca="1" si="104"/>
        <v>-71517444.254788697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-71517444.254788697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-297989.35106161959</v>
      </c>
      <c r="L1224" s="444">
        <f t="shared" ca="1" si="104"/>
        <v>-71815433.605850309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-71815433.605850309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-299230.97335770959</v>
      </c>
      <c r="L1225" s="444">
        <f t="shared" ca="1" si="104"/>
        <v>-72114664.579208016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-72114664.579208016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-300477.76908003341</v>
      </c>
      <c r="L1226" s="444">
        <f t="shared" ca="1" si="104"/>
        <v>-72415142.348288044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-72415142.348288044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-301729.75978453353</v>
      </c>
      <c r="L1227" s="444">
        <f t="shared" ca="1" si="104"/>
        <v>-72716872.108072579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-72716872.108072579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-302986.96711696906</v>
      </c>
      <c r="L1228" s="444">
        <f t="shared" ca="1" si="104"/>
        <v>-73019859.075189546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-73019859.075189546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-304249.41281328979</v>
      </c>
      <c r="L1229" s="444">
        <f t="shared" ca="1" si="104"/>
        <v>-73324108.488002837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-73324108.488002837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-305517.11870001181</v>
      </c>
      <c r="L1230" s="444">
        <f t="shared" ca="1" si="104"/>
        <v>-73629625.606702849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-73629625.606702849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-306790.10669459519</v>
      </c>
      <c r="L1231" s="444">
        <f t="shared" ca="1" si="104"/>
        <v>-73936415.713397443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-73936415.713397443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-308068.39880582265</v>
      </c>
      <c r="L1232" s="444">
        <f t="shared" ca="1" si="104"/>
        <v>-74244484.11220327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-74244484.11220327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-309352.01713418029</v>
      </c>
      <c r="L1233" s="444">
        <f t="shared" ca="1" si="104"/>
        <v>-74553836.129337445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-74553836.129337445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-310640.98387223936</v>
      </c>
      <c r="L1234" s="444">
        <f t="shared" ca="1" si="104"/>
        <v>-74864477.11320968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-74864477.11320968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-311935.32130504033</v>
      </c>
      <c r="L1235" s="444">
        <f t="shared" ca="1" si="104"/>
        <v>-75176412.434514716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-75176412.434514716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-313235.05181047798</v>
      </c>
      <c r="L1236" s="444">
        <f t="shared" ca="1" si="104"/>
        <v>-75489647.486325189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-75489647.486325189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-314540.19785968831</v>
      </c>
      <c r="L1237" s="444">
        <f t="shared" ca="1" si="104"/>
        <v>-75804187.684184879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-75804187.684184879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-315850.78201743698</v>
      </c>
      <c r="L1238" s="444">
        <f t="shared" ca="1" si="104"/>
        <v>-76120038.466202319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-76120038.466202319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-317166.82694250968</v>
      </c>
      <c r="L1239" s="444">
        <f t="shared" ca="1" si="104"/>
        <v>-76437205.293144822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-76437205.293144822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-318488.3553881034</v>
      </c>
      <c r="L1240" s="444">
        <f t="shared" ca="1" si="104"/>
        <v>-76755693.648532927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-76755693.648532927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-319815.39020222053</v>
      </c>
      <c r="L1241" s="444">
        <f t="shared" ca="1" si="104"/>
        <v>-77075509.038735151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-77075509.038735151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-321147.95432806312</v>
      </c>
      <c r="L1242" s="444">
        <f t="shared" ca="1" si="104"/>
        <v>-77396656.993063211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-77396656.993063211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-322486.07080443006</v>
      </c>
      <c r="L1243" s="444">
        <f t="shared" ca="1" si="104"/>
        <v>-77719143.063867643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-77719143.063867643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-323829.76276611519</v>
      </c>
      <c r="L1244" s="444">
        <f t="shared" ca="1" si="104"/>
        <v>-78042972.826633751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-78042972.826633751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-325179.0534443073</v>
      </c>
      <c r="L1245" s="444">
        <f t="shared" ca="1" si="104"/>
        <v>-78368151.880078062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-78368151.880078062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-326533.96616699192</v>
      </c>
      <c r="L1246" s="444">
        <f t="shared" ca="1" si="104"/>
        <v>-78694685.84624505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-78694685.84624505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-327894.5243593544</v>
      </c>
      <c r="L1247" s="444">
        <f t="shared" ca="1" si="104"/>
        <v>-79022580.370604411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-79022580.370604411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-329260.75154418504</v>
      </c>
      <c r="L1248" s="444">
        <f t="shared" ca="1" si="104"/>
        <v>-79351841.122148603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-79351841.122148603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-330632.67134228582</v>
      </c>
      <c r="L1249" s="444">
        <f t="shared" ca="1" si="104"/>
        <v>-79682473.793490887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-79682473.793490887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-332010.30747287872</v>
      </c>
      <c r="L1250" s="444">
        <f t="shared" ca="1" si="104"/>
        <v>-80014484.100963771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-80014484.100963771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-333393.68375401571</v>
      </c>
      <c r="L1251" s="444">
        <f t="shared" ca="1" si="104"/>
        <v>-80347877.784717783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-80347877.784717783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-334782.82410299074</v>
      </c>
      <c r="L1252" s="444">
        <f t="shared" ca="1" si="104"/>
        <v>-80682660.608820781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-80682660.608820781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-336177.75253675325</v>
      </c>
      <c r="L1253" s="444">
        <f t="shared" ca="1" si="104"/>
        <v>-81018838.36135754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-81018838.36135754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-337578.4931723231</v>
      </c>
      <c r="L1254" s="444">
        <f t="shared" ca="1" si="104"/>
        <v>-81356416.854529858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-81356416.854529858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-338985.07022720773</v>
      </c>
      <c r="L1255" s="444">
        <f t="shared" ca="1" si="104"/>
        <v>-81695401.924757063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-81695401.924757063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-340397.50801982108</v>
      </c>
      <c r="L1256" s="444">
        <f t="shared" ca="1" si="104"/>
        <v>-82035799.432776883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-82035799.432776883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-341815.83096990368</v>
      </c>
      <c r="L1257" s="444">
        <f t="shared" ca="1" si="104"/>
        <v>-82377615.263746783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-82377615.263746783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-343240.06359894492</v>
      </c>
      <c r="L1258" s="444">
        <f t="shared" ca="1" si="104"/>
        <v>-82720855.327345729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-82720855.327345729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-344670.23053060722</v>
      </c>
      <c r="L1259" s="444">
        <f t="shared" ca="1" si="104"/>
        <v>-83065525.557876334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-83065525.557876334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-346106.35649115138</v>
      </c>
      <c r="L1260" s="444">
        <f t="shared" ca="1" si="104"/>
        <v>-83411631.914367482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-83411631.914367482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-347548.46630986448</v>
      </c>
      <c r="L1261" s="444">
        <f t="shared" ca="1" si="104"/>
        <v>-83759180.380677342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-83759180.380677342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-348996.58491948893</v>
      </c>
      <c r="L1262" s="444">
        <f t="shared" ca="1" si="104"/>
        <v>-84108176.965596825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-84108176.965596825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-350450.73735665344</v>
      </c>
      <c r="L1263" s="444">
        <f t="shared" ca="1" si="104"/>
        <v>-84458627.702953473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-84458627.702953473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-351910.94876230613</v>
      </c>
      <c r="L1264" s="444">
        <f t="shared" ca="1" si="104"/>
        <v>-84810538.651715785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-84810538.651715785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-353377.24438214907</v>
      </c>
      <c r="L1265" s="444">
        <f t="shared" ca="1" si="104"/>
        <v>-85163915.896097928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-85163915.896097928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-354849.64956707472</v>
      </c>
      <c r="L1266" s="444">
        <f t="shared" ca="1" si="104"/>
        <v>-85518765.545664996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-85518765.545664996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-356328.18977360416</v>
      </c>
      <c r="L1267" s="444">
        <f t="shared" ca="1" si="104"/>
        <v>-85875093.7354386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-85875093.7354386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-357812.89056432748</v>
      </c>
      <c r="L1268" s="444">
        <f t="shared" ca="1" si="104"/>
        <v>-86232906.626002923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-86232906.626002923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-359303.7776083455</v>
      </c>
      <c r="L1269" s="444">
        <f t="shared" ca="1" si="104"/>
        <v>-86592210.403611273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-86592210.403611273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-360800.87668171362</v>
      </c>
      <c r="L1270" s="444">
        <f t="shared" ca="1" si="104"/>
        <v>-86953011.280292988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-86953011.280292988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-362304.21366788744</v>
      </c>
      <c r="L1271" s="444">
        <f t="shared" ca="1" si="104"/>
        <v>-87315315.493960872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-87315315.493960872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-363813.81455817027</v>
      </c>
      <c r="L1272" s="444">
        <f t="shared" ca="1" si="104"/>
        <v>-87679129.308519036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-87679129.308519036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-365329.70545216266</v>
      </c>
      <c r="L1273" s="444">
        <f t="shared" ca="1" si="104"/>
        <v>-88044459.013971195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-88044459.013971195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-366851.91255821328</v>
      </c>
      <c r="L1274" s="444">
        <f t="shared" ca="1" si="104"/>
        <v>-88411310.926529408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-88411310.926529408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-368380.46219387255</v>
      </c>
      <c r="L1275" s="444">
        <f t="shared" ca="1" si="104"/>
        <v>-88779691.388723284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-88779691.388723284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-369915.38078634703</v>
      </c>
      <c r="L1276" s="444">
        <f t="shared" ca="1" si="104"/>
        <v>-89149606.769509628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-89149606.769509628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-371456.69487295678</v>
      </c>
      <c r="L1277" s="444">
        <f t="shared" ca="1" si="104"/>
        <v>-89521063.464382589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-89521063.464382589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-373004.43110159412</v>
      </c>
      <c r="L1278" s="444">
        <f t="shared" ca="1" si="104"/>
        <v>-89894067.895484179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-89894067.895484179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-374558.6162311841</v>
      </c>
      <c r="L1279" s="444">
        <f t="shared" ca="1" si="104"/>
        <v>-90268626.511715367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-90268626.511715367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-376119.27713214734</v>
      </c>
      <c r="L1280" s="444">
        <f t="shared" ca="1" si="104"/>
        <v>-90644745.788847521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-90644745.788847521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-377686.44078686467</v>
      </c>
      <c r="L1281" s="444">
        <f t="shared" ca="1" si="104"/>
        <v>-91022432.229634389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-91022432.229634389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-379260.13429014327</v>
      </c>
      <c r="L1282" s="444">
        <f t="shared" ca="1" si="104"/>
        <v>-91401692.363924533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-91401692.363924533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-380840.38484968554</v>
      </c>
      <c r="L1283" s="444">
        <f t="shared" ref="L1283:L1537" ca="1" si="109">I1283-J1283+K1283</f>
        <v>-91782532.748774216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-91782532.748774216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-382427.21978655923</v>
      </c>
      <c r="L1284" s="444">
        <f t="shared" ca="1" si="109"/>
        <v>-92164959.96856077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-92164959.96856077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-384020.66653566988</v>
      </c>
      <c r="L1285" s="444">
        <f t="shared" ca="1" si="109"/>
        <v>-92548980.635096446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-92548980.635096446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-385620.75264623517</v>
      </c>
      <c r="L1286" s="444">
        <f t="shared" ca="1" si="109"/>
        <v>-92934601.387742683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-92934601.387742683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-387227.5057822612</v>
      </c>
      <c r="L1287" s="444">
        <f t="shared" ca="1" si="109"/>
        <v>-93321828.893524945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-93321828.893524945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-388840.95372302062</v>
      </c>
      <c r="L1288" s="444">
        <f t="shared" ca="1" si="109"/>
        <v>-93710669.847247958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-93710669.847247958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-390461.12436353316</v>
      </c>
      <c r="L1289" s="444">
        <f t="shared" ca="1" si="109"/>
        <v>-94101130.971611485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-94101130.971611485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-392088.04571504786</v>
      </c>
      <c r="L1290" s="444">
        <f t="shared" ca="1" si="109"/>
        <v>-94493219.017326534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-94493219.017326534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-393721.7459055272</v>
      </c>
      <c r="L1291" s="444">
        <f t="shared" ca="1" si="109"/>
        <v>-94886940.763232067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-94886940.763232067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-395362.25318013359</v>
      </c>
      <c r="L1292" s="444">
        <f t="shared" ca="1" si="109"/>
        <v>-95282303.016412199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-95282303.016412199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-397009.59590171749</v>
      </c>
      <c r="L1293" s="444">
        <f t="shared" ca="1" si="109"/>
        <v>-95679312.612313911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-95679312.612313911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-398663.80255130795</v>
      </c>
      <c r="L1294" s="444">
        <f t="shared" ca="1" si="109"/>
        <v>-96077976.414865226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-96077976.414865226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-400324.90172860509</v>
      </c>
      <c r="L1295" s="444">
        <f t="shared" ca="1" si="109"/>
        <v>-96478301.316593826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-96478301.316593826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-401992.92215247429</v>
      </c>
      <c r="L1296" s="444">
        <f t="shared" ca="1" si="109"/>
        <v>-96880294.2387463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-96880294.2387463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-403667.89266144292</v>
      </c>
      <c r="L1297" s="444">
        <f t="shared" ca="1" si="109"/>
        <v>-97283962.131407738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-97283962.131407738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-405349.8422141989</v>
      </c>
      <c r="L1298" s="444">
        <f t="shared" ca="1" si="109"/>
        <v>-97689311.973621935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-97689311.973621935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-407038.79989009141</v>
      </c>
      <c r="L1299" s="444">
        <f t="shared" ca="1" si="109"/>
        <v>-98096350.773512021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-98096350.773512021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-408734.79488963343</v>
      </c>
      <c r="L1300" s="444">
        <f t="shared" ca="1" si="109"/>
        <v>-98505085.56840165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-98505085.56840165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-410437.8565350069</v>
      </c>
      <c r="L1301" s="444">
        <f t="shared" ca="1" si="109"/>
        <v>-98915523.424936652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-98915523.424936652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-412148.01427056937</v>
      </c>
      <c r="L1302" s="444">
        <f t="shared" ca="1" si="109"/>
        <v>-99327671.439207226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-99327671.439207226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-413865.29766336345</v>
      </c>
      <c r="L1303" s="444">
        <f t="shared" ca="1" si="109"/>
        <v>-99741536.736870587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-99741536.736870587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-415589.73640362744</v>
      </c>
      <c r="L1304" s="444">
        <f t="shared" ca="1" si="109"/>
        <v>-100157126.47327422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-100157126.47327422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-417321.36030530924</v>
      </c>
      <c r="L1305" s="444">
        <f t="shared" ca="1" si="109"/>
        <v>-100574447.83357953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-100574447.83357953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-419060.19930658134</v>
      </c>
      <c r="L1306" s="444">
        <f t="shared" ca="1" si="109"/>
        <v>-100993508.0328861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-100993508.0328861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-420806.28347035876</v>
      </c>
      <c r="L1307" s="444">
        <f t="shared" ca="1" si="109"/>
        <v>-101414314.31635647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-101414314.31635647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-422559.64298481861</v>
      </c>
      <c r="L1308" s="444">
        <f t="shared" ca="1" si="109"/>
        <v>-101836873.95934129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-101836873.95934129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-424320.30816392205</v>
      </c>
      <c r="L1309" s="444">
        <f t="shared" ca="1" si="109"/>
        <v>-102261194.26750521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-102261194.26750521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-426088.3094479384</v>
      </c>
      <c r="L1310" s="444">
        <f t="shared" ca="1" si="109"/>
        <v>-102687282.57695316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-102687282.57695316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-427863.67740397149</v>
      </c>
      <c r="L1311" s="444">
        <f t="shared" ca="1" si="109"/>
        <v>-103115146.25435713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-103115146.25435713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-429646.44272648805</v>
      </c>
      <c r="L1312" s="444">
        <f t="shared" ca="1" si="109"/>
        <v>-103544792.69708362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-103544792.69708362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-431436.63623784843</v>
      </c>
      <c r="L1313" s="444">
        <f t="shared" ca="1" si="109"/>
        <v>-103976229.33332147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-103976229.33332147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-433234.28888883942</v>
      </c>
      <c r="L1314" s="444">
        <f t="shared" ca="1" si="109"/>
        <v>-104409463.62221031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-104409463.62221031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-435039.4317592096</v>
      </c>
      <c r="L1315" s="444">
        <f t="shared" ca="1" si="109"/>
        <v>-104844503.05396952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-104844503.05396952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-436852.09605820634</v>
      </c>
      <c r="L1316" s="444">
        <f t="shared" ca="1" si="109"/>
        <v>-105281355.15002772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-105281355.15002772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-438672.31312511559</v>
      </c>
      <c r="L1317" s="444">
        <f t="shared" ca="1" si="109"/>
        <v>-105720027.46315284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-105720027.46315284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-440500.11442980357</v>
      </c>
      <c r="L1318" s="444">
        <f t="shared" ca="1" si="109"/>
        <v>-106160527.57758264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-106160527.57758264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-442335.53157326102</v>
      </c>
      <c r="L1319" s="444">
        <f t="shared" ca="1" si="109"/>
        <v>-106602863.10915591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-106602863.10915591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-444178.59628814959</v>
      </c>
      <c r="L1320" s="444">
        <f t="shared" ca="1" si="109"/>
        <v>-107047041.70544405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-107047041.70544405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-446029.34043935023</v>
      </c>
      <c r="L1321" s="444">
        <f t="shared" ca="1" si="109"/>
        <v>-107493071.0458834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-107493071.0458834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-447887.79602451425</v>
      </c>
      <c r="L1322" s="444">
        <f t="shared" ca="1" si="109"/>
        <v>-107940958.84190792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-107940958.84190792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-449753.99517461634</v>
      </c>
      <c r="L1323" s="444">
        <f t="shared" ca="1" si="109"/>
        <v>-108390712.83708254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-108390712.83708254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-451627.97015451058</v>
      </c>
      <c r="L1324" s="444">
        <f t="shared" ca="1" si="109"/>
        <v>-108842340.80723704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-108842340.80723704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-453509.7533634876</v>
      </c>
      <c r="L1325" s="444">
        <f t="shared" ca="1" si="109"/>
        <v>-109295850.56060053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-109295850.56060053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-455399.37733583554</v>
      </c>
      <c r="L1326" s="444">
        <f t="shared" ca="1" si="109"/>
        <v>-109751249.93793637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-109751249.93793637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-457296.87474140152</v>
      </c>
      <c r="L1327" s="444">
        <f t="shared" ca="1" si="109"/>
        <v>-110208546.81267777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-110208546.81267777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-459202.27838615736</v>
      </c>
      <c r="L1328" s="444">
        <f t="shared" ca="1" si="109"/>
        <v>-110667749.09106393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-110667749.09106393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-461115.62121276639</v>
      </c>
      <c r="L1329" s="444">
        <f t="shared" ca="1" si="109"/>
        <v>-111128864.7122767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-111128864.7122767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-463036.93630115292</v>
      </c>
      <c r="L1330" s="444">
        <f t="shared" ca="1" si="109"/>
        <v>-111591901.64857785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-111591901.64857785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-464966.25686907442</v>
      </c>
      <c r="L1331" s="444">
        <f t="shared" ca="1" si="109"/>
        <v>-112056867.90544693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-112056867.90544693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-466903.61627269554</v>
      </c>
      <c r="L1332" s="444">
        <f t="shared" ca="1" si="109"/>
        <v>-112523771.52171963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-112523771.52171963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-468849.0480071652</v>
      </c>
      <c r="L1333" s="444">
        <f t="shared" ca="1" si="109"/>
        <v>-112992620.56972679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-112992620.56972679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-470802.58570719499</v>
      </c>
      <c r="L1334" s="444">
        <f t="shared" ca="1" si="109"/>
        <v>-113463423.15543398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-113463423.15543398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-472764.26314764161</v>
      </c>
      <c r="L1335" s="444">
        <f t="shared" ca="1" si="109"/>
        <v>-113936187.41858162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-113936187.41858162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-474734.11424408999</v>
      </c>
      <c r="L1336" s="444">
        <f t="shared" ca="1" si="109"/>
        <v>-114410921.53282571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-114410921.53282571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-476712.17305344046</v>
      </c>
      <c r="L1337" s="444">
        <f t="shared" ca="1" si="109"/>
        <v>-114887633.70587915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-114887633.70587915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-478698.47377449647</v>
      </c>
      <c r="L1338" s="444">
        <f t="shared" ca="1" si="109"/>
        <v>-115366332.17965364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-115366332.17965364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-480693.05074855685</v>
      </c>
      <c r="L1339" s="444">
        <f t="shared" ca="1" si="109"/>
        <v>-115847025.2304022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-115847025.2304022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-482695.93846000917</v>
      </c>
      <c r="L1340" s="444">
        <f t="shared" ca="1" si="109"/>
        <v>-116329721.16886221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-116329721.16886221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-484707.17153692589</v>
      </c>
      <c r="L1341" s="444">
        <f t="shared" ca="1" si="109"/>
        <v>-116814428.34039913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-116814428.34039913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-486726.7847516631</v>
      </c>
      <c r="L1342" s="444">
        <f t="shared" ca="1" si="109"/>
        <v>-117301155.1251508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-117301155.1251508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-488754.8130214616</v>
      </c>
      <c r="L1343" s="444">
        <f t="shared" ca="1" si="109"/>
        <v>-117789909.93817227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-117789909.93817227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-490791.29140905116</v>
      </c>
      <c r="L1344" s="444">
        <f t="shared" ca="1" si="109"/>
        <v>-118280701.22958131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-118280701.22958131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-492836.25512325554</v>
      </c>
      <c r="L1345" s="444">
        <f t="shared" ca="1" si="109"/>
        <v>-118773537.48470457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-118773537.48470457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-494889.73951960239</v>
      </c>
      <c r="L1346" s="444">
        <f t="shared" ca="1" si="109"/>
        <v>-119268427.22422417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-119268427.22422417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-496951.78010093409</v>
      </c>
      <c r="L1347" s="444">
        <f t="shared" ca="1" si="109"/>
        <v>-119765379.00432509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-119765379.00432509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-499022.41251802118</v>
      </c>
      <c r="L1348" s="444">
        <f t="shared" ca="1" si="109"/>
        <v>-120264401.41684312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-120264401.41684312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-501101.67257017962</v>
      </c>
      <c r="L1349" s="444">
        <f t="shared" ca="1" si="109"/>
        <v>-120765503.0894133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-120765503.0894133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-503189.59620588872</v>
      </c>
      <c r="L1350" s="444">
        <f t="shared" ca="1" si="109"/>
        <v>-121268692.68561919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-121268692.68561919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-505286.21952341322</v>
      </c>
      <c r="L1351" s="444">
        <f t="shared" ca="1" si="109"/>
        <v>-121773978.90514261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-121773978.90514261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-507391.57877142751</v>
      </c>
      <c r="L1352" s="444">
        <f t="shared" ca="1" si="109"/>
        <v>-122281370.48391403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-122281370.48391403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-509505.71034964186</v>
      </c>
      <c r="L1353" s="444">
        <f t="shared" ca="1" si="109"/>
        <v>-122790876.19426368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-122790876.19426368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-511628.65080943209</v>
      </c>
      <c r="L1354" s="444">
        <f t="shared" ca="1" si="109"/>
        <v>-123302504.84507312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-123302504.84507312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-513760.43685447134</v>
      </c>
      <c r="L1355" s="444">
        <f t="shared" ca="1" si="109"/>
        <v>-123816265.28192759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-123816265.28192759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-515901.10534136492</v>
      </c>
      <c r="L1356" s="444">
        <f t="shared" ca="1" si="109"/>
        <v>-124332166.38726895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-124332166.38726895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-518050.69328028732</v>
      </c>
      <c r="L1357" s="444">
        <f t="shared" ca="1" si="109"/>
        <v>-124850217.08054924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-124850217.08054924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-520209.23783562181</v>
      </c>
      <c r="L1358" s="444">
        <f t="shared" ca="1" si="109"/>
        <v>-125370426.31838486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-125370426.31838486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-522376.77632660349</v>
      </c>
      <c r="L1359" s="444">
        <f t="shared" ca="1" si="109"/>
        <v>-125892803.09471145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-125892803.09471145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-524553.34622796439</v>
      </c>
      <c r="L1360" s="444">
        <f t="shared" ca="1" si="109"/>
        <v>-126417356.44093941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-126417356.44093941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-526738.98517058091</v>
      </c>
      <c r="L1361" s="444">
        <f t="shared" ca="1" si="109"/>
        <v>-126944095.42611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-126944095.42611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-528933.73094212497</v>
      </c>
      <c r="L1362" s="444">
        <f t="shared" ca="1" si="109"/>
        <v>-127473029.15705213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-127473029.15705213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-531137.62148771714</v>
      </c>
      <c r="L1363" s="444">
        <f t="shared" ca="1" si="109"/>
        <v>-128004166.77853985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-128004166.77853985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-533350.69491058274</v>
      </c>
      <c r="L1364" s="444">
        <f t="shared" ca="1" si="109"/>
        <v>-128537517.47345044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-128537517.47345044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-535572.98947271018</v>
      </c>
      <c r="L1365" s="444">
        <f t="shared" ca="1" si="109"/>
        <v>-129073090.46292315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-129073090.46292315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-537804.5435955131</v>
      </c>
      <c r="L1366" s="444">
        <f t="shared" ca="1" si="109"/>
        <v>-129610895.00651866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-129610895.00651866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-540045.39586049435</v>
      </c>
      <c r="L1367" s="444">
        <f t="shared" ca="1" si="109"/>
        <v>-130150940.40237916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-130150940.40237916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-542295.58500991319</v>
      </c>
      <c r="L1368" s="444">
        <f t="shared" ca="1" si="109"/>
        <v>-130693235.98738907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-130693235.98738907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-544555.14994745445</v>
      </c>
      <c r="L1369" s="444">
        <f t="shared" ca="1" si="109"/>
        <v>-131237791.13733652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-131237791.13733652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-546824.12973890221</v>
      </c>
      <c r="L1370" s="444">
        <f t="shared" ca="1" si="109"/>
        <v>-131784615.26707542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-131784615.26707542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-549102.56361281429</v>
      </c>
      <c r="L1371" s="444">
        <f t="shared" ca="1" si="109"/>
        <v>-132333717.83068824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-132333717.83068824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-551390.49096120102</v>
      </c>
      <c r="L1372" s="444">
        <f t="shared" ca="1" si="109"/>
        <v>-132885108.32164943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-132885108.32164943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-553687.95134020585</v>
      </c>
      <c r="L1373" s="444">
        <f t="shared" ca="1" si="109"/>
        <v>-133438796.27298963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-133438796.27298963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-555994.98447079002</v>
      </c>
      <c r="L1374" s="444">
        <f t="shared" ca="1" si="109"/>
        <v>-133994791.25746042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-133994791.25746042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-558311.63023941836</v>
      </c>
      <c r="L1375" s="444">
        <f t="shared" ca="1" si="109"/>
        <v>-134553102.88769984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-134553102.88769984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-560637.92869874928</v>
      </c>
      <c r="L1376" s="444">
        <f t="shared" ca="1" si="109"/>
        <v>-135113740.81639859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-135113740.81639859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-562973.92006832745</v>
      </c>
      <c r="L1377" s="444">
        <f t="shared" ca="1" si="109"/>
        <v>-135676714.73646691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-135676714.73646691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-565319.64473527879</v>
      </c>
      <c r="L1378" s="444">
        <f t="shared" ca="1" si="109"/>
        <v>-136242034.38120219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-136242034.38120219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-567675.14325500908</v>
      </c>
      <c r="L1379" s="444">
        <f t="shared" ca="1" si="109"/>
        <v>-136809709.52445719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-136809709.52445719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-570040.4563519049</v>
      </c>
      <c r="L1380" s="444">
        <f t="shared" ca="1" si="109"/>
        <v>-137379749.98080909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-137379749.98080909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-572415.62492003792</v>
      </c>
      <c r="L1381" s="444">
        <f t="shared" ca="1" si="109"/>
        <v>-137952165.60572913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-137952165.60572913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-574800.69002387137</v>
      </c>
      <c r="L1382" s="444">
        <f t="shared" ca="1" si="109"/>
        <v>-138526966.295753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-138526966.295753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-577195.6928989708</v>
      </c>
      <c r="L1383" s="444">
        <f t="shared" ca="1" si="109"/>
        <v>-139104161.98865196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-139104161.98865196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-579600.67495271645</v>
      </c>
      <c r="L1384" s="444">
        <f t="shared" ca="1" si="109"/>
        <v>-139683762.66360468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-139683762.66360468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-582015.67776501947</v>
      </c>
      <c r="L1385" s="444">
        <f t="shared" ca="1" si="109"/>
        <v>-140265778.34136969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-140265778.34136969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-584440.74308904039</v>
      </c>
      <c r="L1386" s="444">
        <f t="shared" ca="1" si="109"/>
        <v>-140850219.08445874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-140850219.08445874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-586875.91285191139</v>
      </c>
      <c r="L1387" s="444">
        <f t="shared" ca="1" si="109"/>
        <v>-141437094.99731064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-141437094.99731064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-589321.22915546095</v>
      </c>
      <c r="L1388" s="444">
        <f t="shared" ca="1" si="109"/>
        <v>-142026416.22646609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-142026416.22646609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-591776.73427694198</v>
      </c>
      <c r="L1389" s="444">
        <f t="shared" ca="1" si="109"/>
        <v>-142618192.96074304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-142618192.96074304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-594242.4706697627</v>
      </c>
      <c r="L1390" s="444">
        <f t="shared" ca="1" si="109"/>
        <v>-143212435.43141282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-143212435.43141282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-596718.48096422001</v>
      </c>
      <c r="L1391" s="444">
        <f t="shared" ca="1" si="109"/>
        <v>-143809153.91237703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-143809153.91237703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-599204.80796823767</v>
      </c>
      <c r="L1392" s="444">
        <f t="shared" ca="1" si="109"/>
        <v>-144408358.72034526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-144408358.72034526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-601701.49466810527</v>
      </c>
      <c r="L1393" s="444">
        <f t="shared" ca="1" si="109"/>
        <v>-145010060.21501336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-145010060.21501336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-604208.58422922227</v>
      </c>
      <c r="L1394" s="444">
        <f t="shared" ca="1" si="109"/>
        <v>-145614268.79924259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-145614268.79924259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-606726.11999684409</v>
      </c>
      <c r="L1395" s="444">
        <f t="shared" ca="1" si="109"/>
        <v>-146220994.91923943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-146220994.91923943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-609254.14549683093</v>
      </c>
      <c r="L1396" s="444">
        <f t="shared" ca="1" si="109"/>
        <v>-146830249.06473628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-146830249.06473628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-611792.70443640114</v>
      </c>
      <c r="L1397" s="444">
        <f t="shared" ca="1" si="109"/>
        <v>-147442041.76917267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-147442041.76917267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-614341.84070488613</v>
      </c>
      <c r="L1398" s="444">
        <f t="shared" ca="1" si="109"/>
        <v>-148056383.60987756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-148056383.60987756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-616901.59837448981</v>
      </c>
      <c r="L1399" s="444">
        <f t="shared" ca="1" si="109"/>
        <v>-148673285.20825204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-148673285.20825204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-619472.02170105022</v>
      </c>
      <c r="L1400" s="444">
        <f t="shared" ca="1" si="109"/>
        <v>-149292757.22995308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-149292757.22995308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-622053.15512480447</v>
      </c>
      <c r="L1401" s="444">
        <f t="shared" ca="1" si="109"/>
        <v>-149914810.38507789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-149914810.38507789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-624645.04327115789</v>
      </c>
      <c r="L1402" s="444">
        <f t="shared" ca="1" si="109"/>
        <v>-150539455.42834905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-150539455.42834905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-627247.73095145437</v>
      </c>
      <c r="L1403" s="444">
        <f t="shared" ca="1" si="109"/>
        <v>-151166703.15930051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-151166703.15930051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-629861.26316375216</v>
      </c>
      <c r="L1404" s="444">
        <f t="shared" ca="1" si="109"/>
        <v>-151796564.42246425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-151796564.42246425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-632485.685093601</v>
      </c>
      <c r="L1405" s="444">
        <f t="shared" ca="1" si="109"/>
        <v>-152429050.10755786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-152429050.10755786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-635121.04211482441</v>
      </c>
      <c r="L1406" s="444">
        <f t="shared" ca="1" si="109"/>
        <v>-153064171.14967269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-153064171.14967269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-637767.37979030283</v>
      </c>
      <c r="L1407" s="444">
        <f t="shared" ca="1" si="109"/>
        <v>-153701938.52946299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-153701938.52946299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-640424.74387276242</v>
      </c>
      <c r="L1408" s="444">
        <f t="shared" ca="1" si="109"/>
        <v>-154342363.27333575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-154342363.27333575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-643093.18030556559</v>
      </c>
      <c r="L1409" s="444">
        <f t="shared" ca="1" si="109"/>
        <v>-154985456.45364133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-154985456.45364133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-645772.73522350553</v>
      </c>
      <c r="L1410" s="444">
        <f t="shared" ca="1" si="109"/>
        <v>-155631229.18886483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-155631229.18886483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-648463.45495360345</v>
      </c>
      <c r="L1411" s="444">
        <f t="shared" ca="1" si="109"/>
        <v>-156279692.64381844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-156279692.64381844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-651165.38601591019</v>
      </c>
      <c r="L1412" s="444">
        <f t="shared" ca="1" si="109"/>
        <v>-156930858.02983436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-156930858.02983436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-653878.57512430986</v>
      </c>
      <c r="L1413" s="444">
        <f t="shared" ca="1" si="109"/>
        <v>-157584736.60495868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-157584736.60495868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-656603.06918732787</v>
      </c>
      <c r="L1414" s="444">
        <f t="shared" ca="1" si="109"/>
        <v>-158241339.674146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-158241339.674146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-659338.91530894162</v>
      </c>
      <c r="L1415" s="444">
        <f t="shared" ca="1" si="109"/>
        <v>-158900678.58945495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-158900678.58945495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-662086.16078939557</v>
      </c>
      <c r="L1416" s="444">
        <f t="shared" ca="1" si="109"/>
        <v>-159562764.75024435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-159562764.75024435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-664844.85312601808</v>
      </c>
      <c r="L1417" s="444">
        <f t="shared" ca="1" si="109"/>
        <v>-160227609.60337037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-160227609.60337037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-667615.04001404322</v>
      </c>
      <c r="L1418" s="444">
        <f t="shared" ca="1" si="109"/>
        <v>-160895224.6433844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-160895224.6433844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-670396.76934743498</v>
      </c>
      <c r="L1419" s="444">
        <f t="shared" ca="1" si="109"/>
        <v>-161565621.41273183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-161565621.41273183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-673190.08921971591</v>
      </c>
      <c r="L1420" s="444">
        <f t="shared" ca="1" si="109"/>
        <v>-162238811.50195155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-162238811.50195155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-675995.0479247981</v>
      </c>
      <c r="L1421" s="444">
        <f t="shared" ca="1" si="109"/>
        <v>-162914806.54987633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-162914806.54987633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-678811.69395781809</v>
      </c>
      <c r="L1422" s="444">
        <f t="shared" ca="1" si="109"/>
        <v>-163593618.24383414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-163593618.24383414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-681640.07601597556</v>
      </c>
      <c r="L1423" s="444">
        <f t="shared" ca="1" si="109"/>
        <v>-164275258.31985012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-164275258.31985012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-684480.24299937545</v>
      </c>
      <c r="L1424" s="444">
        <f t="shared" ca="1" si="109"/>
        <v>-164959738.56284949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-164959738.56284949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-687332.24401187291</v>
      </c>
      <c r="L1425" s="444">
        <f t="shared" ca="1" si="109"/>
        <v>-165647070.80686137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-165647070.80686137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-690196.12836192234</v>
      </c>
      <c r="L1426" s="444">
        <f t="shared" ca="1" si="109"/>
        <v>-166337266.93522328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-166337266.93522328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-693071.94556343032</v>
      </c>
      <c r="L1427" s="444">
        <f t="shared" ca="1" si="109"/>
        <v>-167030338.88078672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-167030338.88078672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-695959.74533661129</v>
      </c>
      <c r="L1428" s="444">
        <f t="shared" ca="1" si="109"/>
        <v>-167726298.62612334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-167726298.62612334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-698859.57760884729</v>
      </c>
      <c r="L1429" s="444">
        <f t="shared" ca="1" si="109"/>
        <v>-168425158.20373219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-168425158.20373219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-701771.49251555081</v>
      </c>
      <c r="L1430" s="444">
        <f t="shared" ca="1" si="109"/>
        <v>-169126929.69624776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-169126929.69624776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-704695.54040103231</v>
      </c>
      <c r="L1431" s="444">
        <f t="shared" ca="1" si="109"/>
        <v>-169831625.2366488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-169831625.2366488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-707631.77181936998</v>
      </c>
      <c r="L1432" s="444">
        <f t="shared" ca="1" si="109"/>
        <v>-170539257.00846818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-170539257.00846818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-710580.23753528413</v>
      </c>
      <c r="L1433" s="444">
        <f t="shared" ca="1" si="109"/>
        <v>-171249837.24600348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-171249837.24600348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-713540.98852501449</v>
      </c>
      <c r="L1434" s="444">
        <f t="shared" ca="1" si="109"/>
        <v>-171963378.23452848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-171963378.23452848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-716514.07597720204</v>
      </c>
      <c r="L1435" s="444">
        <f t="shared" ca="1" si="109"/>
        <v>-172679892.31050569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-172679892.31050569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-719499.55129377369</v>
      </c>
      <c r="L1436" s="444">
        <f t="shared" ca="1" si="109"/>
        <v>-173399391.86179945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-173399391.86179945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-722497.46609083097</v>
      </c>
      <c r="L1437" s="444">
        <f t="shared" ca="1" si="109"/>
        <v>-174121889.32789028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-174121889.32789028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-725507.87219954282</v>
      </c>
      <c r="L1438" s="444">
        <f t="shared" ca="1" si="109"/>
        <v>-174847397.20008981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-174847397.20008981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-728530.82166704093</v>
      </c>
      <c r="L1439" s="444">
        <f t="shared" ca="1" si="109"/>
        <v>-175575928.02175686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-175575928.02175686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-731566.36675732024</v>
      </c>
      <c r="L1440" s="444">
        <f t="shared" ca="1" si="109"/>
        <v>-176307494.38851419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-176307494.38851419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-734614.55995214242</v>
      </c>
      <c r="L1441" s="444">
        <f t="shared" ca="1" si="109"/>
        <v>-177042108.94846633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-177042108.94846633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-737675.45395194308</v>
      </c>
      <c r="L1442" s="444">
        <f t="shared" ca="1" si="109"/>
        <v>-177779784.40241829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-177779784.40241829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-740749.1016767429</v>
      </c>
      <c r="L1443" s="444">
        <f t="shared" ca="1" si="109"/>
        <v>-178520533.50409502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-178520533.50409502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-743835.55626706255</v>
      </c>
      <c r="L1444" s="444">
        <f t="shared" ca="1" si="109"/>
        <v>-179264369.06036207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-179264369.06036207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-746934.8710848419</v>
      </c>
      <c r="L1445" s="444">
        <f t="shared" ca="1" si="109"/>
        <v>-180011303.93144691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-180011303.93144691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-750047.09971436206</v>
      </c>
      <c r="L1446" s="444">
        <f t="shared" ca="1" si="109"/>
        <v>-180761351.03116128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-180761351.03116128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-753172.29596317199</v>
      </c>
      <c r="L1447" s="444">
        <f t="shared" ca="1" si="109"/>
        <v>-181514523.32712445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-181514523.32712445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-756310.51386301848</v>
      </c>
      <c r="L1448" s="444">
        <f t="shared" ca="1" si="109"/>
        <v>-182270833.84098747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-182270833.84098747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-759461.80767078116</v>
      </c>
      <c r="L1449" s="444">
        <f t="shared" ca="1" si="109"/>
        <v>-183030295.64865825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-183030295.64865825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-762626.23186940933</v>
      </c>
      <c r="L1450" s="444">
        <f t="shared" ca="1" si="109"/>
        <v>-183792921.88052765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-183792921.88052765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-765803.84116886521</v>
      </c>
      <c r="L1451" s="444">
        <f t="shared" ca="1" si="109"/>
        <v>-184558725.7216965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-184558725.7216965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-768994.69050706876</v>
      </c>
      <c r="L1452" s="444">
        <f t="shared" ca="1" si="109"/>
        <v>-185327720.41220355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-185327720.41220355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-772198.83505084808</v>
      </c>
      <c r="L1453" s="444">
        <f t="shared" ca="1" si="109"/>
        <v>-186099919.2472544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-186099919.2472544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-775416.33019689331</v>
      </c>
      <c r="L1454" s="444">
        <f t="shared" ca="1" si="109"/>
        <v>-186875335.57745129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-186875335.57745129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-778647.2315727137</v>
      </c>
      <c r="L1455" s="444">
        <f t="shared" ca="1" si="109"/>
        <v>-187653982.80902401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-187653982.80902401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-781891.59503760003</v>
      </c>
      <c r="L1456" s="444">
        <f t="shared" ca="1" si="109"/>
        <v>-188435874.40406162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-188435874.40406162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-785149.4766835901</v>
      </c>
      <c r="L1457" s="444">
        <f t="shared" ca="1" si="109"/>
        <v>-189221023.8807452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-189221023.8807452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-788420.9328364383</v>
      </c>
      <c r="L1458" s="444">
        <f t="shared" ca="1" si="109"/>
        <v>-190009444.81358165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-190009444.81358165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-791706.02005659021</v>
      </c>
      <c r="L1459" s="444">
        <f t="shared" ca="1" si="109"/>
        <v>-190801150.83363822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-190801150.83363822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-795004.7951401592</v>
      </c>
      <c r="L1460" s="444">
        <f t="shared" ca="1" si="109"/>
        <v>-191596155.62877837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-191596155.62877837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-798317.31511990982</v>
      </c>
      <c r="L1461" s="444">
        <f t="shared" ca="1" si="109"/>
        <v>-192394472.94389829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-192394472.94389829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-801643.63726624288</v>
      </c>
      <c r="L1462" s="444">
        <f t="shared" ca="1" si="109"/>
        <v>-193196116.58116454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-193196116.58116454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-804983.81908818556</v>
      </c>
      <c r="L1463" s="444">
        <f t="shared" ca="1" si="109"/>
        <v>-194001100.40025273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-194001100.40025273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-808337.91833438631</v>
      </c>
      <c r="L1464" s="444">
        <f t="shared" ca="1" si="109"/>
        <v>-194809438.31858712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-194809438.31858712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-811705.99299411301</v>
      </c>
      <c r="L1465" s="444">
        <f t="shared" ca="1" si="109"/>
        <v>-195621144.31158122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-195621144.31158122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-815088.10129825515</v>
      </c>
      <c r="L1466" s="444">
        <f t="shared" ca="1" si="109"/>
        <v>-196436232.41287947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-196436232.41287947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-818484.30172033107</v>
      </c>
      <c r="L1467" s="444">
        <f t="shared" ca="1" si="109"/>
        <v>-197254716.71459979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-197254716.71459979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-821894.65297749906</v>
      </c>
      <c r="L1468" s="444">
        <f t="shared" ca="1" si="109"/>
        <v>-198076611.36757728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-198076611.36757728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-825319.21403157199</v>
      </c>
      <c r="L1469" s="444">
        <f t="shared" ca="1" si="109"/>
        <v>-198901930.58160886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-198901930.58160886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-828758.04409003688</v>
      </c>
      <c r="L1470" s="444">
        <f t="shared" ca="1" si="109"/>
        <v>-199730688.62569889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-199730688.62569889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-832211.20260707871</v>
      </c>
      <c r="L1471" s="444">
        <f t="shared" ca="1" si="109"/>
        <v>-200562899.82830596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-200562899.82830596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-835678.74928460817</v>
      </c>
      <c r="L1472" s="444">
        <f t="shared" ca="1" si="109"/>
        <v>-201398578.57759055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-201398578.57759055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-839160.74407329399</v>
      </c>
      <c r="L1473" s="444">
        <f t="shared" ca="1" si="109"/>
        <v>-202237739.32166386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-202237739.32166386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-842657.24717359943</v>
      </c>
      <c r="L1474" s="444">
        <f t="shared" ca="1" si="109"/>
        <v>-203080396.56883746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-203080396.56883746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-846168.31903682277</v>
      </c>
      <c r="L1475" s="444">
        <f t="shared" ca="1" si="109"/>
        <v>-203926564.88787428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-203926564.88787428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-849694.02036614285</v>
      </c>
      <c r="L1476" s="444">
        <f t="shared" ca="1" si="109"/>
        <v>-204776258.90824041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-204776258.90824041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-853234.41211766831</v>
      </c>
      <c r="L1477" s="444">
        <f t="shared" ca="1" si="109"/>
        <v>-205629493.32035807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-205629493.32035807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-856789.55550149188</v>
      </c>
      <c r="L1478" s="444">
        <f t="shared" ca="1" si="109"/>
        <v>-206486282.87585956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-206486282.87585956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-860359.51198274817</v>
      </c>
      <c r="L1479" s="444">
        <f t="shared" ca="1" si="109"/>
        <v>-207346642.3878423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-207346642.3878423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-863944.34328267619</v>
      </c>
      <c r="L1480" s="444">
        <f t="shared" ca="1" si="109"/>
        <v>-208210586.73112497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-208210586.73112497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-867544.11137968733</v>
      </c>
      <c r="L1481" s="444">
        <f t="shared" ca="1" si="109"/>
        <v>-209078130.84250465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-209078130.84250465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-871158.87851043593</v>
      </c>
      <c r="L1482" s="444">
        <f t="shared" ca="1" si="109"/>
        <v>-209949289.7210151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-209949289.7210151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-874788.70717089623</v>
      </c>
      <c r="L1483" s="444">
        <f t="shared" ca="1" si="109"/>
        <v>-210824078.428186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-210824078.428186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-878433.66011744156</v>
      </c>
      <c r="L1484" s="444">
        <f t="shared" ca="1" si="109"/>
        <v>-211702512.08830345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-211702512.08830345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-882093.80036793102</v>
      </c>
      <c r="L1485" s="444">
        <f t="shared" ca="1" si="109"/>
        <v>-212584605.88867137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-212584605.88867137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-885769.19120279723</v>
      </c>
      <c r="L1486" s="444">
        <f t="shared" ca="1" si="109"/>
        <v>-213470375.07987416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-213470375.07987416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-889459.89616614243</v>
      </c>
      <c r="L1487" s="444">
        <f t="shared" ca="1" si="109"/>
        <v>-214359834.9760403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-214359834.9760403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-893165.97906683455</v>
      </c>
      <c r="L1488" s="444">
        <f t="shared" ca="1" si="109"/>
        <v>-215253000.95510715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-215253000.95510715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-896887.50397961296</v>
      </c>
      <c r="L1489" s="444">
        <f t="shared" ca="1" si="109"/>
        <v>-216149888.45908678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-216149888.45908678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-900624.53524619492</v>
      </c>
      <c r="L1490" s="444">
        <f t="shared" ca="1" si="109"/>
        <v>-217050512.99433297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-217050512.99433297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-904377.13747638743</v>
      </c>
      <c r="L1491" s="444">
        <f t="shared" ca="1" si="109"/>
        <v>-217954890.13180935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-217954890.13180935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-908145.37554920546</v>
      </c>
      <c r="L1492" s="444">
        <f t="shared" ca="1" si="109"/>
        <v>-218863035.50735855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-218863035.50735855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-911929.31461399398</v>
      </c>
      <c r="L1493" s="444">
        <f t="shared" ca="1" si="109"/>
        <v>-219774964.82197255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-219774964.82197255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-915729.0200915524</v>
      </c>
      <c r="L1494" s="444">
        <f t="shared" ca="1" si="109"/>
        <v>-220690693.84206411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-220690693.84206411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-919544.55767526722</v>
      </c>
      <c r="L1495" s="444">
        <f t="shared" ca="1" si="109"/>
        <v>-221610238.39973938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-221610238.39973938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-923375.99333224737</v>
      </c>
      <c r="L1496" s="444">
        <f t="shared" ca="1" si="109"/>
        <v>-222533614.39307162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-222533614.39307162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-927223.39330446522</v>
      </c>
      <c r="L1497" s="444">
        <f t="shared" ca="1" si="109"/>
        <v>-223460837.78637609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-223460837.78637609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-931086.82410990039</v>
      </c>
      <c r="L1498" s="444">
        <f t="shared" ca="1" si="109"/>
        <v>-224391924.610486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-224391924.610486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-934966.35254369152</v>
      </c>
      <c r="L1499" s="444">
        <f t="shared" ca="1" si="109"/>
        <v>-225326890.96302968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-225326890.96302968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-938862.04567929031</v>
      </c>
      <c r="L1500" s="444">
        <f t="shared" ca="1" si="109"/>
        <v>-226265753.00870898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-226265753.00870898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-942773.9708696208</v>
      </c>
      <c r="L1501" s="444">
        <f t="shared" ca="1" si="109"/>
        <v>-227208526.97957861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-227208526.97957861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-946702.19574824418</v>
      </c>
      <c r="L1502" s="444">
        <f t="shared" ca="1" si="109"/>
        <v>-228155229.17532685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-228155229.17532685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-950646.78823052847</v>
      </c>
      <c r="L1503" s="444">
        <f t="shared" ca="1" si="109"/>
        <v>-229105875.96355739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-229105875.96355739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-954607.81651482242</v>
      </c>
      <c r="L1504" s="444">
        <f t="shared" ca="1" si="109"/>
        <v>-230060483.78007221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-230060483.78007221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-958585.34908363421</v>
      </c>
      <c r="L1505" s="444">
        <f t="shared" ca="1" si="109"/>
        <v>-231019069.12915584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-231019069.12915584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-962579.45470481599</v>
      </c>
      <c r="L1506" s="444">
        <f t="shared" ca="1" si="109"/>
        <v>-231981648.58386067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-231981648.58386067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-966590.20243275259</v>
      </c>
      <c r="L1507" s="444">
        <f t="shared" ca="1" si="109"/>
        <v>-232948238.78629342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-232948238.78629342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-970617.66160955594</v>
      </c>
      <c r="L1508" s="444">
        <f t="shared" ca="1" si="109"/>
        <v>-233918856.44790298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-233918856.44790298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-974661.90186626255</v>
      </c>
      <c r="L1509" s="444">
        <f t="shared" ca="1" si="109"/>
        <v>-234893518.34976923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-234893518.34976923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-978722.99312403845</v>
      </c>
      <c r="L1510" s="444">
        <f t="shared" ca="1" si="109"/>
        <v>-235872241.34289327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-235872241.34289327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-982801.00559538847</v>
      </c>
      <c r="L1511" s="444">
        <f t="shared" ca="1" si="109"/>
        <v>-236855042.34848866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-236855042.34848866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-986896.0097853695</v>
      </c>
      <c r="L1512" s="444">
        <f t="shared" ca="1" si="109"/>
        <v>-237841938.35827404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-237841938.35827404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-991008.07649280853</v>
      </c>
      <c r="L1513" s="444">
        <f t="shared" ca="1" si="109"/>
        <v>-238832946.43476686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-238832946.43476686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-995137.2768115286</v>
      </c>
      <c r="L1514" s="444">
        <f t="shared" ca="1" si="109"/>
        <v>-239828083.7115784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-239828083.7115784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-999283.68213157647</v>
      </c>
      <c r="L1515" s="444">
        <f t="shared" ca="1" si="109"/>
        <v>-240827367.39370999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-240827367.39370999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-1003447.3641404583</v>
      </c>
      <c r="L1516" s="444">
        <f t="shared" ca="1" si="109"/>
        <v>-241830814.75785044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-241830814.75785044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-1007628.3948243769</v>
      </c>
      <c r="L1517" s="444">
        <f t="shared" ca="1" si="109"/>
        <v>-242838443.15267482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-242838443.15267482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-1011826.8464694784</v>
      </c>
      <c r="L1518" s="444">
        <f t="shared" ca="1" si="109"/>
        <v>-243850269.99914432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-243850269.99914432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-1016042.7916631012</v>
      </c>
      <c r="L1519" s="444">
        <f t="shared" ca="1" si="109"/>
        <v>-244866312.79080743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-244866312.79080743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-1020276.303295031</v>
      </c>
      <c r="L1520" s="444">
        <f t="shared" ca="1" si="109"/>
        <v>-245886589.09410244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-245886589.09410244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-1024527.4545587602</v>
      </c>
      <c r="L1521" s="444">
        <f t="shared" ca="1" si="109"/>
        <v>-246911116.5486612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-246911116.5486612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-1028796.318952755</v>
      </c>
      <c r="L1522" s="444">
        <f t="shared" ca="1" si="109"/>
        <v>-247939912.86761397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-247939912.86761397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-1033082.9702817248</v>
      </c>
      <c r="L1523" s="444">
        <f t="shared" ca="1" si="109"/>
        <v>-248972995.83789569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-248972995.83789569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-1037387.4826578987</v>
      </c>
      <c r="L1524" s="444">
        <f t="shared" ca="1" si="109"/>
        <v>-250010383.3205536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-250010383.3205536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-1041709.9305023067</v>
      </c>
      <c r="L1525" s="444">
        <f t="shared" ca="1" si="109"/>
        <v>-251052093.2510559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-251052093.2510559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-1046050.3885460662</v>
      </c>
      <c r="L1526" s="444">
        <f t="shared" ca="1" si="109"/>
        <v>-252098143.63960198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-252098143.63960198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-1050408.9318316751</v>
      </c>
      <c r="L1527" s="444">
        <f t="shared" ca="1" si="109"/>
        <v>-253148552.57143366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-253148552.57143366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-1054785.635714307</v>
      </c>
      <c r="L1528" s="444">
        <f t="shared" ca="1" si="109"/>
        <v>-254203338.20714796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-254203338.20714796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-1059180.5758631164</v>
      </c>
      <c r="L1529" s="444">
        <f t="shared" ca="1" si="109"/>
        <v>-255262518.78301108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-255262518.78301108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-1063593.8282625463</v>
      </c>
      <c r="L1530" s="444">
        <f t="shared" ca="1" si="109"/>
        <v>-256326112.61127362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-256326112.61127362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-1068025.4692136401</v>
      </c>
      <c r="L1531" s="444">
        <f t="shared" ca="1" si="109"/>
        <v>-257394138.08048725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-257394138.08048725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-1072475.5753353636</v>
      </c>
      <c r="L1532" s="444">
        <f t="shared" ca="1" si="109"/>
        <v>-258466613.6558226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-258466613.6558226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-1076944.2235659275</v>
      </c>
      <c r="L1533" s="444">
        <f t="shared" ca="1" si="109"/>
        <v>-259543557.87938854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-259543557.87938854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-1081431.491164119</v>
      </c>
      <c r="L1534" s="444">
        <f t="shared" ca="1" si="109"/>
        <v>-260624989.37055266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-260624989.37055266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-1085937.4557106362</v>
      </c>
      <c r="L1535" s="444">
        <f t="shared" ca="1" si="109"/>
        <v>-261710926.82626331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-261710926.82626331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-1090462.1951094305</v>
      </c>
      <c r="L1536" s="444">
        <f t="shared" ca="1" si="109"/>
        <v>-262801389.02137274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-262801389.02137274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-1095005.7875890532</v>
      </c>
      <c r="L1537" s="444">
        <f t="shared" ca="1" si="109"/>
        <v>-263896394.80896178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-263896394.80896178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-1099568.3117040074</v>
      </c>
      <c r="L1538" s="444">
        <f t="shared" ref="L1538:L1792" ca="1" si="114">I1538-J1538+K1538</f>
        <v>-264995963.12066579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-264995963.12066579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-1104149.8463361075</v>
      </c>
      <c r="L1539" s="444">
        <f t="shared" ca="1" si="114"/>
        <v>-266100112.96700189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-266100112.96700189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-1108750.4706958411</v>
      </c>
      <c r="L1540" s="444">
        <f t="shared" ca="1" si="114"/>
        <v>-267208863.43769774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-267208863.43769774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-1113370.2643237405</v>
      </c>
      <c r="L1541" s="444">
        <f t="shared" ca="1" si="114"/>
        <v>-268322233.70202148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-268322233.70202148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-1118009.3070917563</v>
      </c>
      <c r="L1542" s="444">
        <f t="shared" ca="1" si="114"/>
        <v>-269440243.00911325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-269440243.00911325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-1122667.6792046386</v>
      </c>
      <c r="L1543" s="444">
        <f t="shared" ca="1" si="114"/>
        <v>-270562910.68831789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-270562910.68831789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-1127345.4612013246</v>
      </c>
      <c r="L1544" s="444">
        <f t="shared" ca="1" si="114"/>
        <v>-271690256.14951921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-271690256.14951921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-1132042.73395633</v>
      </c>
      <c r="L1545" s="444">
        <f t="shared" ca="1" si="114"/>
        <v>-272822298.88347554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-272822298.88347554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-1136759.5786811481</v>
      </c>
      <c r="L1546" s="444">
        <f t="shared" ca="1" si="114"/>
        <v>-273959058.46215671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-273959058.46215671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-1141496.076925653</v>
      </c>
      <c r="L1547" s="444">
        <f t="shared" ca="1" si="114"/>
        <v>-275100554.53908235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-275100554.53908235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-1146252.3105795097</v>
      </c>
      <c r="L1548" s="444">
        <f t="shared" ca="1" si="114"/>
        <v>-276246806.84966189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-276246806.84966189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-1151028.3618735911</v>
      </c>
      <c r="L1549" s="444">
        <f t="shared" ca="1" si="114"/>
        <v>-277397835.21153545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-277397835.21153545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-1155824.3133813976</v>
      </c>
      <c r="L1550" s="444">
        <f t="shared" ca="1" si="114"/>
        <v>-278553659.52491683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-278553659.52491683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-1160640.2480204867</v>
      </c>
      <c r="L1551" s="444">
        <f t="shared" ca="1" si="114"/>
        <v>-279714299.7729373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-279714299.7729373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-1165476.2490539055</v>
      </c>
      <c r="L1552" s="444">
        <f t="shared" ca="1" si="114"/>
        <v>-280879776.02199119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-280879776.02199119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-1170332.4000916299</v>
      </c>
      <c r="L1553" s="444">
        <f t="shared" ca="1" si="114"/>
        <v>-282050108.42208284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-282050108.42208284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-1175208.7850920118</v>
      </c>
      <c r="L1554" s="444">
        <f t="shared" ca="1" si="114"/>
        <v>-283225317.20717484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-283225317.20717484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-1180105.4883632285</v>
      </c>
      <c r="L1555" s="444">
        <f t="shared" ca="1" si="114"/>
        <v>-284405422.69553804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-284405422.69553804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-1185022.5945647419</v>
      </c>
      <c r="L1556" s="444">
        <f t="shared" ca="1" si="114"/>
        <v>-285590445.29010278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-285590445.29010278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-1189960.1887087615</v>
      </c>
      <c r="L1557" s="444">
        <f t="shared" ca="1" si="114"/>
        <v>-286780405.47881156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-286780405.47881156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-1194918.3561617148</v>
      </c>
      <c r="L1558" s="444">
        <f t="shared" ca="1" si="114"/>
        <v>-287975323.83497328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-287975323.83497328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-1199897.1826457221</v>
      </c>
      <c r="L1559" s="444">
        <f t="shared" ca="1" si="114"/>
        <v>-289175221.01761901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-289175221.01761901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-1204896.7542400793</v>
      </c>
      <c r="L1560" s="444">
        <f t="shared" ca="1" si="114"/>
        <v>-290380117.77185911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-290380117.77185911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-1209917.1573827462</v>
      </c>
      <c r="L1561" s="444">
        <f t="shared" ca="1" si="114"/>
        <v>-291590034.92924184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-291590034.92924184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-1214958.478871841</v>
      </c>
      <c r="L1562" s="444">
        <f t="shared" ca="1" si="114"/>
        <v>-292804993.40811366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-292804993.40811366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-1220020.8058671402</v>
      </c>
      <c r="L1563" s="444">
        <f t="shared" ca="1" si="114"/>
        <v>-294025014.21398079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-294025014.21398079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-1225104.2258915866</v>
      </c>
      <c r="L1564" s="444">
        <f t="shared" ca="1" si="114"/>
        <v>-295250118.43987238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-295250118.43987238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-1230208.8268328016</v>
      </c>
      <c r="L1565" s="444">
        <f t="shared" ca="1" si="114"/>
        <v>-296480327.26670521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-296480327.26670521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-1235334.6969446051</v>
      </c>
      <c r="L1566" s="444">
        <f t="shared" ca="1" si="114"/>
        <v>-297715661.96364981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-297715661.96364981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-1240481.9248485409</v>
      </c>
      <c r="L1567" s="444">
        <f t="shared" ca="1" si="114"/>
        <v>-298956143.88849837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-298956143.88849837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-1245650.5995354098</v>
      </c>
      <c r="L1568" s="444">
        <f t="shared" ca="1" si="114"/>
        <v>-300201794.48803377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-300201794.48803377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-1250840.8103668073</v>
      </c>
      <c r="L1569" s="444">
        <f t="shared" ca="1" si="114"/>
        <v>-301452635.29840058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-301452635.29840058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-1256052.6470766691</v>
      </c>
      <c r="L1570" s="444">
        <f t="shared" ca="1" si="114"/>
        <v>-302708687.94547725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-302708687.94547725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-1261286.1997728217</v>
      </c>
      <c r="L1571" s="444">
        <f t="shared" ca="1" si="114"/>
        <v>-303969974.14525008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-303969974.14525008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-1266541.5589385419</v>
      </c>
      <c r="L1572" s="444">
        <f t="shared" ca="1" si="114"/>
        <v>-305236515.70418864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-305236515.70418864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-1271818.8154341194</v>
      </c>
      <c r="L1573" s="444">
        <f t="shared" ca="1" si="114"/>
        <v>-306508334.51962274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-306508334.51962274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-1277118.0604984281</v>
      </c>
      <c r="L1574" s="444">
        <f t="shared" ca="1" si="114"/>
        <v>-307785452.58012116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-307785452.58012116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-1282439.3857505049</v>
      </c>
      <c r="L1575" s="444">
        <f t="shared" ca="1" si="114"/>
        <v>-309067891.96587169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-309067891.96587169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-1287782.883191132</v>
      </c>
      <c r="L1576" s="444">
        <f t="shared" ca="1" si="114"/>
        <v>-310355674.8490628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-310355674.8490628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-1293148.6452044284</v>
      </c>
      <c r="L1577" s="444">
        <f t="shared" ca="1" si="114"/>
        <v>-311648823.49426723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-311648823.49426723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-1298536.7645594468</v>
      </c>
      <c r="L1578" s="444">
        <f t="shared" ca="1" si="114"/>
        <v>-312947360.25882667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-312947360.25882667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-1303947.3344117778</v>
      </c>
      <c r="L1579" s="444">
        <f t="shared" ca="1" si="114"/>
        <v>-314251307.59323847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-314251307.59323847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-1309380.4483051603</v>
      </c>
      <c r="L1580" s="444">
        <f t="shared" ca="1" si="114"/>
        <v>-315560688.04154366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-315560688.04154366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-1314836.2001730986</v>
      </c>
      <c r="L1581" s="444">
        <f t="shared" ca="1" si="114"/>
        <v>-316875524.24171674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-316875524.24171674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-1320314.6843404863</v>
      </c>
      <c r="L1582" s="444">
        <f t="shared" ca="1" si="114"/>
        <v>-318195838.92605722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-318195838.92605722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-1325815.9955252383</v>
      </c>
      <c r="L1583" s="444">
        <f t="shared" ca="1" si="114"/>
        <v>-319521654.92158246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-319521654.92158246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-1331340.2288399269</v>
      </c>
      <c r="L1584" s="444">
        <f t="shared" ca="1" si="114"/>
        <v>-320852995.15042239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-320852995.15042239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-1336887.4797934266</v>
      </c>
      <c r="L1585" s="444">
        <f t="shared" ca="1" si="114"/>
        <v>-322189882.63021582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-322189882.63021582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-1342457.8442925659</v>
      </c>
      <c r="L1586" s="444">
        <f t="shared" ca="1" si="114"/>
        <v>-323532340.4745084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-323532340.4745084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-1348051.4186437849</v>
      </c>
      <c r="L1587" s="444">
        <f t="shared" ca="1" si="114"/>
        <v>-324880391.89315218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-324880391.89315218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-1353668.2995548006</v>
      </c>
      <c r="L1588" s="444">
        <f t="shared" ca="1" si="114"/>
        <v>-326234060.192707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-326234060.192707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-1359308.5841362791</v>
      </c>
      <c r="L1589" s="444">
        <f t="shared" ca="1" si="114"/>
        <v>-327593368.77684331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-327593368.77684331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-1364972.3699035137</v>
      </c>
      <c r="L1590" s="444">
        <f t="shared" ca="1" si="114"/>
        <v>-328958341.14674681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-328958341.14674681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-1370659.7547781118</v>
      </c>
      <c r="L1591" s="444">
        <f t="shared" ca="1" si="114"/>
        <v>-330329000.9015249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-330329000.9015249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-1376370.8370896871</v>
      </c>
      <c r="L1592" s="444">
        <f t="shared" ca="1" si="114"/>
        <v>-331705371.73861456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-331705371.73861456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-1382105.7155775607</v>
      </c>
      <c r="L1593" s="444">
        <f t="shared" ca="1" si="114"/>
        <v>-333087477.4541921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-333087477.4541921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-1387864.4893924671</v>
      </c>
      <c r="L1594" s="444">
        <f t="shared" ca="1" si="114"/>
        <v>-334475341.94358456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-334475341.94358456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-1393647.2580982689</v>
      </c>
      <c r="L1595" s="444">
        <f t="shared" ca="1" si="114"/>
        <v>-335868989.20168281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-335868989.20168281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-1399454.1216736783</v>
      </c>
      <c r="L1596" s="444">
        <f t="shared" ca="1" si="114"/>
        <v>-337268443.32335651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-337268443.32335651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-1405285.1805139855</v>
      </c>
      <c r="L1597" s="444">
        <f t="shared" ca="1" si="114"/>
        <v>-338673728.50387049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-338673728.50387049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-1411140.5354327937</v>
      </c>
      <c r="L1598" s="444">
        <f t="shared" ca="1" si="114"/>
        <v>-340084869.0393033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-340084869.0393033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-1417020.2876637639</v>
      </c>
      <c r="L1599" s="444">
        <f t="shared" ca="1" si="114"/>
        <v>-341501889.32696706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-341501889.32696706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-1422924.5388623627</v>
      </c>
      <c r="L1600" s="444">
        <f t="shared" ca="1" si="114"/>
        <v>-342924813.86582941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-342924813.86582941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-1428853.3911076225</v>
      </c>
      <c r="L1601" s="444">
        <f t="shared" ca="1" si="114"/>
        <v>-344353667.25693703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-344353667.25693703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-1434806.9469039042</v>
      </c>
      <c r="L1602" s="444">
        <f t="shared" ca="1" si="114"/>
        <v>-345788474.20384091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-345788474.20384091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-1440785.3091826704</v>
      </c>
      <c r="L1603" s="444">
        <f t="shared" ca="1" si="114"/>
        <v>-347229259.51302356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-347229259.51302356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-1446788.5813042647</v>
      </c>
      <c r="L1604" s="444">
        <f t="shared" ca="1" si="114"/>
        <v>-348676048.09432781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-348676048.09432781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-1452816.8670596993</v>
      </c>
      <c r="L1605" s="444">
        <f t="shared" ca="1" si="114"/>
        <v>-350128864.96138752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-350128864.96138752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-1458870.270672448</v>
      </c>
      <c r="L1606" s="444">
        <f t="shared" ca="1" si="114"/>
        <v>-351587735.23205996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-351587735.23205996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-1464948.8968002498</v>
      </c>
      <c r="L1607" s="444">
        <f t="shared" ca="1" si="114"/>
        <v>-353052684.12886024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-353052684.12886024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-1471052.8505369176</v>
      </c>
      <c r="L1608" s="444">
        <f t="shared" ca="1" si="114"/>
        <v>-354523736.97939718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-354523736.97939718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-1477182.2374141549</v>
      </c>
      <c r="L1609" s="444">
        <f t="shared" ca="1" si="114"/>
        <v>-356000919.21681136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-356000919.21681136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-1483337.1634033807</v>
      </c>
      <c r="L1610" s="444">
        <f t="shared" ca="1" si="114"/>
        <v>-357484256.38021475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-357484256.38021475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-1489517.7349175615</v>
      </c>
      <c r="L1611" s="444">
        <f t="shared" ca="1" si="114"/>
        <v>-358973774.11513233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-358973774.11513233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-1495724.0588130513</v>
      </c>
      <c r="L1612" s="444">
        <f t="shared" ca="1" si="114"/>
        <v>-360469498.17394537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-360469498.17394537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-1501956.2423914389</v>
      </c>
      <c r="L1613" s="444">
        <f t="shared" ca="1" si="114"/>
        <v>-361971454.41633683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-361971454.41633683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-1508214.3934014034</v>
      </c>
      <c r="L1614" s="444">
        <f t="shared" ca="1" si="114"/>
        <v>-363479668.80973822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-363479668.80973822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-1514498.620040576</v>
      </c>
      <c r="L1615" s="444">
        <f t="shared" ca="1" si="114"/>
        <v>-364994167.42977881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-364994167.42977881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-1520809.0309574117</v>
      </c>
      <c r="L1616" s="444">
        <f t="shared" ca="1" si="114"/>
        <v>-366514976.46073622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-366514976.46073622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-1527145.7352530675</v>
      </c>
      <c r="L1617" s="444">
        <f t="shared" ca="1" si="114"/>
        <v>-368042122.19598931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-368042122.19598931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-1533508.8424832888</v>
      </c>
      <c r="L1618" s="444">
        <f t="shared" ca="1" si="114"/>
        <v>-369575631.03847259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-369575631.03847259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-1539898.4626603024</v>
      </c>
      <c r="L1619" s="444">
        <f t="shared" ca="1" si="114"/>
        <v>-371115529.50113291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-371115529.50113291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-1546314.7062547205</v>
      </c>
      <c r="L1620" s="444">
        <f t="shared" ca="1" si="114"/>
        <v>-372661844.20738763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-372661844.20738763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-1552757.6841974484</v>
      </c>
      <c r="L1621" s="444">
        <f t="shared" ca="1" si="114"/>
        <v>-374214601.89158505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-374214601.89158505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-1559227.5078816044</v>
      </c>
      <c r="L1622" s="444">
        <f t="shared" ca="1" si="114"/>
        <v>-375773829.39946663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-375773829.39946663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-1565724.2891644442</v>
      </c>
      <c r="L1623" s="444">
        <f t="shared" ca="1" si="114"/>
        <v>-377339553.68863106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-377339553.68863106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-1572248.1403692961</v>
      </c>
      <c r="L1624" s="444">
        <f t="shared" ca="1" si="114"/>
        <v>-378911801.82900035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-378911801.82900035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-1578799.1742875015</v>
      </c>
      <c r="L1625" s="444">
        <f t="shared" ca="1" si="114"/>
        <v>-380490601.00328785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-380490601.00328785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-1585377.5041803659</v>
      </c>
      <c r="L1626" s="444">
        <f t="shared" ca="1" si="114"/>
        <v>-382075978.50746822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-382075978.50746822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-1591983.2437811175</v>
      </c>
      <c r="L1627" s="444">
        <f t="shared" ca="1" si="114"/>
        <v>-383667961.75124931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-383667961.75124931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-1598616.5072968721</v>
      </c>
      <c r="L1628" s="444">
        <f t="shared" ca="1" si="114"/>
        <v>-385266578.25854617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-385266578.25854617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-1605277.4094106089</v>
      </c>
      <c r="L1629" s="444">
        <f t="shared" ca="1" si="114"/>
        <v>-386871855.66795677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-386871855.66795677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-1611966.0652831532</v>
      </c>
      <c r="L1630" s="444">
        <f t="shared" ca="1" si="114"/>
        <v>-388483821.73323995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-388483821.73323995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-1618682.5905551664</v>
      </c>
      <c r="L1631" s="444">
        <f t="shared" ca="1" si="114"/>
        <v>-390102504.32379514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-390102504.32379514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-1625427.1013491463</v>
      </c>
      <c r="L1632" s="444">
        <f t="shared" ca="1" si="114"/>
        <v>-391727931.42514431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-391727931.42514431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-1632199.7142714346</v>
      </c>
      <c r="L1633" s="444">
        <f t="shared" ca="1" si="114"/>
        <v>-393360131.13941574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-393360131.13941574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-1639000.5464142323</v>
      </c>
      <c r="L1634" s="444">
        <f t="shared" ca="1" si="114"/>
        <v>-394999131.68583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-394999131.68583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-1645829.7153576249</v>
      </c>
      <c r="L1635" s="444">
        <f t="shared" ca="1" si="114"/>
        <v>-396644961.4011876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-396644961.4011876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-1652687.339171615</v>
      </c>
      <c r="L1636" s="444">
        <f t="shared" ca="1" si="114"/>
        <v>-398297648.74035919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-398297648.74035919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-1659573.5364181632</v>
      </c>
      <c r="L1637" s="444">
        <f t="shared" ca="1" si="114"/>
        <v>-399957222.27677733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-399957222.27677733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-1666488.4261532389</v>
      </c>
      <c r="L1638" s="444">
        <f t="shared" ca="1" si="114"/>
        <v>-401623710.70293057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-401623710.70293057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-1673432.1279288772</v>
      </c>
      <c r="L1639" s="444">
        <f t="shared" ca="1" si="114"/>
        <v>-403297142.83085942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-403297142.83085942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-1680404.7617952477</v>
      </c>
      <c r="L1640" s="444">
        <f t="shared" ca="1" si="114"/>
        <v>-404977547.59265465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-404977547.59265465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-1687406.4483027277</v>
      </c>
      <c r="L1641" s="444">
        <f t="shared" ca="1" si="114"/>
        <v>-406664954.04095739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-406664954.04095739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-1694437.3085039891</v>
      </c>
      <c r="L1642" s="444">
        <f t="shared" ca="1" si="114"/>
        <v>-408359391.34946138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-408359391.34946138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-1701497.463956089</v>
      </c>
      <c r="L1643" s="444">
        <f t="shared" ca="1" si="114"/>
        <v>-410060888.81341749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-410060888.81341749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-1708587.0367225728</v>
      </c>
      <c r="L1644" s="444">
        <f t="shared" ca="1" si="114"/>
        <v>-411769475.85014009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-411769475.85014009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-1715706.1493755837</v>
      </c>
      <c r="L1645" s="444">
        <f t="shared" ca="1" si="114"/>
        <v>-413485181.99951565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-413485181.99951565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-1722854.9249979819</v>
      </c>
      <c r="L1646" s="444">
        <f t="shared" ca="1" si="114"/>
        <v>-415208036.92451364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-415208036.92451364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-1730033.4871854736</v>
      </c>
      <c r="L1647" s="444">
        <f t="shared" ca="1" si="114"/>
        <v>-416938070.41169912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-416938070.41169912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-1737241.9600487463</v>
      </c>
      <c r="L1648" s="444">
        <f t="shared" ca="1" si="114"/>
        <v>-418675312.37174785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-418675312.37174785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-1744480.468215616</v>
      </c>
      <c r="L1649" s="444">
        <f t="shared" ca="1" si="114"/>
        <v>-420419792.8399635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-420419792.8399635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-1751749.1368331811</v>
      </c>
      <c r="L1650" s="444">
        <f t="shared" ca="1" si="114"/>
        <v>-422171541.97679669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-422171541.97679669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-1759048.0915699862</v>
      </c>
      <c r="L1651" s="444">
        <f t="shared" ca="1" si="114"/>
        <v>-423930590.06836665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-423930590.06836665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-1766377.4586181943</v>
      </c>
      <c r="L1652" s="444">
        <f t="shared" ca="1" si="114"/>
        <v>-425696967.52698487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-425696967.52698487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-1773737.3646957702</v>
      </c>
      <c r="L1653" s="444">
        <f t="shared" ca="1" si="114"/>
        <v>-427470704.89168066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-427470704.89168066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-1781127.9370486697</v>
      </c>
      <c r="L1654" s="444">
        <f t="shared" ca="1" si="114"/>
        <v>-429251832.82872933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-429251832.82872933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-1788549.3034530391</v>
      </c>
      <c r="L1655" s="444">
        <f t="shared" ca="1" si="114"/>
        <v>-431040382.13218236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-431040382.13218236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-1796001.5922174263</v>
      </c>
      <c r="L1656" s="444">
        <f t="shared" ca="1" si="114"/>
        <v>-432836383.72439981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-432836383.72439981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-1803484.9321849989</v>
      </c>
      <c r="L1657" s="444">
        <f t="shared" ca="1" si="114"/>
        <v>-434639868.6565848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-434639868.6565848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-1810999.4527357698</v>
      </c>
      <c r="L1658" s="444">
        <f t="shared" ca="1" si="114"/>
        <v>-436450868.10932058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-436450868.10932058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-1818545.2837888359</v>
      </c>
      <c r="L1659" s="444">
        <f t="shared" ca="1" si="114"/>
        <v>-438269413.39310944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-438269413.39310944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-1826122.5558046226</v>
      </c>
      <c r="L1660" s="444">
        <f t="shared" ca="1" si="114"/>
        <v>-440095535.94891405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-440095535.94891405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-1833731.3997871419</v>
      </c>
      <c r="L1661" s="444">
        <f t="shared" ca="1" si="114"/>
        <v>-441929267.34870118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-441929267.34870118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-1841371.947286255</v>
      </c>
      <c r="L1662" s="444">
        <f t="shared" ca="1" si="114"/>
        <v>-443770639.29598743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-443770639.29598743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-1849044.3303999475</v>
      </c>
      <c r="L1663" s="444">
        <f t="shared" ca="1" si="114"/>
        <v>-445619683.62638736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-445619683.62638736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-1856748.6817766139</v>
      </c>
      <c r="L1664" s="444">
        <f t="shared" ca="1" si="114"/>
        <v>-447476432.308164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-447476432.308164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-1864485.1346173498</v>
      </c>
      <c r="L1665" s="444">
        <f t="shared" ca="1" si="114"/>
        <v>-449340917.44278133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-449340917.44278133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-1872253.8226782558</v>
      </c>
      <c r="L1666" s="444">
        <f t="shared" ca="1" si="114"/>
        <v>-451213171.2654596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-451213171.2654596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-1880054.8802727482</v>
      </c>
      <c r="L1667" s="444">
        <f t="shared" ca="1" si="114"/>
        <v>-453093226.14573234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-453093226.14573234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-1887888.4422738848</v>
      </c>
      <c r="L1668" s="444">
        <f t="shared" ca="1" si="114"/>
        <v>-454981114.5880062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-454981114.5880062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-1895754.6441166925</v>
      </c>
      <c r="L1669" s="444">
        <f t="shared" ca="1" si="114"/>
        <v>-456876869.2321229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-456876869.2321229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-1903653.6218005123</v>
      </c>
      <c r="L1670" s="444">
        <f t="shared" ca="1" si="114"/>
        <v>-458780522.85392344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-458780522.85392344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-1911585.5118913474</v>
      </c>
      <c r="L1671" s="444">
        <f t="shared" ca="1" si="114"/>
        <v>-460692108.36581481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-460692108.36581481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-1919550.4515242281</v>
      </c>
      <c r="L1672" s="444">
        <f t="shared" ca="1" si="114"/>
        <v>-462611658.81733906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-462611658.81733906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-1927548.5784055791</v>
      </c>
      <c r="L1673" s="444">
        <f t="shared" ca="1" si="114"/>
        <v>-464539207.39574462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-464539207.39574462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-1935580.0308156027</v>
      </c>
      <c r="L1674" s="444">
        <f t="shared" ca="1" si="114"/>
        <v>-466474787.42656022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-466474787.42656022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-1943644.9476106677</v>
      </c>
      <c r="L1675" s="444">
        <f t="shared" ca="1" si="114"/>
        <v>-468418432.3741709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-468418432.3741709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-1951743.468225712</v>
      </c>
      <c r="L1676" s="444">
        <f t="shared" ca="1" si="114"/>
        <v>-470370175.84239662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-470370175.84239662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-1959875.7326766525</v>
      </c>
      <c r="L1677" s="444">
        <f t="shared" ca="1" si="114"/>
        <v>-472330051.57507324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-472330051.57507324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-1968041.881562805</v>
      </c>
      <c r="L1678" s="444">
        <f t="shared" ca="1" si="114"/>
        <v>-474298093.45663607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-474298093.45663607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-1976242.056069317</v>
      </c>
      <c r="L1679" s="444">
        <f t="shared" ca="1" si="114"/>
        <v>-476274335.51270539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-476274335.51270539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-1984476.3979696056</v>
      </c>
      <c r="L1680" s="444">
        <f t="shared" ca="1" si="114"/>
        <v>-478258811.91067499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-478258811.91067499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-1992745.0496278121</v>
      </c>
      <c r="L1681" s="444">
        <f t="shared" ca="1" si="114"/>
        <v>-480251556.96030283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-480251556.96030283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-2001048.1540012618</v>
      </c>
      <c r="L1682" s="444">
        <f t="shared" ca="1" si="114"/>
        <v>-482252605.11430407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-482252605.11430407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-2009385.8546429335</v>
      </c>
      <c r="L1683" s="444">
        <f t="shared" ca="1" si="114"/>
        <v>-484261990.96894699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-484261990.96894699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-2017758.2957039457</v>
      </c>
      <c r="L1684" s="444">
        <f t="shared" ca="1" si="114"/>
        <v>-486279749.26465094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-486279749.26465094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-2026165.6219360458</v>
      </c>
      <c r="L1685" s="444">
        <f t="shared" ca="1" si="114"/>
        <v>-488305914.88658696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-488305914.88658696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-2034607.9786941123</v>
      </c>
      <c r="L1686" s="444">
        <f t="shared" ca="1" si="114"/>
        <v>-490340522.86528111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-490340522.86528111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-2043085.5119386709</v>
      </c>
      <c r="L1687" s="444">
        <f t="shared" ca="1" si="114"/>
        <v>-492383608.3772198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-492383608.3772198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-2051598.3682384158</v>
      </c>
      <c r="L1688" s="444">
        <f t="shared" ca="1" si="114"/>
        <v>-494435206.74545819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-494435206.74545819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-2060146.6947727425</v>
      </c>
      <c r="L1689" s="444">
        <f t="shared" ca="1" si="114"/>
        <v>-496495353.44023091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-496495353.44023091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-2068730.6393342956</v>
      </c>
      <c r="L1690" s="444">
        <f t="shared" ca="1" si="114"/>
        <v>-498564084.07956523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-498564084.07956523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-2077350.3503315218</v>
      </c>
      <c r="L1691" s="444">
        <f t="shared" ca="1" si="114"/>
        <v>-500641434.42989677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-500641434.42989677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-2086005.9767912365</v>
      </c>
      <c r="L1692" s="444">
        <f t="shared" ca="1" si="114"/>
        <v>-502727440.40668803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-502727440.40668803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-2094697.6683612003</v>
      </c>
      <c r="L1693" s="444">
        <f t="shared" ca="1" si="114"/>
        <v>-504822138.07504922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-504822138.07504922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-2103425.5753127052</v>
      </c>
      <c r="L1694" s="444">
        <f t="shared" ca="1" si="114"/>
        <v>-506925563.65036196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-506925563.65036196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-2112189.8485431746</v>
      </c>
      <c r="L1695" s="444">
        <f t="shared" ca="1" si="114"/>
        <v>-509037753.49890512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-509037753.49890512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-2120990.6395787708</v>
      </c>
      <c r="L1696" s="444">
        <f t="shared" ca="1" si="114"/>
        <v>-511158744.13848388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-511158744.13848388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-2129828.1005770164</v>
      </c>
      <c r="L1697" s="444">
        <f t="shared" ca="1" si="114"/>
        <v>-513288572.23906088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-513288572.23906088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-2138702.3843294205</v>
      </c>
      <c r="L1698" s="444">
        <f t="shared" ca="1" si="114"/>
        <v>-515427274.62339032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-515427274.62339032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-2147613.6442641262</v>
      </c>
      <c r="L1699" s="444">
        <f t="shared" ca="1" si="114"/>
        <v>-517574888.26765442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-517574888.26765442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-2156562.0344485599</v>
      </c>
      <c r="L1700" s="444">
        <f t="shared" ca="1" si="114"/>
        <v>-519731450.30210298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-519731450.30210298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-2165547.7095920956</v>
      </c>
      <c r="L1701" s="444">
        <f t="shared" ca="1" si="114"/>
        <v>-521896998.01169509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-521896998.01169509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-2174570.8250487293</v>
      </c>
      <c r="L1702" s="444">
        <f t="shared" ca="1" si="114"/>
        <v>-524071568.83674383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-524071568.83674383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-2183631.5368197663</v>
      </c>
      <c r="L1703" s="444">
        <f t="shared" ca="1" si="114"/>
        <v>-526255200.37356359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-526255200.37356359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-2192730.0015565148</v>
      </c>
      <c r="L1704" s="444">
        <f t="shared" ca="1" si="114"/>
        <v>-528447930.3751201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-528447930.3751201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-2201866.3765630005</v>
      </c>
      <c r="L1705" s="444">
        <f t="shared" ca="1" si="114"/>
        <v>-530649796.75168312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-530649796.75168312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-2211040.8197986796</v>
      </c>
      <c r="L1706" s="444">
        <f t="shared" ca="1" si="114"/>
        <v>-532860837.57148182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-532860837.57148182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-2220253.4898811742</v>
      </c>
      <c r="L1707" s="444">
        <f t="shared" ca="1" si="114"/>
        <v>-535081091.06136298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-535081091.06136298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-2229504.5460890122</v>
      </c>
      <c r="L1708" s="444">
        <f t="shared" ca="1" si="114"/>
        <v>-537310595.60745203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-537310595.60745203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-2238794.1483643833</v>
      </c>
      <c r="L1709" s="444">
        <f t="shared" ca="1" si="114"/>
        <v>-539549389.75581646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-539549389.75581646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-2248122.4573159018</v>
      </c>
      <c r="L1710" s="444">
        <f t="shared" ca="1" si="114"/>
        <v>-541797512.21313238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-541797512.21313238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-2257489.6342213848</v>
      </c>
      <c r="L1711" s="444">
        <f t="shared" ca="1" si="114"/>
        <v>-544055001.84735382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-544055001.84735382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-2266895.841030641</v>
      </c>
      <c r="L1712" s="444">
        <f t="shared" ca="1" si="114"/>
        <v>-546321897.68838441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-546321897.68838441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-2276341.2403682685</v>
      </c>
      <c r="L1713" s="444">
        <f t="shared" ca="1" si="114"/>
        <v>-548598238.92875266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-548598238.92875266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-2285825.9955364694</v>
      </c>
      <c r="L1714" s="444">
        <f t="shared" ca="1" si="114"/>
        <v>-550884064.92428911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-550884064.92428911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-2295350.2705178712</v>
      </c>
      <c r="L1715" s="444">
        <f t="shared" ca="1" si="114"/>
        <v>-553179415.19480693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-553179415.19480693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-2304914.2299783621</v>
      </c>
      <c r="L1716" s="444">
        <f t="shared" ca="1" si="114"/>
        <v>-555484329.42478526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-555484329.42478526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-2314518.0392699386</v>
      </c>
      <c r="L1717" s="444">
        <f t="shared" ca="1" si="114"/>
        <v>-557798847.46405518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-557798847.46405518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-2324161.8644335633</v>
      </c>
      <c r="L1718" s="444">
        <f t="shared" ca="1" si="114"/>
        <v>-560123009.32848871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-560123009.32848871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-2333845.8722020364</v>
      </c>
      <c r="L1719" s="444">
        <f t="shared" ca="1" si="114"/>
        <v>-562456855.20069075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-562456855.20069075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-2343570.2300028782</v>
      </c>
      <c r="L1720" s="444">
        <f t="shared" ca="1" si="114"/>
        <v>-564800425.43069363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-564800425.43069363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-2353335.1059612236</v>
      </c>
      <c r="L1721" s="444">
        <f t="shared" ca="1" si="114"/>
        <v>-567153760.53665483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-567153760.53665483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-2363140.6689027282</v>
      </c>
      <c r="L1722" s="444">
        <f t="shared" ca="1" si="114"/>
        <v>-569516901.20555758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-569516901.20555758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-2372987.0883564898</v>
      </c>
      <c r="L1723" s="444">
        <f t="shared" ca="1" si="114"/>
        <v>-571889888.29391408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-571889888.29391408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-2382874.5345579754</v>
      </c>
      <c r="L1724" s="444">
        <f t="shared" ca="1" si="114"/>
        <v>-574272762.82847202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-574272762.82847202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-2392803.1784519665</v>
      </c>
      <c r="L1725" s="444">
        <f t="shared" ca="1" si="114"/>
        <v>-576665566.00692403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-576665566.00692403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-2402773.1916955169</v>
      </c>
      <c r="L1726" s="444">
        <f t="shared" ca="1" si="114"/>
        <v>-579068339.1986196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-579068339.1986196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-2412784.7466609152</v>
      </c>
      <c r="L1727" s="444">
        <f t="shared" ca="1" si="114"/>
        <v>-581481123.94528055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-581481123.94528055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-2422838.0164386691</v>
      </c>
      <c r="L1728" s="444">
        <f t="shared" ca="1" si="114"/>
        <v>-583903961.96171927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-583903961.96171927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-2432933.1748404969</v>
      </c>
      <c r="L1729" s="444">
        <f t="shared" ca="1" si="114"/>
        <v>-586336895.13655972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-586336895.13655972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-2443070.396402332</v>
      </c>
      <c r="L1730" s="444">
        <f t="shared" ca="1" si="114"/>
        <v>-588779965.53296208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-588779965.53296208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-2453249.8563873419</v>
      </c>
      <c r="L1731" s="444">
        <f t="shared" ca="1" si="114"/>
        <v>-591233215.38934946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-591233215.38934946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-2463471.7307889559</v>
      </c>
      <c r="L1732" s="444">
        <f t="shared" ca="1" si="114"/>
        <v>-593696687.12013841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-593696687.12013841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-2473736.1963339099</v>
      </c>
      <c r="L1733" s="444">
        <f t="shared" ca="1" si="114"/>
        <v>-596170423.31647229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-596170423.31647229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-2484043.4304853012</v>
      </c>
      <c r="L1734" s="444">
        <f t="shared" ca="1" si="114"/>
        <v>-598654466.74695754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-598654466.74695754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-2494393.6114456565</v>
      </c>
      <c r="L1735" s="444">
        <f t="shared" ca="1" si="114"/>
        <v>-601148860.35840321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-601148860.35840321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-2504786.9181600134</v>
      </c>
      <c r="L1736" s="444">
        <f t="shared" ca="1" si="114"/>
        <v>-603653647.27656317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-603653647.27656317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-2515223.5303190132</v>
      </c>
      <c r="L1737" s="444">
        <f t="shared" ca="1" si="114"/>
        <v>-606168870.80688214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-606168870.80688214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-2525703.6283620088</v>
      </c>
      <c r="L1738" s="444">
        <f t="shared" ca="1" si="114"/>
        <v>-608694574.4352442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-608694574.4352442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-2536227.393480184</v>
      </c>
      <c r="L1739" s="444">
        <f t="shared" ca="1" si="114"/>
        <v>-611230801.82872438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-611230801.82872438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-2546795.007619685</v>
      </c>
      <c r="L1740" s="444">
        <f t="shared" ca="1" si="114"/>
        <v>-613777596.83634412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-613777596.83634412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-2557406.6534847673</v>
      </c>
      <c r="L1741" s="444">
        <f t="shared" ca="1" si="114"/>
        <v>-616335003.48982894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-616335003.48982894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-2568062.514540954</v>
      </c>
      <c r="L1742" s="444">
        <f t="shared" ca="1" si="114"/>
        <v>-618903066.00436985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-618903066.00436985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-2578762.7750182077</v>
      </c>
      <c r="L1743" s="444">
        <f t="shared" ca="1" si="114"/>
        <v>-621481828.77938807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-621481828.77938807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-2589507.6199141168</v>
      </c>
      <c r="L1744" s="444">
        <f t="shared" ca="1" si="114"/>
        <v>-624071336.39930224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-624071336.39930224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-2600297.2349970927</v>
      </c>
      <c r="L1745" s="444">
        <f t="shared" ca="1" si="114"/>
        <v>-626671633.63429928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-626671633.63429928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-2611131.8068095804</v>
      </c>
      <c r="L1746" s="444">
        <f t="shared" ca="1" si="114"/>
        <v>-629282765.44110882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-629282765.44110882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-2622011.5226712869</v>
      </c>
      <c r="L1747" s="444">
        <f t="shared" ca="1" si="114"/>
        <v>-631904776.96378016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-631904776.96378016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-2632936.5706824171</v>
      </c>
      <c r="L1748" s="444">
        <f t="shared" ca="1" si="114"/>
        <v>-634537713.53446257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-634537713.53446257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-2643907.1397269275</v>
      </c>
      <c r="L1749" s="444">
        <f t="shared" ca="1" si="114"/>
        <v>-637181620.67418945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-637181620.67418945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-2654923.4194757892</v>
      </c>
      <c r="L1750" s="444">
        <f t="shared" ca="1" si="114"/>
        <v>-639836544.09366524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-639836544.09366524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-2665985.6003902717</v>
      </c>
      <c r="L1751" s="444">
        <f t="shared" ca="1" si="114"/>
        <v>-642502529.69405556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-642502529.69405556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-2677093.8737252313</v>
      </c>
      <c r="L1752" s="444">
        <f t="shared" ca="1" si="114"/>
        <v>-645179623.56778073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-645179623.56778073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-2688248.4315324198</v>
      </c>
      <c r="L1753" s="444">
        <f t="shared" ca="1" si="114"/>
        <v>-647867871.99931312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-647867871.99931312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-2699449.4666638048</v>
      </c>
      <c r="L1754" s="444">
        <f t="shared" ca="1" si="114"/>
        <v>-650567321.46597695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-650567321.46597695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-2710697.1727749039</v>
      </c>
      <c r="L1755" s="444">
        <f t="shared" ca="1" si="114"/>
        <v>-653278018.63875186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-653278018.63875186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-2721991.7443281328</v>
      </c>
      <c r="L1756" s="444">
        <f t="shared" ca="1" si="114"/>
        <v>-656000010.38308001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-656000010.38308001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-2733333.3765961668</v>
      </c>
      <c r="L1757" s="444">
        <f t="shared" ca="1" si="114"/>
        <v>-658733343.75967622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-658733343.75967622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-2744722.2656653174</v>
      </c>
      <c r="L1758" s="444">
        <f t="shared" ca="1" si="114"/>
        <v>-661478066.02534151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-661478066.02534151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-2756158.608438923</v>
      </c>
      <c r="L1759" s="444">
        <f t="shared" ca="1" si="114"/>
        <v>-664234224.63378048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-664234224.63378048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-2767642.6026407517</v>
      </c>
      <c r="L1760" s="444">
        <f t="shared" ca="1" si="114"/>
        <v>-667001867.23642123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-667001867.23642123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-2779174.4468184216</v>
      </c>
      <c r="L1761" s="444">
        <f t="shared" ca="1" si="114"/>
        <v>-669781041.6832397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-669781041.6832397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-2790754.3403468318</v>
      </c>
      <c r="L1762" s="444">
        <f t="shared" ca="1" si="114"/>
        <v>-672571796.02358651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-672571796.02358651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-2802382.4834316103</v>
      </c>
      <c r="L1763" s="444">
        <f t="shared" ca="1" si="114"/>
        <v>-675374178.50701809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-675374178.50701809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-2814059.0771125755</v>
      </c>
      <c r="L1764" s="444">
        <f t="shared" ca="1" si="114"/>
        <v>-678188237.58413064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-678188237.58413064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-2825784.3232672112</v>
      </c>
      <c r="L1765" s="444">
        <f t="shared" ca="1" si="114"/>
        <v>-681014021.90739787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-681014021.90739787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-2837558.4246141575</v>
      </c>
      <c r="L1766" s="444">
        <f t="shared" ca="1" si="114"/>
        <v>-683851580.33201206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-683851580.33201206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-2849381.5847167168</v>
      </c>
      <c r="L1767" s="444">
        <f t="shared" ca="1" si="114"/>
        <v>-686700961.91672873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-686700961.91672873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-2861254.0079863695</v>
      </c>
      <c r="L1768" s="444">
        <f t="shared" ca="1" si="114"/>
        <v>-689562215.92471516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-689562215.92471516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-2873175.8996863132</v>
      </c>
      <c r="L1769" s="444">
        <f t="shared" ca="1" si="114"/>
        <v>-692435391.8244015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-692435391.8244015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-2885147.4659350063</v>
      </c>
      <c r="L1770" s="444">
        <f t="shared" ca="1" si="114"/>
        <v>-695320539.29033649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-695320539.29033649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-2897168.9137097355</v>
      </c>
      <c r="L1771" s="444">
        <f t="shared" ca="1" si="114"/>
        <v>-698217708.20404625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-698217708.20404625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-2909240.4508501925</v>
      </c>
      <c r="L1772" s="444">
        <f t="shared" ca="1" si="114"/>
        <v>-701126948.6548965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-701126948.6548965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-2921362.2860620688</v>
      </c>
      <c r="L1773" s="444">
        <f t="shared" ca="1" si="114"/>
        <v>-704048310.94095862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-704048310.94095862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-2933534.6289206608</v>
      </c>
      <c r="L1774" s="444">
        <f t="shared" ca="1" si="114"/>
        <v>-706981845.56987929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-706981845.56987929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-2945757.6898744972</v>
      </c>
      <c r="L1775" s="444">
        <f t="shared" ca="1" si="114"/>
        <v>-709927603.25975382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-709927603.25975382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-2958031.6802489744</v>
      </c>
      <c r="L1776" s="444">
        <f t="shared" ca="1" si="114"/>
        <v>-712885634.9400028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-712885634.9400028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-2970356.8122500116</v>
      </c>
      <c r="L1777" s="444">
        <f t="shared" ca="1" si="114"/>
        <v>-715855991.75225282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-715855991.75225282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-2982733.29896772</v>
      </c>
      <c r="L1778" s="444">
        <f t="shared" ca="1" si="114"/>
        <v>-718838725.05122054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-718838725.05122054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-2995161.3543800856</v>
      </c>
      <c r="L1779" s="444">
        <f t="shared" ca="1" si="114"/>
        <v>-721833886.40560067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-721833886.40560067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-3007641.1933566695</v>
      </c>
      <c r="L1780" s="444">
        <f t="shared" ca="1" si="114"/>
        <v>-724841527.5989573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-724841527.5989573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-3020173.0316623221</v>
      </c>
      <c r="L1781" s="444">
        <f t="shared" ca="1" si="114"/>
        <v>-727861700.63061965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-727861700.63061965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-3032757.0859609153</v>
      </c>
      <c r="L1782" s="444">
        <f t="shared" ca="1" si="114"/>
        <v>-730894457.71658051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-730894457.71658051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-3045393.5738190855</v>
      </c>
      <c r="L1783" s="444">
        <f t="shared" ca="1" si="114"/>
        <v>-733939851.29039955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-733939851.29039955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-3058082.7137099979</v>
      </c>
      <c r="L1784" s="444">
        <f t="shared" ca="1" si="114"/>
        <v>-736997934.0041095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-736997934.0041095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-3070824.7250171229</v>
      </c>
      <c r="L1785" s="444">
        <f t="shared" ca="1" si="114"/>
        <v>-740068758.72912657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-740068758.72912657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-3083619.8280380275</v>
      </c>
      <c r="L1786" s="444">
        <f t="shared" ca="1" si="114"/>
        <v>-743152378.55716455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-743152378.55716455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-3096468.2439881857</v>
      </c>
      <c r="L1787" s="444">
        <f t="shared" ca="1" si="114"/>
        <v>-746248846.80115271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-746248846.80115271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-3109370.1950048031</v>
      </c>
      <c r="L1788" s="444">
        <f t="shared" ca="1" si="114"/>
        <v>-749358216.99615753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-749358216.99615753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-3122325.9041506564</v>
      </c>
      <c r="L1789" s="444">
        <f t="shared" ca="1" si="114"/>
        <v>-752480542.90030813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-752480542.90030813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-3135335.5954179503</v>
      </c>
      <c r="L1790" s="444">
        <f t="shared" ca="1" si="114"/>
        <v>-755615878.49572611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-755615878.49572611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-3148399.4937321921</v>
      </c>
      <c r="L1791" s="444">
        <f t="shared" ca="1" si="114"/>
        <v>-758764277.98945832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-758764277.98945832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-3161517.8249560762</v>
      </c>
      <c r="L1792" s="444">
        <f t="shared" ca="1" si="114"/>
        <v>-761925795.81441438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-761925795.81441438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-3174690.815893393</v>
      </c>
      <c r="L1793" s="444">
        <f t="shared" ref="L1793:L2047" ca="1" si="119">I1793-J1793+K1793</f>
        <v>-765100486.63030779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-765100486.63030779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-3187918.694292949</v>
      </c>
      <c r="L1794" s="444">
        <f t="shared" ca="1" si="119"/>
        <v>-768288405.3246007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-768288405.3246007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-3201201.688852503</v>
      </c>
      <c r="L1795" s="444">
        <f t="shared" ca="1" si="119"/>
        <v>-771489607.01345325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-771489607.01345325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-3214540.0292227217</v>
      </c>
      <c r="L1796" s="444">
        <f t="shared" ca="1" si="119"/>
        <v>-774704147.04267597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-774704147.04267597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-3227933.9460111498</v>
      </c>
      <c r="L1797" s="444">
        <f t="shared" ca="1" si="119"/>
        <v>-777932080.98868716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-777932080.98868716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-3241383.6707861964</v>
      </c>
      <c r="L1798" s="444">
        <f t="shared" ca="1" si="119"/>
        <v>-781173464.6594733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-781173464.6594733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-3254889.4360811389</v>
      </c>
      <c r="L1799" s="444">
        <f t="shared" ca="1" si="119"/>
        <v>-784428354.09555447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-784428354.09555447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-3268451.4753981438</v>
      </c>
      <c r="L1800" s="444">
        <f t="shared" ca="1" si="119"/>
        <v>-787696805.57095265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-787696805.57095265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-3282070.0232123025</v>
      </c>
      <c r="L1801" s="444">
        <f t="shared" ca="1" si="119"/>
        <v>-790978875.59416497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-790978875.59416497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-3295745.3149756873</v>
      </c>
      <c r="L1802" s="444">
        <f t="shared" ca="1" si="119"/>
        <v>-794274620.90914071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-794274620.90914071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-3309477.5871214196</v>
      </c>
      <c r="L1803" s="444">
        <f t="shared" ca="1" si="119"/>
        <v>-797584098.49626207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-797584098.49626207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-3323267.0770677584</v>
      </c>
      <c r="L1804" s="444">
        <f t="shared" ca="1" si="119"/>
        <v>-800907365.57332981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-800907365.57332981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-3337114.0232222076</v>
      </c>
      <c r="L1805" s="444">
        <f t="shared" ca="1" si="119"/>
        <v>-804244479.59655201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-804244479.59655201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-3351018.6649856335</v>
      </c>
      <c r="L1806" s="444">
        <f t="shared" ca="1" si="119"/>
        <v>-807595498.26153767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-807595498.26153767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-3364981.2427564068</v>
      </c>
      <c r="L1807" s="444">
        <f t="shared" ca="1" si="119"/>
        <v>-810960479.50429404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-810960479.50429404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-3379001.9979345584</v>
      </c>
      <c r="L1808" s="444">
        <f t="shared" ca="1" si="119"/>
        <v>-814339481.50222862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-814339481.50222862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-3393081.1729259524</v>
      </c>
      <c r="L1809" s="444">
        <f t="shared" ca="1" si="119"/>
        <v>-817732562.67515457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-817732562.67515457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-3407219.0111464774</v>
      </c>
      <c r="L1810" s="444">
        <f t="shared" ca="1" si="119"/>
        <v>-821139781.68630099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-821139781.68630099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-3421415.7570262542</v>
      </c>
      <c r="L1811" s="444">
        <f t="shared" ca="1" si="119"/>
        <v>-824561197.44332719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-824561197.44332719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-3435671.6560138632</v>
      </c>
      <c r="L1812" s="444">
        <f t="shared" ca="1" si="119"/>
        <v>-827996869.09934103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-827996869.09934103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-3449986.9545805878</v>
      </c>
      <c r="L1813" s="444">
        <f t="shared" ca="1" si="119"/>
        <v>-831446856.05392158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-831446856.05392158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-3464361.9002246731</v>
      </c>
      <c r="L1814" s="444">
        <f t="shared" ca="1" si="119"/>
        <v>-834911217.95414627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-834911217.95414627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-3478796.7414756096</v>
      </c>
      <c r="L1815" s="444">
        <f t="shared" ca="1" si="119"/>
        <v>-838390014.69562185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-838390014.69562185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-3493291.727898425</v>
      </c>
      <c r="L1816" s="444">
        <f t="shared" ca="1" si="119"/>
        <v>-841883306.42352033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-841883306.42352033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-3507847.1100980011</v>
      </c>
      <c r="L1817" s="444">
        <f t="shared" ca="1" si="119"/>
        <v>-845391153.53361833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-845391153.53361833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-3522463.1397234094</v>
      </c>
      <c r="L1818" s="444">
        <f t="shared" ca="1" si="119"/>
        <v>-848913616.67334175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-848913616.67334175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-3537140.0694722575</v>
      </c>
      <c r="L1819" s="444">
        <f t="shared" ca="1" si="119"/>
        <v>-852450756.74281406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-852450756.74281406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-3551878.1530950586</v>
      </c>
      <c r="L1820" s="444">
        <f t="shared" ca="1" si="119"/>
        <v>-856002634.89590907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-856002634.89590907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-3566677.6453996217</v>
      </c>
      <c r="L1821" s="444">
        <f t="shared" ca="1" si="119"/>
        <v>-859569312.54130864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-859569312.54130864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-3581538.8022554526</v>
      </c>
      <c r="L1822" s="444">
        <f t="shared" ca="1" si="119"/>
        <v>-863150851.34356415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-863150851.34356415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-3596461.8805981837</v>
      </c>
      <c r="L1823" s="444">
        <f t="shared" ca="1" si="119"/>
        <v>-866747313.22416234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-866747313.22416234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-3611447.1384340096</v>
      </c>
      <c r="L1824" s="444">
        <f t="shared" ca="1" si="119"/>
        <v>-870358760.36259639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-870358760.36259639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-3626494.834844151</v>
      </c>
      <c r="L1825" s="444">
        <f t="shared" ca="1" si="119"/>
        <v>-873985255.19744051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-873985255.19744051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-3641605.2299893359</v>
      </c>
      <c r="L1826" s="444">
        <f t="shared" ca="1" si="119"/>
        <v>-877626860.4274298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-877626860.4274298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-3656778.5851142905</v>
      </c>
      <c r="L1827" s="444">
        <f t="shared" ca="1" si="119"/>
        <v>-881283639.01254404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-881283639.01254404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-3672015.1625522668</v>
      </c>
      <c r="L1828" s="444">
        <f t="shared" ca="1" si="119"/>
        <v>-884955654.17509627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-884955654.17509627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-3687315.2257295679</v>
      </c>
      <c r="L1829" s="444">
        <f t="shared" ca="1" si="119"/>
        <v>-888642969.40082586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-888642969.40082586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-3702679.0391701083</v>
      </c>
      <c r="L1830" s="444">
        <f t="shared" ca="1" si="119"/>
        <v>-892345648.439996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-892345648.439996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-3718106.8684999836</v>
      </c>
      <c r="L1831" s="444">
        <f t="shared" ca="1" si="119"/>
        <v>-896063755.308496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-896063755.308496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-3733598.9804520668</v>
      </c>
      <c r="L1832" s="444">
        <f t="shared" ca="1" si="119"/>
        <v>-899797354.28894806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-899797354.28894806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-3749155.6428706162</v>
      </c>
      <c r="L1833" s="444">
        <f t="shared" ca="1" si="119"/>
        <v>-903546509.93181872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-903546509.93181872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-3764777.1247159112</v>
      </c>
      <c r="L1834" s="444">
        <f t="shared" ca="1" si="119"/>
        <v>-907311287.05653465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-907311287.05653465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-3780463.6960688941</v>
      </c>
      <c r="L1835" s="444">
        <f t="shared" ca="1" si="119"/>
        <v>-911091750.75260353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-911091750.75260353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-3796215.6281358474</v>
      </c>
      <c r="L1836" s="444">
        <f t="shared" ca="1" si="119"/>
        <v>-914887966.38073933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-914887966.38073933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-3812033.1932530808</v>
      </c>
      <c r="L1837" s="444">
        <f t="shared" ca="1" si="119"/>
        <v>-918699999.57399237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-918699999.57399237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-3827916.6648916346</v>
      </c>
      <c r="L1838" s="444">
        <f t="shared" ca="1" si="119"/>
        <v>-922527916.23888397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-922527916.23888397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-3843866.3176620165</v>
      </c>
      <c r="L1839" s="444">
        <f t="shared" ca="1" si="119"/>
        <v>-926371782.55654597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-926371782.55654597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-3859882.4273189413</v>
      </c>
      <c r="L1840" s="444">
        <f t="shared" ca="1" si="119"/>
        <v>-930231664.9838649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-930231664.9838649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-3875965.2707661036</v>
      </c>
      <c r="L1841" s="444">
        <f t="shared" ca="1" si="119"/>
        <v>-934107630.25463104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-934107630.25463104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-3892115.1260609631</v>
      </c>
      <c r="L1842" s="444">
        <f t="shared" ca="1" si="119"/>
        <v>-937999745.38069201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-937999745.38069201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-3908332.2724195505</v>
      </c>
      <c r="L1843" s="444">
        <f t="shared" ca="1" si="119"/>
        <v>-941908077.65311158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-941908077.65311158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-3924616.9902212983</v>
      </c>
      <c r="L1844" s="444">
        <f t="shared" ca="1" si="119"/>
        <v>-945832694.64333284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-945832694.64333284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-3940969.5610138867</v>
      </c>
      <c r="L1845" s="444">
        <f t="shared" ca="1" si="119"/>
        <v>-949773664.20434678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-949773664.20434678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-3957390.2675181115</v>
      </c>
      <c r="L1846" s="444">
        <f t="shared" ca="1" si="119"/>
        <v>-953731054.47186494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-953731054.47186494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-3973879.393632771</v>
      </c>
      <c r="L1847" s="444">
        <f t="shared" ca="1" si="119"/>
        <v>-957704933.86549771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-957704933.86549771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-3990437.2244395739</v>
      </c>
      <c r="L1848" s="444">
        <f t="shared" ca="1" si="119"/>
        <v>-961695371.08993733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-961695371.08993733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-4007064.0462080715</v>
      </c>
      <c r="L1849" s="444">
        <f t="shared" ca="1" si="119"/>
        <v>-965702435.13614535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-965702435.13614535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-4023760.1464006058</v>
      </c>
      <c r="L1850" s="444">
        <f t="shared" ca="1" si="119"/>
        <v>-969726195.28254592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-969726195.28254592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-4040525.8136772746</v>
      </c>
      <c r="L1851" s="444">
        <f t="shared" ca="1" si="119"/>
        <v>-973766721.09622324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-973766721.09622324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-4057361.3379009301</v>
      </c>
      <c r="L1852" s="444">
        <f t="shared" ca="1" si="119"/>
        <v>-977824082.43412411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-977824082.43412411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-4074267.0101421843</v>
      </c>
      <c r="L1853" s="444">
        <f t="shared" ca="1" si="119"/>
        <v>-981898349.44426632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-981898349.44426632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-4091243.1226844429</v>
      </c>
      <c r="L1854" s="444">
        <f t="shared" ca="1" si="119"/>
        <v>-985989592.5669508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-985989592.5669508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-4108289.9690289614</v>
      </c>
      <c r="L1855" s="444">
        <f t="shared" ca="1" si="119"/>
        <v>-990097882.53597975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-990097882.53597975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-4125407.843899915</v>
      </c>
      <c r="L1856" s="444">
        <f t="shared" ca="1" si="119"/>
        <v>-994223290.37987971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-994223290.37987971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-4142597.0432494986</v>
      </c>
      <c r="L1857" s="444">
        <f t="shared" ca="1" si="119"/>
        <v>-998365887.4231292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-998365887.4231292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-4159857.8642630382</v>
      </c>
      <c r="L1858" s="444">
        <f t="shared" ca="1" si="119"/>
        <v>-1002525745.2873923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-1002525745.2873923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-4177190.6053641345</v>
      </c>
      <c r="L1859" s="444">
        <f t="shared" ca="1" si="119"/>
        <v>-1006702935.8927563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-1006702935.8927563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-4194595.5662198178</v>
      </c>
      <c r="L1860" s="444">
        <f t="shared" ca="1" si="119"/>
        <v>-1010897531.4589761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-1010897531.4589761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-4212073.0477457335</v>
      </c>
      <c r="L1861" s="444">
        <f t="shared" ca="1" si="119"/>
        <v>-1015109604.5067219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-1015109604.5067219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-4229623.3521113414</v>
      </c>
      <c r="L1862" s="444">
        <f t="shared" ca="1" si="119"/>
        <v>-1019339227.8588332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-1019339227.8588332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-4247246.7827451378</v>
      </c>
      <c r="L1863" s="444">
        <f t="shared" ca="1" si="119"/>
        <v>-1023586474.6415783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-1023586474.6415783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-4264943.6443399098</v>
      </c>
      <c r="L1864" s="444">
        <f t="shared" ca="1" si="119"/>
        <v>-1027851418.2859182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-1027851418.2859182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-4282714.2428579917</v>
      </c>
      <c r="L1865" s="444">
        <f t="shared" ca="1" si="119"/>
        <v>-1032134132.5287762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-1032134132.5287762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-4300558.8855365673</v>
      </c>
      <c r="L1866" s="444">
        <f t="shared" ca="1" si="119"/>
        <v>-1036434691.4143127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-1036434691.4143127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-4318477.8808929697</v>
      </c>
      <c r="L1867" s="444">
        <f t="shared" ca="1" si="119"/>
        <v>-1040753169.2952057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-1040753169.2952057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-4336471.5387300234</v>
      </c>
      <c r="L1868" s="444">
        <f t="shared" ca="1" si="119"/>
        <v>-1045089640.8339357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-1045089640.8339357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-4354540.170141398</v>
      </c>
      <c r="L1869" s="444">
        <f t="shared" ca="1" si="119"/>
        <v>-1049444181.0040771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-1049444181.0040771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-4372684.0875169877</v>
      </c>
      <c r="L1870" s="444">
        <f t="shared" ca="1" si="119"/>
        <v>-1053816865.0915941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-1053816865.0915941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-4390903.604548309</v>
      </c>
      <c r="L1871" s="444">
        <f t="shared" ca="1" si="119"/>
        <v>-1058207768.6961424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-1058207768.6961424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-4409199.0362339271</v>
      </c>
      <c r="L1872" s="444">
        <f t="shared" ca="1" si="119"/>
        <v>-1062616967.7323763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-1062616967.7323763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-4427570.6988849016</v>
      </c>
      <c r="L1873" s="444">
        <f t="shared" ca="1" si="119"/>
        <v>-1067044538.4312612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-1067044538.4312612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-4446018.9101302549</v>
      </c>
      <c r="L1874" s="444">
        <f t="shared" ca="1" si="119"/>
        <v>-1071490557.3413914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-1071490557.3413914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-4464543.9889224647</v>
      </c>
      <c r="L1875" s="444">
        <f t="shared" ca="1" si="119"/>
        <v>-1075955101.3303139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-1075955101.3303139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-4483146.2555429749</v>
      </c>
      <c r="L1876" s="444">
        <f t="shared" ca="1" si="119"/>
        <v>-1080438247.5858569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-1080438247.5858569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-4501826.0316077368</v>
      </c>
      <c r="L1877" s="444">
        <f t="shared" ca="1" si="119"/>
        <v>-1084940073.6174645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-1084940073.6174645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-4520583.6400727686</v>
      </c>
      <c r="L1878" s="444">
        <f t="shared" ca="1" si="119"/>
        <v>-1089460657.2575374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-1089460657.2575374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-4539419.4052397385</v>
      </c>
      <c r="L1879" s="444">
        <f t="shared" ca="1" si="119"/>
        <v>-1094000076.6627772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-1094000076.6627772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-4558333.6527615711</v>
      </c>
      <c r="L1880" s="444">
        <f t="shared" ca="1" si="119"/>
        <v>-1098558410.3155386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-1098558410.3155386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-4577326.7096480774</v>
      </c>
      <c r="L1881" s="444">
        <f t="shared" ca="1" si="119"/>
        <v>-1103135737.0251868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-1103135737.0251868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-4596398.9042716119</v>
      </c>
      <c r="L1882" s="444">
        <f t="shared" ca="1" si="119"/>
        <v>-1107732135.9294584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-1107732135.9294584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-4615550.5663727429</v>
      </c>
      <c r="L1883" s="444">
        <f t="shared" ca="1" si="119"/>
        <v>-1112347686.495831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-1112347686.495831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-4634782.0270659626</v>
      </c>
      <c r="L1884" s="444">
        <f t="shared" ca="1" si="119"/>
        <v>-1116982468.522897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-1116982468.522897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-4654093.6188454041</v>
      </c>
      <c r="L1885" s="444">
        <f t="shared" ca="1" si="119"/>
        <v>-1121636562.1417425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-1121636562.1417425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-4673485.6755905934</v>
      </c>
      <c r="L1886" s="444">
        <f t="shared" ca="1" si="119"/>
        <v>-1126310047.817333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-1126310047.817333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-4692958.532572221</v>
      </c>
      <c r="L1887" s="444">
        <f t="shared" ca="1" si="119"/>
        <v>-1131003006.3499053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-1131003006.3499053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-4712512.5264579384</v>
      </c>
      <c r="L1888" s="444">
        <f t="shared" ca="1" si="119"/>
        <v>-1135715518.8763633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-1135715518.8763633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-4732147.99531818</v>
      </c>
      <c r="L1889" s="444">
        <f t="shared" ca="1" si="119"/>
        <v>-1140447666.8716815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-1140447666.8716815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-4751865.2786320057</v>
      </c>
      <c r="L1890" s="444">
        <f t="shared" ca="1" si="119"/>
        <v>-1145199532.1503134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-1145199532.1503134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-4771664.7172929719</v>
      </c>
      <c r="L1891" s="444">
        <f t="shared" ca="1" si="119"/>
        <v>-1149971196.8676064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-1149971196.8676064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-4791546.6536150267</v>
      </c>
      <c r="L1892" s="444">
        <f t="shared" ca="1" si="119"/>
        <v>-1154762743.5212214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-1154762743.5212214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-4811511.431338422</v>
      </c>
      <c r="L1893" s="444">
        <f t="shared" ca="1" si="119"/>
        <v>-1159574254.9525597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-1159574254.9525597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-4831559.3956356654</v>
      </c>
      <c r="L1894" s="444">
        <f t="shared" ca="1" si="119"/>
        <v>-1164405814.3481953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-1164405814.3481953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-4851690.89311748</v>
      </c>
      <c r="L1895" s="444">
        <f t="shared" ca="1" si="119"/>
        <v>-1169257505.2413127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-1169257505.2413127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-4871906.2718388028</v>
      </c>
      <c r="L1896" s="444">
        <f t="shared" ca="1" si="119"/>
        <v>-1174129411.5131516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-1174129411.5131516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-4892205.8813047986</v>
      </c>
      <c r="L1897" s="444">
        <f t="shared" ca="1" si="119"/>
        <v>-1179021617.3944564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-1179021617.3944564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-4912590.0724769011</v>
      </c>
      <c r="L1898" s="444">
        <f t="shared" ca="1" si="119"/>
        <v>-1183934207.4669333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-1183934207.4669333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-4933059.197778888</v>
      </c>
      <c r="L1899" s="444">
        <f t="shared" ca="1" si="119"/>
        <v>-1188867266.6647122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-1188867266.6647122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-4953613.6111029675</v>
      </c>
      <c r="L1900" s="444">
        <f t="shared" ca="1" si="119"/>
        <v>-1193820880.2758152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-1193820880.2758152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-4974253.6678158967</v>
      </c>
      <c r="L1901" s="444">
        <f t="shared" ca="1" si="119"/>
        <v>-1198795133.9436312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-1198795133.9436312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-4994979.7247651294</v>
      </c>
      <c r="L1902" s="444">
        <f t="shared" ca="1" si="119"/>
        <v>-1203790113.6683962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-1203790113.6683962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-5015792.1402849844</v>
      </c>
      <c r="L1903" s="444">
        <f t="shared" ca="1" si="119"/>
        <v>-1208805905.8086812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-1208805905.8086812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-5036691.2742028385</v>
      </c>
      <c r="L1904" s="444">
        <f t="shared" ca="1" si="119"/>
        <v>-1213842597.0828841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-1213842597.0828841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-5057677.4878453501</v>
      </c>
      <c r="L1905" s="444">
        <f t="shared" ca="1" si="119"/>
        <v>-1218900274.5707295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-1218900274.5707295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-5078751.1440447066</v>
      </c>
      <c r="L1906" s="444">
        <f t="shared" ca="1" si="119"/>
        <v>-1223979025.7147741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-1223979025.7147741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-5099912.6071448922</v>
      </c>
      <c r="L1907" s="444">
        <f t="shared" ca="1" si="119"/>
        <v>-1229078938.321919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-1229078938.321919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-5121162.2430079952</v>
      </c>
      <c r="L1908" s="444">
        <f t="shared" ca="1" si="119"/>
        <v>-1234200100.5649269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-1234200100.5649269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-5142500.4190205289</v>
      </c>
      <c r="L1909" s="444">
        <f t="shared" ca="1" si="119"/>
        <v>-1239342600.9839473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-1239342600.9839473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-5163927.5040997807</v>
      </c>
      <c r="L1910" s="444">
        <f t="shared" ca="1" si="119"/>
        <v>-1244506528.4880471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-1244506528.4880471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-5185443.868700196</v>
      </c>
      <c r="L1911" s="444">
        <f t="shared" ca="1" si="119"/>
        <v>-1249691972.3567474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-1249691972.3567474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-5207049.8848197805</v>
      </c>
      <c r="L1912" s="444">
        <f t="shared" ca="1" si="119"/>
        <v>-1254899022.2415671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-1254899022.2415671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-5228745.9260065295</v>
      </c>
      <c r="L1913" s="444">
        <f t="shared" ca="1" si="119"/>
        <v>-1260127768.1675737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-1260127768.1675737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-5250532.3673648899</v>
      </c>
      <c r="L1914" s="444">
        <f t="shared" ca="1" si="119"/>
        <v>-1265378300.5349386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-1265378300.5349386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-5272409.5855622441</v>
      </c>
      <c r="L1915" s="444">
        <f t="shared" ca="1" si="119"/>
        <v>-1270650710.1205008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-1270650710.1205008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-5294377.9588354202</v>
      </c>
      <c r="L1916" s="444">
        <f t="shared" ca="1" si="119"/>
        <v>-1275945088.0793362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-1275945088.0793362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-5316437.8669972336</v>
      </c>
      <c r="L1917" s="444">
        <f t="shared" ca="1" si="119"/>
        <v>-1281261525.9463334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-1281261525.9463334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-5338589.6914430559</v>
      </c>
      <c r="L1918" s="444">
        <f t="shared" ca="1" si="119"/>
        <v>-1286600115.6377764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-1286600115.6377764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-5360833.8151574014</v>
      </c>
      <c r="L1919" s="444">
        <f t="shared" ca="1" si="119"/>
        <v>-1291960949.4529338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-1291960949.4529338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-5383170.6227205573</v>
      </c>
      <c r="L1920" s="444">
        <f t="shared" ca="1" si="119"/>
        <v>-1297344120.0756543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-1297344120.0756543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-5405600.5003152257</v>
      </c>
      <c r="L1921" s="444">
        <f t="shared" ca="1" si="119"/>
        <v>-1302749720.5759695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-1302749720.5759695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-5428123.835733206</v>
      </c>
      <c r="L1922" s="444">
        <f t="shared" ca="1" si="119"/>
        <v>-1308177844.4117026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-1308177844.4117026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-5450741.0183820939</v>
      </c>
      <c r="L1923" s="444">
        <f t="shared" ca="1" si="119"/>
        <v>-1313628585.4300847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-1313628585.4300847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-5473452.4392920192</v>
      </c>
      <c r="L1924" s="444">
        <f t="shared" ca="1" si="119"/>
        <v>-1319102037.8693767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-1319102037.8693767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-5496258.4911224023</v>
      </c>
      <c r="L1925" s="444">
        <f t="shared" ca="1" si="119"/>
        <v>-1324598296.3604991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-1324598296.3604991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-5519159.5681687463</v>
      </c>
      <c r="L1926" s="444">
        <f t="shared" ca="1" si="119"/>
        <v>-1330117455.9286678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-1330117455.9286678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-5542156.0663694488</v>
      </c>
      <c r="L1927" s="444">
        <f t="shared" ca="1" si="119"/>
        <v>-1335659611.9950373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-1335659611.9950373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-5565248.3833126556</v>
      </c>
      <c r="L1928" s="444">
        <f t="shared" ca="1" si="119"/>
        <v>-1341224860.37835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-1341224860.37835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-5588436.9182431251</v>
      </c>
      <c r="L1929" s="444">
        <f t="shared" ca="1" si="119"/>
        <v>-1346813297.2965932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-1346813297.2965932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-5611722.0720691383</v>
      </c>
      <c r="L1930" s="444">
        <f t="shared" ca="1" si="119"/>
        <v>-1352425019.3686624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-1352425019.3686624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-5635104.2473694263</v>
      </c>
      <c r="L1931" s="444">
        <f t="shared" ca="1" si="119"/>
        <v>-1358060123.6160319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-1358060123.6160319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-5658583.8484001327</v>
      </c>
      <c r="L1932" s="444">
        <f t="shared" ca="1" si="119"/>
        <v>-1363718707.464432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-1363718707.464432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-5682161.2811017996</v>
      </c>
      <c r="L1933" s="444">
        <f t="shared" ca="1" si="119"/>
        <v>-1369400868.7455337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-1369400868.7455337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-5705836.9531063903</v>
      </c>
      <c r="L1934" s="444">
        <f t="shared" ca="1" si="119"/>
        <v>-1375106705.6986401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-1375106705.6986401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-5729611.2737443335</v>
      </c>
      <c r="L1935" s="444">
        <f t="shared" ca="1" si="119"/>
        <v>-1380836316.9723845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-1380836316.9723845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-5753484.6540516019</v>
      </c>
      <c r="L1936" s="444">
        <f t="shared" ca="1" si="119"/>
        <v>-1386589801.626436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-1386589801.626436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-5777457.5067768162</v>
      </c>
      <c r="L1937" s="444">
        <f t="shared" ca="1" si="119"/>
        <v>-1392367259.1332128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-1392367259.1332128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-5801530.2463883869</v>
      </c>
      <c r="L1938" s="444">
        <f t="shared" ca="1" si="119"/>
        <v>-1398168789.3796012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-1398168789.3796012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-5825703.2890816722</v>
      </c>
      <c r="L1939" s="444">
        <f t="shared" ca="1" si="119"/>
        <v>-1403994492.6686828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-1403994492.6686828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-5849977.052786178</v>
      </c>
      <c r="L1940" s="444">
        <f t="shared" ca="1" si="119"/>
        <v>-1409844469.7214689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-1409844469.7214689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-5874351.9571727868</v>
      </c>
      <c r="L1941" s="444">
        <f t="shared" ca="1" si="119"/>
        <v>-1415718821.6786418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-1415718821.6786418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-5898828.4236610075</v>
      </c>
      <c r="L1942" s="444">
        <f t="shared" ca="1" si="119"/>
        <v>-1421617650.1023028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-1421617650.1023028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-5923406.8754262617</v>
      </c>
      <c r="L1943" s="444">
        <f t="shared" ca="1" si="119"/>
        <v>-1427541056.9777291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-1427541056.9777291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-5948087.7374072047</v>
      </c>
      <c r="L1944" s="444">
        <f t="shared" ca="1" si="119"/>
        <v>-1433489144.7151363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-1433489144.7151363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-5972871.4363130676</v>
      </c>
      <c r="L1945" s="444">
        <f t="shared" ca="1" si="119"/>
        <v>-1439462016.1514494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-1439462016.1514494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-5997758.4006310394</v>
      </c>
      <c r="L1946" s="444">
        <f t="shared" ca="1" si="119"/>
        <v>-1445459774.5520804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-1445459774.5520804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-6022749.0606336687</v>
      </c>
      <c r="L1947" s="444">
        <f t="shared" ca="1" si="119"/>
        <v>-1451482523.6127141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-1451482523.6127141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-6047843.8483863082</v>
      </c>
      <c r="L1948" s="444">
        <f t="shared" ca="1" si="119"/>
        <v>-1457530367.4611003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-1457530367.4611003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-6073043.1977545843</v>
      </c>
      <c r="L1949" s="444">
        <f t="shared" ca="1" si="119"/>
        <v>-1463603410.658855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-1463603410.658855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-6098347.5444118958</v>
      </c>
      <c r="L1950" s="444">
        <f t="shared" ca="1" si="119"/>
        <v>-1469701758.2032669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-1469701758.2032669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-6123757.3258469449</v>
      </c>
      <c r="L1951" s="444">
        <f t="shared" ca="1" si="119"/>
        <v>-1475825515.5291138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-1475825515.5291138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-6149272.9813713077</v>
      </c>
      <c r="L1952" s="444">
        <f t="shared" ca="1" si="119"/>
        <v>-1481974788.5104852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-1481974788.5104852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-6174894.9521270217</v>
      </c>
      <c r="L1953" s="444">
        <f t="shared" ca="1" si="119"/>
        <v>-1488149683.4626122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-1488149683.4626122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-6200623.6810942171</v>
      </c>
      <c r="L1954" s="444">
        <f t="shared" ca="1" si="119"/>
        <v>-1494350307.1437063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-1494350307.1437063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-6226459.613098776</v>
      </c>
      <c r="L1955" s="444">
        <f t="shared" ca="1" si="119"/>
        <v>-1500576766.7568052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-1500576766.7568052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-6252403.1948200213</v>
      </c>
      <c r="L1956" s="444">
        <f t="shared" ca="1" si="119"/>
        <v>-1506829169.9516251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-1506829169.9516251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-6278454.8747984376</v>
      </c>
      <c r="L1957" s="444">
        <f t="shared" ca="1" si="119"/>
        <v>-1513107624.8264236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-1513107624.8264236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-6304615.1034434317</v>
      </c>
      <c r="L1958" s="444">
        <f t="shared" ca="1" si="119"/>
        <v>-1519412239.929867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-1519412239.929867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-6330884.3330411129</v>
      </c>
      <c r="L1959" s="444">
        <f t="shared" ca="1" si="119"/>
        <v>-1525743124.2629082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-1525743124.2629082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-6357263.0177621171</v>
      </c>
      <c r="L1960" s="444">
        <f t="shared" ca="1" si="119"/>
        <v>-1532100387.2806704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-1532100387.2806704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-6383751.6136694597</v>
      </c>
      <c r="L1961" s="444">
        <f t="shared" ca="1" si="119"/>
        <v>-1538484138.8943398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-1538484138.8943398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-6410350.5787264155</v>
      </c>
      <c r="L1962" s="444">
        <f t="shared" ca="1" si="119"/>
        <v>-1544894489.4730663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-1544894489.4730663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-6437060.3728044434</v>
      </c>
      <c r="L1963" s="444">
        <f t="shared" ca="1" si="119"/>
        <v>-1551331549.8458707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-1551331549.8458707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-6463881.4576911284</v>
      </c>
      <c r="L1964" s="444">
        <f t="shared" ca="1" si="119"/>
        <v>-1557795431.3035619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-1557795431.3035619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-6490814.2970981747</v>
      </c>
      <c r="L1965" s="444">
        <f t="shared" ca="1" si="119"/>
        <v>-1564286245.6006601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-1564286245.6006601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-6517859.3566694167</v>
      </c>
      <c r="L1966" s="444">
        <f t="shared" ca="1" si="119"/>
        <v>-1570804104.9573295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-1570804104.9573295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-6545017.1039888728</v>
      </c>
      <c r="L1967" s="444">
        <f t="shared" ca="1" si="119"/>
        <v>-1577349122.0613184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-1577349122.0613184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-6572288.0085888263</v>
      </c>
      <c r="L1968" s="444">
        <f t="shared" ca="1" si="119"/>
        <v>-1583921410.0699072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-1583921410.0699072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-6599672.5419579465</v>
      </c>
      <c r="L1969" s="444">
        <f t="shared" ca="1" si="119"/>
        <v>-1590521082.611865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-1590521082.611865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-6627171.1775494376</v>
      </c>
      <c r="L1970" s="444">
        <f t="shared" ca="1" si="119"/>
        <v>-1597148253.7894144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-1597148253.7894144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-6654784.3907892266</v>
      </c>
      <c r="L1971" s="444">
        <f t="shared" ca="1" si="119"/>
        <v>-1603803038.1802037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-1603803038.1802037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-6682512.6590841822</v>
      </c>
      <c r="L1972" s="444">
        <f t="shared" ca="1" si="119"/>
        <v>-1610485550.8392878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-1610485550.8392878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-6710356.4618303655</v>
      </c>
      <c r="L1973" s="444">
        <f t="shared" ca="1" si="119"/>
        <v>-1617195907.3011181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-1617195907.3011181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-6738316.280421325</v>
      </c>
      <c r="L1974" s="444">
        <f t="shared" ca="1" si="119"/>
        <v>-1623934223.5815394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-1623934223.5815394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-6766392.5982564138</v>
      </c>
      <c r="L1975" s="444">
        <f t="shared" ca="1" si="119"/>
        <v>-1630700616.1797957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-1630700616.1797957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-6794585.9007491488</v>
      </c>
      <c r="L1976" s="444">
        <f t="shared" ca="1" si="119"/>
        <v>-1637495202.0805449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-1637495202.0805449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-6822896.6753356038</v>
      </c>
      <c r="L1977" s="444">
        <f t="shared" ca="1" si="119"/>
        <v>-1644318098.7558806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-1644318098.7558806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-6851325.4114828361</v>
      </c>
      <c r="L1978" s="444">
        <f t="shared" ca="1" si="119"/>
        <v>-1651169424.1673634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-1651169424.1673634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-6879872.600697347</v>
      </c>
      <c r="L1979" s="444">
        <f t="shared" ca="1" si="119"/>
        <v>-1658049296.7680607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-1658049296.7680607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-6908538.7365335859</v>
      </c>
      <c r="L1980" s="444">
        <f t="shared" ca="1" si="119"/>
        <v>-1664957835.5045943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-1664957835.5045943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-6937324.3146024765</v>
      </c>
      <c r="L1981" s="444">
        <f t="shared" ca="1" si="119"/>
        <v>-1671895159.8191967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-1671895159.8191967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-6966229.8325799862</v>
      </c>
      <c r="L1982" s="444">
        <f t="shared" ca="1" si="119"/>
        <v>-1678861389.6517768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-1678861389.6517768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-6995255.7902157363</v>
      </c>
      <c r="L1983" s="444">
        <f t="shared" ca="1" si="119"/>
        <v>-1685856645.4419925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-1685856645.4419925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-7024402.6893416354</v>
      </c>
      <c r="L1984" s="444">
        <f t="shared" ca="1" si="119"/>
        <v>-1692881048.1313341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-1692881048.1313341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-7053671.0338805588</v>
      </c>
      <c r="L1985" s="444">
        <f t="shared" ca="1" si="119"/>
        <v>-1699934719.1652145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-1699934719.1652145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-7083061.3298550593</v>
      </c>
      <c r="L1986" s="444">
        <f t="shared" ca="1" si="119"/>
        <v>-1707017780.4950695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-1707017780.4950695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-7112574.0853961231</v>
      </c>
      <c r="L1987" s="444">
        <f t="shared" ca="1" si="119"/>
        <v>-1714130354.5804656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-1714130354.5804656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-7142209.8107519401</v>
      </c>
      <c r="L1988" s="444">
        <f t="shared" ca="1" si="119"/>
        <v>-1721272564.3912175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-1721272564.3912175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-7171969.01829674</v>
      </c>
      <c r="L1989" s="444">
        <f t="shared" ca="1" si="119"/>
        <v>-1728444533.4095142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-1728444533.4095142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-7201852.2225396419</v>
      </c>
      <c r="L1990" s="444">
        <f t="shared" ca="1" si="119"/>
        <v>-1735646385.6320539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-1735646385.6320539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-7231859.9401335577</v>
      </c>
      <c r="L1991" s="444">
        <f t="shared" ca="1" si="119"/>
        <v>-1742878245.5721874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-1742878245.5721874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-7261992.689884115</v>
      </c>
      <c r="L1992" s="444">
        <f t="shared" ca="1" si="119"/>
        <v>-1750140238.2620716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-1750140238.2620716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-7292250.9927586317</v>
      </c>
      <c r="L1993" s="444">
        <f t="shared" ca="1" si="119"/>
        <v>-1757432489.2548304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-1757432489.2548304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-7322635.3718951261</v>
      </c>
      <c r="L1994" s="444">
        <f t="shared" ca="1" si="119"/>
        <v>-1764755124.6267254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-1764755124.6267254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-7353146.3526113546</v>
      </c>
      <c r="L1995" s="444">
        <f t="shared" ca="1" si="119"/>
        <v>-1772108270.9793367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-1772108270.9793367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-7383784.4624139033</v>
      </c>
      <c r="L1996" s="444">
        <f t="shared" ca="1" si="119"/>
        <v>-1779492055.4417505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-1779492055.4417505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-7414550.2310072947</v>
      </c>
      <c r="L1997" s="444">
        <f t="shared" ca="1" si="119"/>
        <v>-1786906605.6727579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-1786906605.6727579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-7445444.190303158</v>
      </c>
      <c r="L1998" s="444">
        <f t="shared" ca="1" si="119"/>
        <v>-1794352049.863061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-1794352049.863061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-7476466.8744294206</v>
      </c>
      <c r="L1999" s="444">
        <f t="shared" ca="1" si="119"/>
        <v>-1801828516.7374904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-1801828516.7374904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-7507618.819739542</v>
      </c>
      <c r="L2000" s="444">
        <f t="shared" ca="1" si="119"/>
        <v>-1809336135.55723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-1809336135.55723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-7538900.5648217918</v>
      </c>
      <c r="L2001" s="444">
        <f t="shared" ca="1" si="119"/>
        <v>-1816875036.1220517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-1816875036.1220517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-7570312.65050855</v>
      </c>
      <c r="L2002" s="444">
        <f t="shared" ca="1" si="119"/>
        <v>-1824445348.7725604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-1824445348.7725604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-7601855.6198856672</v>
      </c>
      <c r="L2003" s="444">
        <f t="shared" ca="1" si="119"/>
        <v>-1832047204.392446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-1832047204.392446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-7633530.0183018576</v>
      </c>
      <c r="L2004" s="444">
        <f t="shared" ca="1" si="119"/>
        <v>-1839680734.410748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-1839680734.410748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-7665336.3933781162</v>
      </c>
      <c r="L2005" s="444">
        <f t="shared" ca="1" si="119"/>
        <v>-1847346070.804126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-1847346070.804126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-7697275.2950171912</v>
      </c>
      <c r="L2006" s="444">
        <f t="shared" ca="1" si="119"/>
        <v>-1855043346.0991433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-1855043346.0991433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-7729347.275413096</v>
      </c>
      <c r="L2007" s="444">
        <f t="shared" ca="1" si="119"/>
        <v>-1862772693.3745563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-1862772693.3745563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-7761552.889060651</v>
      </c>
      <c r="L2008" s="444">
        <f t="shared" ca="1" si="119"/>
        <v>-1870534246.263617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-1870534246.263617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-7793892.6927650711</v>
      </c>
      <c r="L2009" s="444">
        <f t="shared" ca="1" si="119"/>
        <v>-1878328138.956382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-1878328138.956382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-7826367.2456515916</v>
      </c>
      <c r="L2010" s="444">
        <f t="shared" ca="1" si="119"/>
        <v>-1886154506.2020335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-1886154506.2020335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-7858977.1091751391</v>
      </c>
      <c r="L2011" s="444">
        <f t="shared" ca="1" si="119"/>
        <v>-1894013483.3112087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-1894013483.3112087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-7891722.847130036</v>
      </c>
      <c r="L2012" s="444">
        <f t="shared" ca="1" si="119"/>
        <v>-1901905206.1583388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-1901905206.1583388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-7924605.0256597446</v>
      </c>
      <c r="L2013" s="444">
        <f t="shared" ca="1" si="119"/>
        <v>-1909829811.1839986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-1909829811.1839986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-7957624.2132666605</v>
      </c>
      <c r="L2014" s="444">
        <f t="shared" ca="1" si="119"/>
        <v>-1917787435.3972652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-1917787435.3972652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-7990780.9808219383</v>
      </c>
      <c r="L2015" s="444">
        <f t="shared" ca="1" si="119"/>
        <v>-1925778216.378087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-1925778216.378087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-8024075.9015753623</v>
      </c>
      <c r="L2016" s="444">
        <f t="shared" ca="1" si="119"/>
        <v>-1933802292.2796624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-1933802292.2796624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-8057509.5511652594</v>
      </c>
      <c r="L2017" s="444">
        <f t="shared" ca="1" si="119"/>
        <v>-1941859801.8308277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-1941859801.8308277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-8091082.5076284483</v>
      </c>
      <c r="L2018" s="444">
        <f t="shared" ca="1" si="119"/>
        <v>-1949950884.3384562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-1949950884.3384562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-8124795.3514102334</v>
      </c>
      <c r="L2019" s="444">
        <f t="shared" ca="1" si="119"/>
        <v>-1958075679.6898663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-1958075679.6898663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-8158648.6653744439</v>
      </c>
      <c r="L2020" s="444">
        <f t="shared" ca="1" si="119"/>
        <v>-1966234328.3552408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-1966234328.3552408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-8192643.0348135047</v>
      </c>
      <c r="L2021" s="444">
        <f t="shared" ca="1" si="119"/>
        <v>-1974426971.3900542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-1974426971.3900542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-8226779.0474585602</v>
      </c>
      <c r="L2022" s="444">
        <f t="shared" ca="1" si="119"/>
        <v>-1982653750.4375129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-1982653750.4375129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-8261057.2934896369</v>
      </c>
      <c r="L2023" s="444">
        <f t="shared" ca="1" si="119"/>
        <v>-1990914807.7310026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-1990914807.7310026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-8295478.3655458428</v>
      </c>
      <c r="L2024" s="444">
        <f t="shared" ca="1" si="119"/>
        <v>-1999210286.0965483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-1999210286.0965483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-8330042.8587356191</v>
      </c>
      <c r="L2025" s="444">
        <f t="shared" ca="1" si="119"/>
        <v>-2007540328.9552839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-2007540328.9552839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-8364751.3706470169</v>
      </c>
      <c r="L2026" s="444">
        <f t="shared" ca="1" si="119"/>
        <v>-2015905080.3259308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-2015905080.3259308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-8399604.5013580453</v>
      </c>
      <c r="L2027" s="444">
        <f t="shared" ca="1" si="119"/>
        <v>-2024304684.8272889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-2024304684.8272889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-8434602.8534470368</v>
      </c>
      <c r="L2028" s="444">
        <f t="shared" ca="1" si="119"/>
        <v>-2032739287.6807358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-2032739287.6807358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-8469747.0320030656</v>
      </c>
      <c r="L2029" s="444">
        <f t="shared" ca="1" si="119"/>
        <v>-2041209034.712739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-2041209034.712739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-8505037.6446364131</v>
      </c>
      <c r="L2030" s="444">
        <f t="shared" ca="1" si="119"/>
        <v>-2049714072.3573754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-2049714072.3573754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-8540475.3014890645</v>
      </c>
      <c r="L2031" s="444">
        <f t="shared" ca="1" si="119"/>
        <v>-2058254547.6588645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-2058254547.6588645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-8576060.6152452677</v>
      </c>
      <c r="L2032" s="444">
        <f t="shared" ca="1" si="119"/>
        <v>-2066830608.2741098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-2066830608.2741098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-8611794.2011421248</v>
      </c>
      <c r="L2033" s="444">
        <f t="shared" ca="1" si="119"/>
        <v>-2075442402.4752519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-2075442402.4752519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-8647676.6769802161</v>
      </c>
      <c r="L2034" s="444">
        <f t="shared" ca="1" si="119"/>
        <v>-2084090079.1522322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-2084090079.1522322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-8683708.6631343011</v>
      </c>
      <c r="L2035" s="444">
        <f t="shared" ca="1" si="119"/>
        <v>-2092773787.8153665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-2092773787.8153665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-8719890.7825640272</v>
      </c>
      <c r="L2036" s="444">
        <f t="shared" ca="1" si="119"/>
        <v>-2101493678.5979304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-2101493678.5979304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-8756223.6608247105</v>
      </c>
      <c r="L2037" s="444">
        <f t="shared" ca="1" si="119"/>
        <v>-2110249902.2587552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-2110249902.2587552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-8792707.9260781463</v>
      </c>
      <c r="L2038" s="444">
        <f t="shared" ca="1" si="119"/>
        <v>-2119042610.1848333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-2119042610.1848333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-8829344.2091034707</v>
      </c>
      <c r="L2039" s="444">
        <f t="shared" ca="1" si="119"/>
        <v>-2127871954.3939369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-2127871954.3939369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-8866133.1433080696</v>
      </c>
      <c r="L2040" s="444">
        <f t="shared" ca="1" si="119"/>
        <v>-2136738087.537245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-2136738087.537245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-8903075.3647385202</v>
      </c>
      <c r="L2041" s="444">
        <f t="shared" ca="1" si="119"/>
        <v>-2145641162.9019835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-2145641162.9019835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-8940171.5120915975</v>
      </c>
      <c r="L2042" s="444">
        <f t="shared" ca="1" si="119"/>
        <v>-2154581334.4140749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-2154581334.4140749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-8977422.2267253119</v>
      </c>
      <c r="L2043" s="444">
        <f t="shared" ca="1" si="119"/>
        <v>-2163558756.6408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-2163558756.6408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-9014828.1526699997</v>
      </c>
      <c r="L2044" s="444">
        <f t="shared" ca="1" si="119"/>
        <v>-2172573584.7934699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-2172573584.7934699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-9052389.9366394579</v>
      </c>
      <c r="L2045" s="444">
        <f t="shared" ca="1" si="119"/>
        <v>-2181625974.7301092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-2181625974.7301092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-9090108.228042122</v>
      </c>
      <c r="L2046" s="444">
        <f t="shared" ca="1" si="119"/>
        <v>-2190716082.9581513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-2190716082.9581513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-9127983.6789922975</v>
      </c>
      <c r="L2047" s="444">
        <f t="shared" ca="1" si="119"/>
        <v>-2199844066.6371436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-2199844066.6371436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-9166016.9443214312</v>
      </c>
      <c r="L2048" s="444">
        <f t="shared" ref="L2048:L2302" ca="1" si="124">I2048-J2048+K2048</f>
        <v>-2209010083.5814652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-2209010083.5814652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-9204208.6815894376</v>
      </c>
      <c r="L2049" s="444">
        <f t="shared" ca="1" si="124"/>
        <v>-2218214292.2630548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-2218214292.2630548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-9242559.5510960612</v>
      </c>
      <c r="L2050" s="444">
        <f t="shared" ca="1" si="124"/>
        <v>-2227456851.8141508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-2227456851.8141508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-9281070.2158922944</v>
      </c>
      <c r="L2051" s="444">
        <f t="shared" ca="1" si="124"/>
        <v>-2236737922.0300431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-2236737922.0300431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-9319741.3417918459</v>
      </c>
      <c r="L2052" s="444">
        <f t="shared" ca="1" si="124"/>
        <v>-2246057663.3718348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-2246057663.3718348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-9358573.5973826442</v>
      </c>
      <c r="L2053" s="444">
        <f t="shared" ca="1" si="124"/>
        <v>-2255416236.9692173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-2255416236.9692173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-9397567.654038405</v>
      </c>
      <c r="L2054" s="444">
        <f t="shared" ca="1" si="124"/>
        <v>-2264813804.6232557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-2264813804.6232557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-9436724.1859302316</v>
      </c>
      <c r="L2055" s="444">
        <f t="shared" ca="1" si="124"/>
        <v>-2274250528.809186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-2274250528.809186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-9476043.8700382747</v>
      </c>
      <c r="L2056" s="444">
        <f t="shared" ca="1" si="124"/>
        <v>-2283726572.6792245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-2283726572.6792245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-9515527.3861634359</v>
      </c>
      <c r="L2057" s="444">
        <f t="shared" ca="1" si="124"/>
        <v>-2293242100.0653877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-2293242100.0653877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-9555175.4169391152</v>
      </c>
      <c r="L2058" s="444">
        <f t="shared" ca="1" si="124"/>
        <v>-2302797275.482327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-2302797275.482327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-9594988.6478430294</v>
      </c>
      <c r="L2059" s="444">
        <f t="shared" ca="1" si="124"/>
        <v>-2312392264.1301699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-2312392264.1301699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-9634967.7672090419</v>
      </c>
      <c r="L2060" s="444">
        <f t="shared" ca="1" si="124"/>
        <v>-2322027231.8973789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-2322027231.8973789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-9675113.466239078</v>
      </c>
      <c r="L2061" s="444">
        <f t="shared" ca="1" si="124"/>
        <v>-2331702345.3636179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-2331702345.3636179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-9715426.4390150737</v>
      </c>
      <c r="L2062" s="444">
        <f t="shared" ca="1" si="124"/>
        <v>-2341417771.8026328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-2341417771.8026328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-9755907.3825109694</v>
      </c>
      <c r="L2063" s="444">
        <f t="shared" ca="1" si="124"/>
        <v>-2351173679.1851439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-2351173679.1851439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-9796556.9966047667</v>
      </c>
      <c r="L2064" s="444">
        <f t="shared" ca="1" si="124"/>
        <v>-2360970236.1817489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-2360970236.1817489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-9837375.9840906207</v>
      </c>
      <c r="L2065" s="444">
        <f t="shared" ca="1" si="124"/>
        <v>-2370807612.1658397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-2370807612.1658397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-9878365.0506909993</v>
      </c>
      <c r="L2066" s="444">
        <f t="shared" ca="1" si="124"/>
        <v>-2380685977.2165308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-2380685977.2165308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-9919524.9050688781</v>
      </c>
      <c r="L2067" s="444">
        <f t="shared" ca="1" si="124"/>
        <v>-2390605502.1215997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-2390605502.1215997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-9960856.2588399984</v>
      </c>
      <c r="L2068" s="444">
        <f t="shared" ca="1" si="124"/>
        <v>-2400566358.3804398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-2400566358.3804398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-10002359.826585166</v>
      </c>
      <c r="L2069" s="444">
        <f t="shared" ca="1" si="124"/>
        <v>-2410568718.2070251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-2410568718.2070251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-10044036.325862605</v>
      </c>
      <c r="L2070" s="444">
        <f t="shared" ca="1" si="124"/>
        <v>-2420612754.5328875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-2420612754.5328875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-10085886.477220364</v>
      </c>
      <c r="L2071" s="444">
        <f t="shared" ca="1" si="124"/>
        <v>-2430698641.010108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-2430698641.010108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-10127911.004208783</v>
      </c>
      <c r="L2072" s="444">
        <f t="shared" ca="1" si="124"/>
        <v>-2440826552.0143166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-2440826552.0143166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-10170110.633392986</v>
      </c>
      <c r="L2073" s="444">
        <f t="shared" ca="1" si="124"/>
        <v>-2450996662.6477094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-2450996662.6477094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-10212486.094365455</v>
      </c>
      <c r="L2074" s="444">
        <f t="shared" ca="1" si="124"/>
        <v>-2461209148.742075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-2461209148.742075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-10255038.119758645</v>
      </c>
      <c r="L2075" s="444">
        <f t="shared" ca="1" si="124"/>
        <v>-2471464186.8618336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-2471464186.8618336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-10297767.44525764</v>
      </c>
      <c r="L2076" s="444">
        <f t="shared" ca="1" si="124"/>
        <v>-2481761954.3070912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-2481761954.3070912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-10340674.80961288</v>
      </c>
      <c r="L2077" s="444">
        <f t="shared" ca="1" si="124"/>
        <v>-2492102629.116704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-2492102629.116704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-10383760.954652933</v>
      </c>
      <c r="L2078" s="444">
        <f t="shared" ca="1" si="124"/>
        <v>-2502486390.0713568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-2502486390.0713568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-10427026.625297319</v>
      </c>
      <c r="L2079" s="444">
        <f t="shared" ca="1" si="124"/>
        <v>-2512913416.6966543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-2512913416.6966543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-10470472.569569392</v>
      </c>
      <c r="L2080" s="444">
        <f t="shared" ca="1" si="124"/>
        <v>-2523383889.2662239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-2523383889.2662239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-10514099.538609266</v>
      </c>
      <c r="L2081" s="444">
        <f t="shared" ca="1" si="124"/>
        <v>-2533897988.8048334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-2533897988.8048334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-10557908.286686806</v>
      </c>
      <c r="L2082" s="444">
        <f t="shared" ca="1" si="124"/>
        <v>-2544455897.0915203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-2544455897.0915203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-10601899.571214668</v>
      </c>
      <c r="L2083" s="444">
        <f t="shared" ca="1" si="124"/>
        <v>-2555057796.662735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-2555057796.662735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-10646074.152761396</v>
      </c>
      <c r="L2084" s="444">
        <f t="shared" ca="1" si="124"/>
        <v>-2565703870.8154964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-2565703870.8154964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-10690432.795064569</v>
      </c>
      <c r="L2085" s="444">
        <f t="shared" ca="1" si="124"/>
        <v>-2576394303.6105609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-2576394303.6105609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-10734976.265044004</v>
      </c>
      <c r="L2086" s="444">
        <f t="shared" ca="1" si="124"/>
        <v>-2587129279.8756051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-2587129279.8756051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-10779705.332815021</v>
      </c>
      <c r="L2087" s="444">
        <f t="shared" ca="1" si="124"/>
        <v>-2597908985.2084203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-2597908985.2084203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-10824620.771701751</v>
      </c>
      <c r="L2088" s="444">
        <f t="shared" ca="1" si="124"/>
        <v>-2608733605.9801221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-2608733605.9801221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-10869723.358250508</v>
      </c>
      <c r="L2089" s="444">
        <f t="shared" ca="1" si="124"/>
        <v>-2619603329.3383727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-2619603329.3383727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-10915013.87224322</v>
      </c>
      <c r="L2090" s="444">
        <f t="shared" ca="1" si="124"/>
        <v>-2630518343.2106161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-2630518343.2106161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-10960493.0967109</v>
      </c>
      <c r="L2091" s="444">
        <f t="shared" ca="1" si="124"/>
        <v>-2641478836.3073268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-2641478836.3073268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-11006161.817947194</v>
      </c>
      <c r="L2092" s="444">
        <f t="shared" ca="1" si="124"/>
        <v>-2652484998.1252742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-2652484998.1252742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-11052020.825521976</v>
      </c>
      <c r="L2093" s="444">
        <f t="shared" ca="1" si="124"/>
        <v>-2663537018.9507961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-2663537018.9507961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-11098070.912294984</v>
      </c>
      <c r="L2094" s="444">
        <f t="shared" ca="1" si="124"/>
        <v>-2674635089.863091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-2674635089.863091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-11144312.874429546</v>
      </c>
      <c r="L2095" s="444">
        <f t="shared" ca="1" si="124"/>
        <v>-2685779402.7375207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-2685779402.7375207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-11190747.511406336</v>
      </c>
      <c r="L2096" s="444">
        <f t="shared" ca="1" si="124"/>
        <v>-2696970150.2489271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-2696970150.2489271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-11237375.626037195</v>
      </c>
      <c r="L2097" s="444">
        <f t="shared" ca="1" si="124"/>
        <v>-2708207525.8749642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-2708207525.8749642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-11284198.024479017</v>
      </c>
      <c r="L2098" s="444">
        <f t="shared" ca="1" si="124"/>
        <v>-2719491723.8994431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-2719491723.8994431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-11331215.51624768</v>
      </c>
      <c r="L2099" s="444">
        <f t="shared" ca="1" si="124"/>
        <v>-2730822939.4156909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-2730822939.4156909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-11378428.914232045</v>
      </c>
      <c r="L2100" s="444">
        <f t="shared" ca="1" si="124"/>
        <v>-2742201368.3299232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-2742201368.3299232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-11425839.034708014</v>
      </c>
      <c r="L2101" s="444">
        <f t="shared" ca="1" si="124"/>
        <v>-2753627207.3646312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-2753627207.3646312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-11473446.697352629</v>
      </c>
      <c r="L2102" s="444">
        <f t="shared" ca="1" si="124"/>
        <v>-2765100654.0619836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-2765100654.0619836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-11521252.725258265</v>
      </c>
      <c r="L2103" s="444">
        <f t="shared" ca="1" si="124"/>
        <v>-2776621906.7872419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-2776621906.7872419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-11569257.94494684</v>
      </c>
      <c r="L2104" s="444">
        <f t="shared" ca="1" si="124"/>
        <v>-2788191164.7321887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-2788191164.7321887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-11617463.186384119</v>
      </c>
      <c r="L2105" s="444">
        <f t="shared" ca="1" si="124"/>
        <v>-2799808627.9185729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-2799808627.9185729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-11665869.282994054</v>
      </c>
      <c r="L2106" s="444">
        <f t="shared" ca="1" si="124"/>
        <v>-2811474497.2015672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-2811474497.2015672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-11714477.071673196</v>
      </c>
      <c r="L2107" s="444">
        <f t="shared" ca="1" si="124"/>
        <v>-2823188974.2732406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-2823188974.2732406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-11763287.392805168</v>
      </c>
      <c r="L2108" s="444">
        <f t="shared" ca="1" si="124"/>
        <v>-2834952261.6660457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-2834952261.6660457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-11812301.090275191</v>
      </c>
      <c r="L2109" s="444">
        <f t="shared" ca="1" si="124"/>
        <v>-2846764562.756321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-2846764562.756321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-11861519.011484671</v>
      </c>
      <c r="L2110" s="444">
        <f t="shared" ca="1" si="124"/>
        <v>-2858626081.7678056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-2858626081.7678056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-11910942.007365856</v>
      </c>
      <c r="L2111" s="444">
        <f t="shared" ca="1" si="124"/>
        <v>-2870537023.7751713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-2870537023.7751713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-11960570.932396546</v>
      </c>
      <c r="L2112" s="444">
        <f t="shared" ca="1" si="124"/>
        <v>-2882497594.7075677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-2882497594.7075677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-12010406.644614866</v>
      </c>
      <c r="L2113" s="444">
        <f t="shared" ca="1" si="124"/>
        <v>-2894508001.3521824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-2894508001.3521824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-12060450.005634094</v>
      </c>
      <c r="L2114" s="444">
        <f t="shared" ca="1" si="124"/>
        <v>-2906568451.3578167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-2906568451.3578167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-12110701.880657569</v>
      </c>
      <c r="L2115" s="444">
        <f t="shared" ca="1" si="124"/>
        <v>-2918679153.2384744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-2918679153.2384744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-12161163.138493642</v>
      </c>
      <c r="L2116" s="444">
        <f t="shared" ca="1" si="124"/>
        <v>-2930840316.3769679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-2930840316.3769679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-12211834.6515707</v>
      </c>
      <c r="L2117" s="444">
        <f t="shared" ca="1" si="124"/>
        <v>-2943052151.0285387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-2943052151.0285387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-12262717.295952244</v>
      </c>
      <c r="L2118" s="444">
        <f t="shared" ca="1" si="124"/>
        <v>-2955314868.324491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-2955314868.324491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-12313811.951352045</v>
      </c>
      <c r="L2119" s="444">
        <f t="shared" ca="1" si="124"/>
        <v>-2967628680.2758431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-2967628680.2758431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-12365119.501149347</v>
      </c>
      <c r="L2120" s="444">
        <f t="shared" ca="1" si="124"/>
        <v>-2979993799.7769923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-2979993799.7769923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-12416640.832404135</v>
      </c>
      <c r="L2121" s="444">
        <f t="shared" ca="1" si="124"/>
        <v>-2992410440.6093965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-2992410440.6093965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-12468376.835872484</v>
      </c>
      <c r="L2122" s="444">
        <f t="shared" ca="1" si="124"/>
        <v>-3004878817.4452691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-3004878817.4452691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-12520328.406021954</v>
      </c>
      <c r="L2123" s="444">
        <f t="shared" ca="1" si="124"/>
        <v>-3017399145.8512912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-3017399145.8512912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-12572496.441047046</v>
      </c>
      <c r="L2124" s="444">
        <f t="shared" ca="1" si="124"/>
        <v>-3029971642.2923384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-3029971642.2923384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-12624881.842884744</v>
      </c>
      <c r="L2125" s="444">
        <f t="shared" ca="1" si="124"/>
        <v>-3042596524.1352229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-3042596524.1352229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-12677485.517230095</v>
      </c>
      <c r="L2126" s="444">
        <f t="shared" ca="1" si="124"/>
        <v>-3055274009.6524529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-3055274009.6524529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-12730308.373551887</v>
      </c>
      <c r="L2127" s="444">
        <f t="shared" ca="1" si="124"/>
        <v>-3068004318.0260048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-3068004318.0260048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-12783351.325108353</v>
      </c>
      <c r="L2128" s="444">
        <f t="shared" ca="1" si="124"/>
        <v>-3080787669.3511133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-3080787669.3511133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-12836615.288962971</v>
      </c>
      <c r="L2129" s="444">
        <f t="shared" ca="1" si="124"/>
        <v>-3093624284.6400762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-3093624284.6400762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-12890101.186000317</v>
      </c>
      <c r="L2130" s="444">
        <f t="shared" ca="1" si="124"/>
        <v>-3106514385.8260765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-3106514385.8260765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-12943809.940941986</v>
      </c>
      <c r="L2131" s="444">
        <f t="shared" ca="1" si="124"/>
        <v>-3119458195.7670183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-3119458195.7670183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-12997742.482362576</v>
      </c>
      <c r="L2132" s="444">
        <f t="shared" ca="1" si="124"/>
        <v>-3132455938.2493811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-3132455938.2493811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-13051899.742705755</v>
      </c>
      <c r="L2133" s="444">
        <f t="shared" ca="1" si="124"/>
        <v>-3145507837.9920869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-3145507837.9920869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-13106282.658300363</v>
      </c>
      <c r="L2134" s="444">
        <f t="shared" ca="1" si="124"/>
        <v>-3158614120.6503873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-3158614120.6503873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-13160892.169376614</v>
      </c>
      <c r="L2135" s="444">
        <f t="shared" ca="1" si="124"/>
        <v>-3171775012.8197641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-3171775012.8197641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-13215729.22008235</v>
      </c>
      <c r="L2136" s="444">
        <f t="shared" ca="1" si="124"/>
        <v>-3184990742.0398464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-3184990742.0398464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-13270794.75849936</v>
      </c>
      <c r="L2137" s="444">
        <f t="shared" ca="1" si="124"/>
        <v>-3198261536.7983456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-3198261536.7983456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-13326089.736659773</v>
      </c>
      <c r="L2138" s="444">
        <f t="shared" ca="1" si="124"/>
        <v>-3211587626.5350056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-3211587626.5350056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-13381615.110562524</v>
      </c>
      <c r="L2139" s="444">
        <f t="shared" ca="1" si="124"/>
        <v>-3224969241.6455679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-3224969241.6455679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-13437371.840189867</v>
      </c>
      <c r="L2140" s="444">
        <f t="shared" ca="1" si="124"/>
        <v>-3238406613.4857578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-3238406613.4857578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-13493360.88952399</v>
      </c>
      <c r="L2141" s="444">
        <f t="shared" ca="1" si="124"/>
        <v>-3251899974.3752818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-3251899974.3752818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-13549583.226563673</v>
      </c>
      <c r="L2142" s="444">
        <f t="shared" ca="1" si="124"/>
        <v>-3265449557.6018453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-3265449557.6018453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-13606039.823341021</v>
      </c>
      <c r="L2143" s="444">
        <f t="shared" ca="1" si="124"/>
        <v>-3279055597.4251862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-3279055597.4251862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-13662731.655938275</v>
      </c>
      <c r="L2144" s="444">
        <f t="shared" ca="1" si="124"/>
        <v>-3292718329.0811243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-3292718329.0811243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-13719659.704504684</v>
      </c>
      <c r="L2145" s="444">
        <f t="shared" ca="1" si="124"/>
        <v>-3306437988.7856288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-3306437988.7856288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-13776824.953273453</v>
      </c>
      <c r="L2146" s="444">
        <f t="shared" ca="1" si="124"/>
        <v>-3320214813.7389021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-3320214813.7389021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-13834228.390578758</v>
      </c>
      <c r="L2147" s="444">
        <f t="shared" ca="1" si="124"/>
        <v>-3334049042.1294808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-3334049042.1294808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-13891871.008872837</v>
      </c>
      <c r="L2148" s="444">
        <f t="shared" ca="1" si="124"/>
        <v>-3347940913.1383538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-3347940913.1383538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-13949753.804743141</v>
      </c>
      <c r="L2149" s="444">
        <f t="shared" ca="1" si="124"/>
        <v>-3361890666.9430971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-3361890666.9430971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-14007877.778929571</v>
      </c>
      <c r="L2150" s="444">
        <f t="shared" ca="1" si="124"/>
        <v>-3375898544.7220268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-3375898544.7220268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-14066243.936341777</v>
      </c>
      <c r="L2151" s="444">
        <f t="shared" ca="1" si="124"/>
        <v>-3389964788.6583686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-3389964788.6583686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-14124853.286076536</v>
      </c>
      <c r="L2152" s="444">
        <f t="shared" ca="1" si="124"/>
        <v>-3404089641.9444451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-3404089641.9444451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-14183706.841435188</v>
      </c>
      <c r="L2153" s="444">
        <f t="shared" ca="1" si="124"/>
        <v>-3418273348.7858801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-3418273348.7858801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-14242805.619941169</v>
      </c>
      <c r="L2154" s="444">
        <f t="shared" ca="1" si="124"/>
        <v>-3432516154.4058213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-3432516154.4058213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-14302150.643357586</v>
      </c>
      <c r="L2155" s="444">
        <f t="shared" ca="1" si="124"/>
        <v>-3446818305.0491791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-3446818305.0491791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-14361742.937704913</v>
      </c>
      <c r="L2156" s="444">
        <f t="shared" ca="1" si="124"/>
        <v>-3461180047.9868841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-3461180047.9868841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-14421583.533278681</v>
      </c>
      <c r="L2157" s="444">
        <f t="shared" ca="1" si="124"/>
        <v>-3475601631.5201626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-3475601631.5201626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-14481673.464667343</v>
      </c>
      <c r="L2158" s="444">
        <f t="shared" ca="1" si="124"/>
        <v>-3490083304.9848299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-3490083304.9848299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-14542013.770770123</v>
      </c>
      <c r="L2159" s="444">
        <f t="shared" ca="1" si="124"/>
        <v>-3504625318.7556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-3504625318.7556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-14602605.494814999</v>
      </c>
      <c r="L2160" s="444">
        <f t="shared" ca="1" si="124"/>
        <v>-3519227924.2504148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-3519227924.2504148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-14663449.684376728</v>
      </c>
      <c r="L2161" s="444">
        <f t="shared" ca="1" si="124"/>
        <v>-3533891373.9347916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-3533891373.9347916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-14724547.391394967</v>
      </c>
      <c r="L2162" s="444">
        <f t="shared" ca="1" si="124"/>
        <v>-3548615921.3261867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-3548615921.3261867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-14785899.672192445</v>
      </c>
      <c r="L2163" s="444">
        <f t="shared" ca="1" si="124"/>
        <v>-3563401820.9983792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-3563401820.9983792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-14847507.587493245</v>
      </c>
      <c r="L2164" s="444">
        <f t="shared" ca="1" si="124"/>
        <v>-3578249328.5858727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-3578249328.5858727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-14909372.202441135</v>
      </c>
      <c r="L2165" s="444">
        <f t="shared" ca="1" si="124"/>
        <v>-3593158700.7883139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-3593158700.7883139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-14971494.586617975</v>
      </c>
      <c r="L2166" s="444">
        <f t="shared" ca="1" si="124"/>
        <v>-3608130195.3749318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-3608130195.3749318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-15033875.814062214</v>
      </c>
      <c r="L2167" s="444">
        <f t="shared" ca="1" si="124"/>
        <v>-3623164071.1889939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-3623164071.1889939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-15096516.963287475</v>
      </c>
      <c r="L2168" s="444">
        <f t="shared" ca="1" si="124"/>
        <v>-3638260588.1522813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-3638260588.1522813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-15159419.117301172</v>
      </c>
      <c r="L2169" s="444">
        <f t="shared" ca="1" si="124"/>
        <v>-3653420007.2695823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-3653420007.2695823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-15222583.363623261</v>
      </c>
      <c r="L2170" s="444">
        <f t="shared" ca="1" si="124"/>
        <v>-3668642590.6332054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-3668642590.6332054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-15286010.794305023</v>
      </c>
      <c r="L2171" s="444">
        <f t="shared" ca="1" si="124"/>
        <v>-3683928601.4275103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-3683928601.4275103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-15349702.505947959</v>
      </c>
      <c r="L2172" s="444">
        <f t="shared" ca="1" si="124"/>
        <v>-3699278303.9334583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-3699278303.9334583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-15413659.599722743</v>
      </c>
      <c r="L2173" s="444">
        <f t="shared" ca="1" si="124"/>
        <v>-3714691963.5331812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-3714691963.5331812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-15477883.181388255</v>
      </c>
      <c r="L2174" s="444">
        <f t="shared" ca="1" si="124"/>
        <v>-3730169846.7145696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-3730169846.7145696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-15542374.361310706</v>
      </c>
      <c r="L2175" s="444">
        <f t="shared" ca="1" si="124"/>
        <v>-3745712221.0758801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-3745712221.0758801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-15607134.254482834</v>
      </c>
      <c r="L2176" s="444">
        <f t="shared" ca="1" si="124"/>
        <v>-3761319355.3303628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-3761319355.3303628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-15672163.980543179</v>
      </c>
      <c r="L2177" s="444">
        <f t="shared" ca="1" si="124"/>
        <v>-3776991519.3109059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-3776991519.3109059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-15737464.663795443</v>
      </c>
      <c r="L2178" s="444">
        <f t="shared" ca="1" si="124"/>
        <v>-3792728983.9747014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-3792728983.9747014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-15803037.433227925</v>
      </c>
      <c r="L2179" s="444">
        <f t="shared" ca="1" si="124"/>
        <v>-3808532021.4079294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-3808532021.4079294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-15868883.422533037</v>
      </c>
      <c r="L2180" s="444">
        <f t="shared" ca="1" si="124"/>
        <v>-3824400904.8304625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-3824400904.8304625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-15935003.770126926</v>
      </c>
      <c r="L2181" s="444">
        <f t="shared" ca="1" si="124"/>
        <v>-3840335908.6005893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-3840335908.6005893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-16001399.619169123</v>
      </c>
      <c r="L2182" s="444">
        <f t="shared" ca="1" si="124"/>
        <v>-3856337308.2197585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-3856337308.2197585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-16068072.117582327</v>
      </c>
      <c r="L2183" s="444">
        <f t="shared" ca="1" si="124"/>
        <v>-3872405380.3373408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-3872405380.3373408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-16135022.418072253</v>
      </c>
      <c r="L2184" s="444">
        <f t="shared" ca="1" si="124"/>
        <v>-3888540402.7554131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-3888540402.7554131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-16202251.678147554</v>
      </c>
      <c r="L2185" s="444">
        <f t="shared" ca="1" si="124"/>
        <v>-3904742654.4335604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-3904742654.4335604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-16269761.060139837</v>
      </c>
      <c r="L2186" s="444">
        <f t="shared" ca="1" si="124"/>
        <v>-3921012415.4937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-3921012415.4937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-16337551.731223747</v>
      </c>
      <c r="L2187" s="444">
        <f t="shared" ca="1" si="124"/>
        <v>-3937349967.2249236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-3937349967.2249236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-16405624.863437181</v>
      </c>
      <c r="L2188" s="444">
        <f t="shared" ca="1" si="124"/>
        <v>-3953755592.0883608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-3953755592.0883608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-16473981.633701503</v>
      </c>
      <c r="L2189" s="444">
        <f t="shared" ca="1" si="124"/>
        <v>-3970229573.7220621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-3970229573.7220621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-16542623.223841926</v>
      </c>
      <c r="L2190" s="444">
        <f t="shared" ca="1" si="124"/>
        <v>-3986772196.9459043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-3986772196.9459043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-16611550.820607934</v>
      </c>
      <c r="L2191" s="444">
        <f t="shared" ca="1" si="124"/>
        <v>-4003383747.7665124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-4003383747.7665124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-16680765.615693802</v>
      </c>
      <c r="L2192" s="444">
        <f t="shared" ca="1" si="124"/>
        <v>-4020064513.382206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-4020064513.382206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-16750268.805759192</v>
      </c>
      <c r="L2193" s="444">
        <f t="shared" ca="1" si="124"/>
        <v>-4036814782.1879654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-4036814782.1879654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-16820061.592449855</v>
      </c>
      <c r="L2194" s="444">
        <f t="shared" ca="1" si="124"/>
        <v>-4053634843.7804151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-4053634843.7804151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-16890145.182418399</v>
      </c>
      <c r="L2195" s="444">
        <f t="shared" ca="1" si="124"/>
        <v>-4070524988.9628334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-4070524988.9628334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-16960520.787345137</v>
      </c>
      <c r="L2196" s="444">
        <f t="shared" ca="1" si="124"/>
        <v>-4087485509.7501783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-4087485509.7501783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-17031189.623959076</v>
      </c>
      <c r="L2197" s="444">
        <f t="shared" ca="1" si="124"/>
        <v>-4104516699.3741374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-4104516699.3741374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-17102152.914058905</v>
      </c>
      <c r="L2198" s="444">
        <f t="shared" ca="1" si="124"/>
        <v>-4121618852.2881961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-4121618852.2881961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-17173411.88453415</v>
      </c>
      <c r="L2199" s="444">
        <f t="shared" ca="1" si="124"/>
        <v>-4138792264.1727304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-4138792264.1727304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-17244967.767386377</v>
      </c>
      <c r="L2200" s="444">
        <f t="shared" ca="1" si="124"/>
        <v>-4156037231.9401169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-4156037231.9401169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-17316821.799750488</v>
      </c>
      <c r="L2201" s="444">
        <f t="shared" ca="1" si="124"/>
        <v>-4173354053.7398672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-4173354053.7398672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-17388975.223916113</v>
      </c>
      <c r="L2202" s="444">
        <f t="shared" ca="1" si="124"/>
        <v>-4190743028.9637833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-4190743028.9637833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-17461429.287349097</v>
      </c>
      <c r="L2203" s="444">
        <f t="shared" ca="1" si="124"/>
        <v>-4208204458.2511325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-4208204458.2511325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-17534185.242713053</v>
      </c>
      <c r="L2204" s="444">
        <f t="shared" ca="1" si="124"/>
        <v>-4225738643.4938455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-4225738643.4938455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-17607244.347891025</v>
      </c>
      <c r="L2205" s="444">
        <f t="shared" ca="1" si="124"/>
        <v>-4243345887.8417363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-4243345887.8417363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-17680607.866007235</v>
      </c>
      <c r="L2206" s="444">
        <f t="shared" ca="1" si="124"/>
        <v>-4261026495.7077436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-4261026495.7077436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-17754277.065448932</v>
      </c>
      <c r="L2207" s="444">
        <f t="shared" ca="1" si="124"/>
        <v>-4278780772.7731924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-4278780772.7731924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-17828253.2198883</v>
      </c>
      <c r="L2208" s="444">
        <f t="shared" ca="1" si="124"/>
        <v>-4296609025.9930811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-4296609025.9930811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-17902537.608304504</v>
      </c>
      <c r="L2209" s="444">
        <f t="shared" ca="1" si="124"/>
        <v>-4314511563.6013861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-4314511563.6013861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-17977131.515005775</v>
      </c>
      <c r="L2210" s="444">
        <f t="shared" ca="1" si="124"/>
        <v>-4332488695.1163921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-4332488695.1163921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-18052036.229651634</v>
      </c>
      <c r="L2211" s="444">
        <f t="shared" ca="1" si="124"/>
        <v>-4350540731.3460436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-4350540731.3460436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-18127253.047275182</v>
      </c>
      <c r="L2212" s="444">
        <f t="shared" ca="1" si="124"/>
        <v>-4368667984.3933191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-4368667984.3933191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-18202783.268305495</v>
      </c>
      <c r="L2213" s="444">
        <f t="shared" ca="1" si="124"/>
        <v>-4386870767.6616249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-4386870767.6616249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-18278628.198590104</v>
      </c>
      <c r="L2214" s="444">
        <f t="shared" ca="1" si="124"/>
        <v>-4405149395.8602152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-4405149395.8602152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-18354789.149417564</v>
      </c>
      <c r="L2215" s="444">
        <f t="shared" ca="1" si="124"/>
        <v>-4423504185.0096331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-4423504185.0096331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-18431267.437540136</v>
      </c>
      <c r="L2216" s="444">
        <f t="shared" ca="1" si="124"/>
        <v>-4441935452.4471731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-4441935452.4471731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-18508064.385196555</v>
      </c>
      <c r="L2217" s="444">
        <f t="shared" ca="1" si="124"/>
        <v>-4460443516.8323698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-4460443516.8323698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-18585181.320134874</v>
      </c>
      <c r="L2218" s="444">
        <f t="shared" ca="1" si="124"/>
        <v>-4479028698.1525049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-4479028698.1525049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-18662619.575635437</v>
      </c>
      <c r="L2219" s="444">
        <f t="shared" ca="1" si="124"/>
        <v>-4497691317.7281408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-4497691317.7281408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-18740380.490533918</v>
      </c>
      <c r="L2220" s="444">
        <f t="shared" ca="1" si="124"/>
        <v>-4516431698.2186747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-4516431698.2186747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-18818465.409244478</v>
      </c>
      <c r="L2221" s="444">
        <f t="shared" ca="1" si="124"/>
        <v>-4535250163.6279192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-4535250163.6279192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-18896875.681782998</v>
      </c>
      <c r="L2222" s="444">
        <f t="shared" ca="1" si="124"/>
        <v>-4554147039.3097019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-4554147039.3097019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-18975612.663790423</v>
      </c>
      <c r="L2223" s="444">
        <f t="shared" ca="1" si="124"/>
        <v>-4573122651.9734926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-4573122651.9734926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-19054677.716556218</v>
      </c>
      <c r="L2224" s="444">
        <f t="shared" ca="1" si="124"/>
        <v>-4592177329.6900492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-4592177329.6900492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-19134072.207041871</v>
      </c>
      <c r="L2225" s="444">
        <f t="shared" ca="1" si="124"/>
        <v>-4611311401.8970909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-4611311401.8970909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-19213797.507904544</v>
      </c>
      <c r="L2226" s="444">
        <f t="shared" ca="1" si="124"/>
        <v>-4630525199.4049959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-4630525199.4049959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-19293854.997520816</v>
      </c>
      <c r="L2227" s="444">
        <f t="shared" ca="1" si="124"/>
        <v>-4649819054.4025164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-4649819054.4025164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-19374246.060010485</v>
      </c>
      <c r="L2228" s="444">
        <f t="shared" ca="1" si="124"/>
        <v>-4669193300.4625273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-4669193300.4625273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-19454972.085260529</v>
      </c>
      <c r="L2229" s="444">
        <f t="shared" ca="1" si="124"/>
        <v>-4688648272.5477877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-4688648272.5477877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-19536034.468949117</v>
      </c>
      <c r="L2230" s="444">
        <f t="shared" ca="1" si="124"/>
        <v>-4708184307.016737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-4708184307.016737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-19617434.612569738</v>
      </c>
      <c r="L2231" s="444">
        <f t="shared" ca="1" si="124"/>
        <v>-4727801741.6293068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-4727801741.6293068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-19699173.923455443</v>
      </c>
      <c r="L2232" s="444">
        <f t="shared" ca="1" si="124"/>
        <v>-4747500915.552762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-4747500915.552762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-19781253.814803176</v>
      </c>
      <c r="L2233" s="444">
        <f t="shared" ca="1" si="124"/>
        <v>-4767282169.3675652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-4767282169.3675652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-19863675.705698188</v>
      </c>
      <c r="L2234" s="444">
        <f t="shared" ca="1" si="124"/>
        <v>-4787145845.0732632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-4787145845.0732632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-19946441.021138597</v>
      </c>
      <c r="L2235" s="444">
        <f t="shared" ca="1" si="124"/>
        <v>-4807092286.0944014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-4807092286.0944014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-20029551.192060005</v>
      </c>
      <c r="L2236" s="444">
        <f t="shared" ca="1" si="124"/>
        <v>-4827121837.2864618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-4827121837.2864618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-20113007.655360259</v>
      </c>
      <c r="L2237" s="444">
        <f t="shared" ca="1" si="124"/>
        <v>-4847234844.9418221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-4847234844.9418221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-20196811.85392426</v>
      </c>
      <c r="L2238" s="444">
        <f t="shared" ca="1" si="124"/>
        <v>-4867431656.7957458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-4867431656.7957458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-20280965.23664894</v>
      </c>
      <c r="L2239" s="444">
        <f t="shared" ca="1" si="124"/>
        <v>-4887712622.0323944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-4887712622.0323944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-20365469.258468311</v>
      </c>
      <c r="L2240" s="444">
        <f t="shared" ca="1" si="124"/>
        <v>-4908078091.290863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-4908078091.290863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-20450325.380378596</v>
      </c>
      <c r="L2241" s="444">
        <f t="shared" ca="1" si="124"/>
        <v>-4928528416.6712418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-4928528416.6712418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-20535535.069463506</v>
      </c>
      <c r="L2242" s="444">
        <f t="shared" ca="1" si="124"/>
        <v>-4949063951.7407055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-4949063951.7407055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-20621099.798919607</v>
      </c>
      <c r="L2243" s="444">
        <f t="shared" ca="1" si="124"/>
        <v>-4969685051.5396252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-4969685051.5396252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-20707021.048081771</v>
      </c>
      <c r="L2244" s="444">
        <f t="shared" ca="1" si="124"/>
        <v>-4990392072.5877066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-4990392072.5877066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-20793300.302448776</v>
      </c>
      <c r="L2245" s="444">
        <f t="shared" ca="1" si="124"/>
        <v>-5011185372.8901558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-5011185372.8901558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-20879939.053708982</v>
      </c>
      <c r="L2246" s="444">
        <f t="shared" ca="1" si="124"/>
        <v>-5032065311.9438648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-5032065311.9438648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-20966938.799766105</v>
      </c>
      <c r="L2247" s="444">
        <f t="shared" ca="1" si="124"/>
        <v>-5053032250.7436314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-5053032250.7436314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-21054301.04476513</v>
      </c>
      <c r="L2248" s="444">
        <f t="shared" ca="1" si="124"/>
        <v>-5074086551.7883968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-5074086551.7883968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-21142027.299118321</v>
      </c>
      <c r="L2249" s="444">
        <f t="shared" ca="1" si="124"/>
        <v>-5095228579.0875149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-5095228579.0875149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-21230119.079531312</v>
      </c>
      <c r="L2250" s="444">
        <f t="shared" ca="1" si="124"/>
        <v>-5116458698.1670465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-5116458698.1670465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-21318577.909029361</v>
      </c>
      <c r="L2251" s="444">
        <f t="shared" ca="1" si="124"/>
        <v>-5137777276.0760756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-5137777276.0760756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-21407405.316983648</v>
      </c>
      <c r="L2252" s="444">
        <f t="shared" ca="1" si="124"/>
        <v>-5159184681.3930588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-5159184681.3930588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-21496602.839137744</v>
      </c>
      <c r="L2253" s="444">
        <f t="shared" ca="1" si="124"/>
        <v>-5180681284.2321968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-5180681284.2321968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-21586172.017634153</v>
      </c>
      <c r="L2254" s="444">
        <f t="shared" ca="1" si="124"/>
        <v>-5202267456.2498312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-5202267456.2498312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-21676114.401040964</v>
      </c>
      <c r="L2255" s="444">
        <f t="shared" ca="1" si="124"/>
        <v>-5223943570.6508722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-5223943570.6508722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-21766431.544378635</v>
      </c>
      <c r="L2256" s="444">
        <f t="shared" ca="1" si="124"/>
        <v>-5245710002.1952505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-5245710002.1952505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-21857125.009146877</v>
      </c>
      <c r="L2257" s="444">
        <f t="shared" ca="1" si="124"/>
        <v>-5267567127.2043972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-5267567127.2043972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-21948196.363351654</v>
      </c>
      <c r="L2258" s="444">
        <f t="shared" ca="1" si="124"/>
        <v>-5289515323.567749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-5289515323.567749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-22039647.181532286</v>
      </c>
      <c r="L2259" s="444">
        <f t="shared" ca="1" si="124"/>
        <v>-5311554970.7492809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-5311554970.7492809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-22131479.04478867</v>
      </c>
      <c r="L2260" s="444">
        <f t="shared" ca="1" si="124"/>
        <v>-5333686449.7940693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-5333686449.7940693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-22223693.540808622</v>
      </c>
      <c r="L2261" s="444">
        <f t="shared" ca="1" si="124"/>
        <v>-5355910143.334878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-5355910143.334878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-22316292.263895325</v>
      </c>
      <c r="L2262" s="444">
        <f t="shared" ca="1" si="124"/>
        <v>-5378226435.598773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-5378226435.598773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-22409276.814994887</v>
      </c>
      <c r="L2263" s="444">
        <f t="shared" ca="1" si="124"/>
        <v>-5400635712.4137678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-5400635712.4137678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-22502648.801724032</v>
      </c>
      <c r="L2264" s="444">
        <f t="shared" ca="1" si="124"/>
        <v>-5423138361.2154922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-5423138361.2154922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-22596409.838397883</v>
      </c>
      <c r="L2265" s="444">
        <f t="shared" ca="1" si="124"/>
        <v>-5445734771.0538902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-5445734771.0538902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-22690561.546057876</v>
      </c>
      <c r="L2266" s="444">
        <f t="shared" ca="1" si="124"/>
        <v>-5468425332.5999479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-5468425332.5999479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-22785105.552499782</v>
      </c>
      <c r="L2267" s="444">
        <f t="shared" ca="1" si="124"/>
        <v>-5491210438.1524477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-5491210438.1524477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-22880043.492301866</v>
      </c>
      <c r="L2268" s="444">
        <f t="shared" ca="1" si="124"/>
        <v>-5514090481.6447496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-5514090481.6447496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-22975377.006853122</v>
      </c>
      <c r="L2269" s="444">
        <f t="shared" ca="1" si="124"/>
        <v>-5537065858.6516027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-5537065858.6516027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-23071107.744381677</v>
      </c>
      <c r="L2270" s="444">
        <f t="shared" ca="1" si="124"/>
        <v>-5560136966.3959846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-5560136966.3959846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-23167237.359983269</v>
      </c>
      <c r="L2271" s="444">
        <f t="shared" ca="1" si="124"/>
        <v>-5583304203.7559681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-5583304203.7559681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-23263767.515649866</v>
      </c>
      <c r="L2272" s="444">
        <f t="shared" ca="1" si="124"/>
        <v>-5606567971.2716179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-5606567971.2716179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-23360699.880298406</v>
      </c>
      <c r="L2273" s="444">
        <f t="shared" ca="1" si="124"/>
        <v>-5629928671.1519165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-5629928671.1519165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-23458036.129799653</v>
      </c>
      <c r="L2274" s="444">
        <f t="shared" ca="1" si="124"/>
        <v>-5653386707.2817163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-5653386707.2817163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-23555777.947007149</v>
      </c>
      <c r="L2275" s="444">
        <f t="shared" ca="1" si="124"/>
        <v>-5676942485.2287235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-5676942485.2287235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-23653927.021786347</v>
      </c>
      <c r="L2276" s="444">
        <f t="shared" ca="1" si="124"/>
        <v>-5700596412.2505102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-5700596412.2505102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-23752485.051043794</v>
      </c>
      <c r="L2277" s="444">
        <f t="shared" ca="1" si="124"/>
        <v>-5724348897.3015537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-5724348897.3015537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-23851453.738756474</v>
      </c>
      <c r="L2278" s="444">
        <f t="shared" ca="1" si="124"/>
        <v>-5748200351.0403099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-5748200351.0403099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-23950834.796001293</v>
      </c>
      <c r="L2279" s="444">
        <f t="shared" ca="1" si="124"/>
        <v>-5772151185.8363113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-5772151185.8363113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-24050629.940984629</v>
      </c>
      <c r="L2280" s="444">
        <f t="shared" ca="1" si="124"/>
        <v>-5796201815.7772961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-5796201815.7772961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-24150840.899072066</v>
      </c>
      <c r="L2281" s="444">
        <f t="shared" ca="1" si="124"/>
        <v>-5820352656.6763678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-5820352656.6763678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-24251469.402818199</v>
      </c>
      <c r="L2282" s="444">
        <f t="shared" ca="1" si="124"/>
        <v>-5844604126.0791855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-5844604126.0791855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-24352517.191996604</v>
      </c>
      <c r="L2283" s="444">
        <f t="shared" ca="1" si="124"/>
        <v>-5868956643.2711821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-5868956643.2711821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-24453986.013629925</v>
      </c>
      <c r="L2284" s="444">
        <f t="shared" ca="1" si="124"/>
        <v>-5893410629.284812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-5893410629.284812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-24555877.622020051</v>
      </c>
      <c r="L2285" s="444">
        <f t="shared" ca="1" si="124"/>
        <v>-5917966506.9068317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-5917966506.9068317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-24658193.778778464</v>
      </c>
      <c r="L2286" s="444">
        <f t="shared" ca="1" si="124"/>
        <v>-5942624700.6856098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-5942624700.6856098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-24760936.252856709</v>
      </c>
      <c r="L2287" s="444">
        <f t="shared" ca="1" si="124"/>
        <v>-5967385636.9384661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-5967385636.9384661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-24864106.820576943</v>
      </c>
      <c r="L2288" s="444">
        <f t="shared" ca="1" si="124"/>
        <v>-5992249743.7590427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-5992249743.7590427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-24967707.265662678</v>
      </c>
      <c r="L2289" s="444">
        <f t="shared" ca="1" si="124"/>
        <v>-6017217451.0247059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-6017217451.0247059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-25071739.379269607</v>
      </c>
      <c r="L2290" s="444">
        <f t="shared" ca="1" si="124"/>
        <v>-6042289190.4039755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-6042289190.4039755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-25176204.960016564</v>
      </c>
      <c r="L2291" s="444">
        <f t="shared" ca="1" si="124"/>
        <v>-6067465395.3639917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-6067465395.3639917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-25281105.814016633</v>
      </c>
      <c r="L2292" s="444">
        <f t="shared" ca="1" si="124"/>
        <v>-6092746501.1780081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-6092746501.1780081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-25386443.754908368</v>
      </c>
      <c r="L2293" s="444">
        <f t="shared" ca="1" si="124"/>
        <v>-6118132944.9329166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-6118132944.9329166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-25492220.603887152</v>
      </c>
      <c r="L2294" s="444">
        <f t="shared" ca="1" si="124"/>
        <v>-6143625165.5368042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-6143625165.5368042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-25598438.189736683</v>
      </c>
      <c r="L2295" s="444">
        <f t="shared" ca="1" si="124"/>
        <v>-6169223603.7265406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-6169223603.7265406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-25705098.348860584</v>
      </c>
      <c r="L2296" s="444">
        <f t="shared" ca="1" si="124"/>
        <v>-6194928702.0754013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-6194928702.0754013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-25812202.925314173</v>
      </c>
      <c r="L2297" s="444">
        <f t="shared" ca="1" si="124"/>
        <v>-6220740905.0007153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-6220740905.0007153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-25919753.770836312</v>
      </c>
      <c r="L2298" s="444">
        <f t="shared" ca="1" si="124"/>
        <v>-6246660658.7715511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-6246660658.7715511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-26027752.744881462</v>
      </c>
      <c r="L2299" s="444">
        <f t="shared" ca="1" si="124"/>
        <v>-6272688411.5164328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-6272688411.5164328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-26136201.714651804</v>
      </c>
      <c r="L2300" s="444">
        <f t="shared" ca="1" si="124"/>
        <v>-6298824613.2310848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-6298824613.2310848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-26245102.555129521</v>
      </c>
      <c r="L2301" s="444">
        <f t="shared" ca="1" si="124"/>
        <v>-6325069715.7862139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-6325069715.7862139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-26354457.149109226</v>
      </c>
      <c r="L2302" s="444">
        <f t="shared" ca="1" si="124"/>
        <v>-6351424172.9353228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-6351424172.9353228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-26464267.387230512</v>
      </c>
      <c r="L2303" s="444">
        <f t="shared" ref="L2303:L2557" ca="1" si="129">I2303-J2303+K2303</f>
        <v>-6377888440.3225536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-6377888440.3225536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-26574535.168010641</v>
      </c>
      <c r="L2304" s="444">
        <f t="shared" ca="1" si="129"/>
        <v>-6404462975.4905643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-6404462975.4905643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-26685262.39787735</v>
      </c>
      <c r="L2305" s="444">
        <f t="shared" ca="1" si="129"/>
        <v>-6431148237.888442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-6431148237.888442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-26796450.99120184</v>
      </c>
      <c r="L2306" s="444">
        <f t="shared" ca="1" si="129"/>
        <v>-6457944688.8796434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-6457944688.8796434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-26908102.870331846</v>
      </c>
      <c r="L2307" s="444">
        <f t="shared" ca="1" si="129"/>
        <v>-6484852791.7499752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-6484852791.7499752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-27020219.965624895</v>
      </c>
      <c r="L2308" s="444">
        <f t="shared" ca="1" si="129"/>
        <v>-6511873011.7156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-6511873011.7156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-27132804.215481665</v>
      </c>
      <c r="L2309" s="444">
        <f t="shared" ca="1" si="129"/>
        <v>-6539005815.9310818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-6539005815.9310818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-27245857.566379506</v>
      </c>
      <c r="L2310" s="444">
        <f t="shared" ca="1" si="129"/>
        <v>-6566251673.4974613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-6566251673.4974613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-27359381.972906087</v>
      </c>
      <c r="L2311" s="444">
        <f t="shared" ca="1" si="129"/>
        <v>-6593611055.4703674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-6593611055.4703674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-27473379.397793196</v>
      </c>
      <c r="L2312" s="444">
        <f t="shared" ca="1" si="129"/>
        <v>-6621084434.8681602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-6621084434.8681602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-27587851.811950669</v>
      </c>
      <c r="L2313" s="444">
        <f t="shared" ca="1" si="129"/>
        <v>-6648672286.6801109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-6648672286.6801109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-27702801.194500461</v>
      </c>
      <c r="L2314" s="444">
        <f t="shared" ca="1" si="129"/>
        <v>-6676375087.8746119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-6676375087.8746119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-27818229.532810882</v>
      </c>
      <c r="L2315" s="444">
        <f t="shared" ca="1" si="129"/>
        <v>-6704193317.407423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-6704193317.407423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-27934138.822530929</v>
      </c>
      <c r="L2316" s="444">
        <f t="shared" ca="1" si="129"/>
        <v>-6732127456.2299538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-6732127456.2299538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-28050531.067624807</v>
      </c>
      <c r="L2317" s="444">
        <f t="shared" ca="1" si="129"/>
        <v>-6760177987.2975788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-6760177987.2975788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-28167408.280406579</v>
      </c>
      <c r="L2318" s="444">
        <f t="shared" ca="1" si="129"/>
        <v>-6788345395.5779858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-6788345395.5779858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-28284772.481574941</v>
      </c>
      <c r="L2319" s="444">
        <f t="shared" ca="1" si="129"/>
        <v>-6816630168.0595608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-6816630168.0595608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-28402625.700248174</v>
      </c>
      <c r="L2320" s="444">
        <f t="shared" ca="1" si="129"/>
        <v>-6845032793.7598085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-6845032793.7598085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-28520969.973999202</v>
      </c>
      <c r="L2321" s="444">
        <f t="shared" ca="1" si="129"/>
        <v>-6873553763.7338076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-6873553763.7338076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-28639807.348890863</v>
      </c>
      <c r="L2322" s="444">
        <f t="shared" ca="1" si="129"/>
        <v>-6902193571.0826988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-6902193571.0826988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-28759139.879511245</v>
      </c>
      <c r="L2323" s="444">
        <f t="shared" ca="1" si="129"/>
        <v>-6930952710.9622097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-6930952710.9622097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-28878969.629009206</v>
      </c>
      <c r="L2324" s="444">
        <f t="shared" ca="1" si="129"/>
        <v>-6959831680.5912189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-6959831680.5912189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-28999298.669130083</v>
      </c>
      <c r="L2325" s="444">
        <f t="shared" ca="1" si="129"/>
        <v>-6988830979.2603493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-6988830979.2603493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-29120129.080251459</v>
      </c>
      <c r="L2326" s="444">
        <f t="shared" ca="1" si="129"/>
        <v>-7017951108.340601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-7017951108.340601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-29241462.951419171</v>
      </c>
      <c r="L2327" s="444">
        <f t="shared" ca="1" si="129"/>
        <v>-7047192571.2920198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-7047192571.2920198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-29363302.380383417</v>
      </c>
      <c r="L2328" s="444">
        <f t="shared" ca="1" si="129"/>
        <v>-7076555873.6724033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-7076555873.6724033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-29485649.47363501</v>
      </c>
      <c r="L2329" s="444">
        <f t="shared" ca="1" si="129"/>
        <v>-7106041523.1460381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-7106041523.1460381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-29608506.34644182</v>
      </c>
      <c r="L2330" s="444">
        <f t="shared" ca="1" si="129"/>
        <v>-7135650029.4924803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-7135650029.4924803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-29731875.122885332</v>
      </c>
      <c r="L2331" s="444">
        <f t="shared" ca="1" si="129"/>
        <v>-7165381904.615366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-7165381904.615366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-29855757.935897358</v>
      </c>
      <c r="L2332" s="444">
        <f t="shared" ca="1" si="129"/>
        <v>-7195237662.5512638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-7195237662.5512638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-29980156.927296929</v>
      </c>
      <c r="L2333" s="444">
        <f t="shared" ca="1" si="129"/>
        <v>-7225217819.4785604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-7225217819.4785604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-30105074.247827336</v>
      </c>
      <c r="L2334" s="444">
        <f t="shared" ca="1" si="129"/>
        <v>-7255322893.726388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-7255322893.726388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-30230512.057193287</v>
      </c>
      <c r="L2335" s="444">
        <f t="shared" ca="1" si="129"/>
        <v>-7285553405.7835817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-7285553405.7835817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-30356472.524098262</v>
      </c>
      <c r="L2336" s="444">
        <f t="shared" ca="1" si="129"/>
        <v>-7315909878.3076801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-7315909878.3076801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-30482957.826281998</v>
      </c>
      <c r="L2337" s="444">
        <f t="shared" ca="1" si="129"/>
        <v>-7346392836.1339617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-7346392836.1339617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-30609970.150558174</v>
      </c>
      <c r="L2338" s="444">
        <f t="shared" ca="1" si="129"/>
        <v>-7377002806.2845201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-7377002806.2845201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-30737511.692852166</v>
      </c>
      <c r="L2339" s="444">
        <f t="shared" ca="1" si="129"/>
        <v>-7407740317.9773722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-7407740317.9773722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-30865584.658239048</v>
      </c>
      <c r="L2340" s="444">
        <f t="shared" ca="1" si="129"/>
        <v>-7438605902.6356115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-7438605902.6356115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-30994191.260981712</v>
      </c>
      <c r="L2341" s="444">
        <f t="shared" ca="1" si="129"/>
        <v>-7469600093.8965931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-7469600093.8965931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-31123333.724569138</v>
      </c>
      <c r="L2342" s="444">
        <f t="shared" ca="1" si="129"/>
        <v>-7500723427.6211624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-7500723427.6211624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-31253014.281754848</v>
      </c>
      <c r="L2343" s="444">
        <f t="shared" ca="1" si="129"/>
        <v>-7531976441.9029169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-7531976441.9029169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-31383235.174595483</v>
      </c>
      <c r="L2344" s="444">
        <f t="shared" ca="1" si="129"/>
        <v>-7563359677.0775127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-7563359677.0775127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-31513998.654489636</v>
      </c>
      <c r="L2345" s="444">
        <f t="shared" ca="1" si="129"/>
        <v>-7594873675.7320023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-7594873675.7320023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-31645306.982216675</v>
      </c>
      <c r="L2346" s="444">
        <f t="shared" ca="1" si="129"/>
        <v>-7626518982.7142191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-7626518982.7142191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-31777162.427975915</v>
      </c>
      <c r="L2347" s="444">
        <f t="shared" ca="1" si="129"/>
        <v>-7658296145.1421947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-7658296145.1421947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-31909567.27142581</v>
      </c>
      <c r="L2348" s="444">
        <f t="shared" ca="1" si="129"/>
        <v>-7690205712.4136209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-7690205712.4136209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-32042523.801723424</v>
      </c>
      <c r="L2349" s="444">
        <f t="shared" ca="1" si="129"/>
        <v>-7722248236.2153444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-7722248236.2153444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-32176034.317563936</v>
      </c>
      <c r="L2350" s="444">
        <f t="shared" ca="1" si="129"/>
        <v>-7754424270.5329084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-7754424270.5329084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-32310101.127220452</v>
      </c>
      <c r="L2351" s="444">
        <f t="shared" ca="1" si="129"/>
        <v>-7786734371.6601286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-7786734371.6601286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-32444726.548583869</v>
      </c>
      <c r="L2352" s="444">
        <f t="shared" ca="1" si="129"/>
        <v>-7819179098.2087126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-7819179098.2087126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-32579912.909202967</v>
      </c>
      <c r="L2353" s="444">
        <f t="shared" ca="1" si="129"/>
        <v>-7851759011.1179152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-7851759011.1179152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-32715662.546324644</v>
      </c>
      <c r="L2354" s="444">
        <f t="shared" ca="1" si="129"/>
        <v>-7884474673.6642399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-7884474673.6642399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-32851977.806934331</v>
      </c>
      <c r="L2355" s="444">
        <f t="shared" ca="1" si="129"/>
        <v>-7917326651.4711742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-7917326651.4711742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-32988861.047796559</v>
      </c>
      <c r="L2356" s="444">
        <f t="shared" ca="1" si="129"/>
        <v>-7950315512.5189705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-7950315512.5189705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-33126314.635495711</v>
      </c>
      <c r="L2357" s="444">
        <f t="shared" ca="1" si="129"/>
        <v>-7983441827.1544666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-7983441827.1544666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-33264340.946476948</v>
      </c>
      <c r="L2358" s="444">
        <f t="shared" ca="1" si="129"/>
        <v>-8016706168.1009436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-8016706168.1009436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-33402942.367087264</v>
      </c>
      <c r="L2359" s="444">
        <f t="shared" ca="1" si="129"/>
        <v>-8050109110.4680309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-8050109110.4680309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-33542121.293616798</v>
      </c>
      <c r="L2360" s="444">
        <f t="shared" ca="1" si="129"/>
        <v>-8083651231.7616482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-8083651231.7616482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-33681880.132340193</v>
      </c>
      <c r="L2361" s="444">
        <f t="shared" ca="1" si="129"/>
        <v>-8117333111.8939886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-8117333111.8939886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-33822221.299558282</v>
      </c>
      <c r="L2362" s="444">
        <f t="shared" ca="1" si="129"/>
        <v>-8151155333.1935472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-8151155333.1935472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-33963147.221639775</v>
      </c>
      <c r="L2363" s="444">
        <f t="shared" ca="1" si="129"/>
        <v>-8185118480.4151869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-8185118480.4151869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-34104660.335063279</v>
      </c>
      <c r="L2364" s="444">
        <f t="shared" ca="1" si="129"/>
        <v>-8219223140.7502499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-8219223140.7502499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-34246763.086459376</v>
      </c>
      <c r="L2365" s="444">
        <f t="shared" ca="1" si="129"/>
        <v>-8253469903.836709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-8253469903.836709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-34389457.932652958</v>
      </c>
      <c r="L2366" s="444">
        <f t="shared" ca="1" si="129"/>
        <v>-8287859361.7693624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-8287859361.7693624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-34532747.340705678</v>
      </c>
      <c r="L2367" s="444">
        <f t="shared" ca="1" si="129"/>
        <v>-8322392109.1100683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-8322392109.1100683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-34676633.787958622</v>
      </c>
      <c r="L2368" s="444">
        <f t="shared" ca="1" si="129"/>
        <v>-8357068742.8980274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-8357068742.8980274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-34821119.762075111</v>
      </c>
      <c r="L2369" s="444">
        <f t="shared" ca="1" si="129"/>
        <v>-8391889862.6601028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-8391889862.6601028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-34966207.761083759</v>
      </c>
      <c r="L2370" s="444">
        <f t="shared" ca="1" si="129"/>
        <v>-8426856070.4211864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-8426856070.4211864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-35111900.293421611</v>
      </c>
      <c r="L2371" s="444">
        <f t="shared" ca="1" si="129"/>
        <v>-8461967970.7146082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-8461967970.7146082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-35258199.877977535</v>
      </c>
      <c r="L2372" s="444">
        <f t="shared" ca="1" si="129"/>
        <v>-8497226170.5925856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-8497226170.5925856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-35405109.044135772</v>
      </c>
      <c r="L2373" s="444">
        <f t="shared" ca="1" si="129"/>
        <v>-8532631279.6367216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-8532631279.6367216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-35552630.331819668</v>
      </c>
      <c r="L2374" s="444">
        <f t="shared" ca="1" si="129"/>
        <v>-8568183909.9685411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-8568183909.9685411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-35700766.291535586</v>
      </c>
      <c r="L2375" s="444">
        <f t="shared" ca="1" si="129"/>
        <v>-8603884676.2600765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-8603884676.2600765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-35849519.484416984</v>
      </c>
      <c r="L2376" s="444">
        <f t="shared" ca="1" si="129"/>
        <v>-8639734195.7444935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-8639734195.7444935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-35998892.482268721</v>
      </c>
      <c r="L2377" s="444">
        <f t="shared" ca="1" si="129"/>
        <v>-8675733088.2267628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-8675733088.2267628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-36148887.867611513</v>
      </c>
      <c r="L2378" s="444">
        <f t="shared" ca="1" si="129"/>
        <v>-8711881976.0943737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-8711881976.0943737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-36299508.233726554</v>
      </c>
      <c r="L2379" s="444">
        <f t="shared" ca="1" si="129"/>
        <v>-8748181484.3281002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-8748181484.3281002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-36450756.184700415</v>
      </c>
      <c r="L2380" s="444">
        <f t="shared" ca="1" si="129"/>
        <v>-8784632240.5128002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-8784632240.5128002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-36602634.335469998</v>
      </c>
      <c r="L2381" s="444">
        <f t="shared" ca="1" si="129"/>
        <v>-8821234874.8482704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-8821234874.8482704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-36755145.311867796</v>
      </c>
      <c r="L2382" s="444">
        <f t="shared" ca="1" si="129"/>
        <v>-8857990020.1601391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-8857990020.1601391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-36908291.750667244</v>
      </c>
      <c r="L2383" s="444">
        <f t="shared" ca="1" si="129"/>
        <v>-8894898311.9108067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-8894898311.9108067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-37062076.299628362</v>
      </c>
      <c r="L2384" s="444">
        <f t="shared" ca="1" si="129"/>
        <v>-8931960388.2104359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-8931960388.2104359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-37216501.617543481</v>
      </c>
      <c r="L2385" s="444">
        <f t="shared" ca="1" si="129"/>
        <v>-8969176889.82798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-8969176889.82798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-37371570.374283247</v>
      </c>
      <c r="L2386" s="444">
        <f t="shared" ca="1" si="129"/>
        <v>-9006548460.2022629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-9006548460.2022629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-37527285.250842765</v>
      </c>
      <c r="L2387" s="444">
        <f t="shared" ca="1" si="129"/>
        <v>-9044075745.4531059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-9044075745.4531059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-37683648.93938794</v>
      </c>
      <c r="L2388" s="444">
        <f t="shared" ca="1" si="129"/>
        <v>-9081759394.3924942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-9081759394.3924942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-37840664.143302061</v>
      </c>
      <c r="L2389" s="444">
        <f t="shared" ca="1" si="129"/>
        <v>-9119600058.5357971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-9119600058.5357971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-37998333.577232487</v>
      </c>
      <c r="L2390" s="444">
        <f t="shared" ca="1" si="129"/>
        <v>-9157598392.1130295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-9157598392.1130295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-38156659.96713762</v>
      </c>
      <c r="L2391" s="444">
        <f t="shared" ca="1" si="129"/>
        <v>-9195755052.0801678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-9195755052.0801678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-38315646.050334029</v>
      </c>
      <c r="L2392" s="444">
        <f t="shared" ca="1" si="129"/>
        <v>-9234070698.1305027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-9234070698.1305027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-38475294.575543761</v>
      </c>
      <c r="L2393" s="444">
        <f t="shared" ca="1" si="129"/>
        <v>-9272545992.7060471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-9272545992.7060471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-38635608.302941859</v>
      </c>
      <c r="L2394" s="444">
        <f t="shared" ca="1" si="129"/>
        <v>-9311181601.0089893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-9311181601.0089893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-38796590.004204124</v>
      </c>
      <c r="L2395" s="444">
        <f t="shared" ca="1" si="129"/>
        <v>-9349978191.0131931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-9349978191.0131931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-38958242.462554969</v>
      </c>
      <c r="L2396" s="444">
        <f t="shared" ca="1" si="129"/>
        <v>-9388936433.4757481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-9388936433.4757481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-39120568.472815618</v>
      </c>
      <c r="L2397" s="444">
        <f t="shared" ca="1" si="129"/>
        <v>-9428057001.9485645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-9428057001.9485645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-39283570.841452353</v>
      </c>
      <c r="L2398" s="444">
        <f t="shared" ca="1" si="129"/>
        <v>-9467340572.7900162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-9467340572.7900162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-39447252.386625066</v>
      </c>
      <c r="L2399" s="444">
        <f t="shared" ca="1" si="129"/>
        <v>-9506787825.1766415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-9506787825.1766415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-39611615.938236006</v>
      </c>
      <c r="L2400" s="444">
        <f t="shared" ca="1" si="129"/>
        <v>-9546399441.1148777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-9546399441.1148777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-39776664.337978654</v>
      </c>
      <c r="L2401" s="444">
        <f t="shared" ca="1" si="129"/>
        <v>-9586176105.4528561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-9586176105.4528561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-39942400.439386897</v>
      </c>
      <c r="L2402" s="444">
        <f t="shared" ca="1" si="129"/>
        <v>-9626118505.8922424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-9626118505.8922424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-40108827.10788434</v>
      </c>
      <c r="L2403" s="444">
        <f t="shared" ca="1" si="129"/>
        <v>-9666227333.0001259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-9666227333.0001259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-40275947.22083386</v>
      </c>
      <c r="L2404" s="444">
        <f t="shared" ca="1" si="129"/>
        <v>-9706503280.2209606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-9706503280.2209606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-40443763.667587332</v>
      </c>
      <c r="L2405" s="444">
        <f t="shared" ca="1" si="129"/>
        <v>-9746947043.8885479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-9746947043.8885479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-40612279.349535614</v>
      </c>
      <c r="L2406" s="444">
        <f t="shared" ca="1" si="129"/>
        <v>-9787559323.2380829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-9787559323.2380829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-40781497.180158675</v>
      </c>
      <c r="L2407" s="444">
        <f t="shared" ca="1" si="129"/>
        <v>-9828340820.4182415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-9828340820.4182415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-40951420.085076004</v>
      </c>
      <c r="L2408" s="444">
        <f t="shared" ca="1" si="129"/>
        <v>-9869292240.5033169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-9869292240.5033169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-41122051.002097152</v>
      </c>
      <c r="L2409" s="444">
        <f t="shared" ca="1" si="129"/>
        <v>-9910414291.505415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-9910414291.505415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-41293392.881272562</v>
      </c>
      <c r="L2410" s="444">
        <f t="shared" ca="1" si="129"/>
        <v>-9951707684.3866882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-9951707684.3866882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-41465448.684944533</v>
      </c>
      <c r="L2411" s="444">
        <f t="shared" ca="1" si="129"/>
        <v>-9993173133.0716324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-9993173133.0716324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-41638221.387798466</v>
      </c>
      <c r="L2412" s="444">
        <f t="shared" ca="1" si="129"/>
        <v>-10034811354.459431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-10034811354.459431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-41811713.976914294</v>
      </c>
      <c r="L2413" s="444">
        <f t="shared" ca="1" si="129"/>
        <v>-10076623068.436344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-10076623068.436344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-41985929.451818101</v>
      </c>
      <c r="L2414" s="444">
        <f t="shared" ca="1" si="129"/>
        <v>-10118608997.888163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-10118608997.888163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-42160870.824534014</v>
      </c>
      <c r="L2415" s="444">
        <f t="shared" ca="1" si="129"/>
        <v>-10160769868.712696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-10160769868.712696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-42336541.11963623</v>
      </c>
      <c r="L2416" s="444">
        <f t="shared" ca="1" si="129"/>
        <v>-10203106409.832333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-10203106409.832333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-42512943.374301389</v>
      </c>
      <c r="L2417" s="444">
        <f t="shared" ca="1" si="129"/>
        <v>-10245619353.206635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-10245619353.206635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-42690080.638360977</v>
      </c>
      <c r="L2418" s="444">
        <f t="shared" ca="1" si="129"/>
        <v>-10288309433.844995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-10288309433.844995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-42867955.974354148</v>
      </c>
      <c r="L2419" s="444">
        <f t="shared" ca="1" si="129"/>
        <v>-10331177389.819349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-10331177389.819349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-43046572.457580619</v>
      </c>
      <c r="L2420" s="444">
        <f t="shared" ca="1" si="129"/>
        <v>-10374223962.27693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-10374223962.27693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-43225933.176153876</v>
      </c>
      <c r="L2421" s="444">
        <f t="shared" ca="1" si="129"/>
        <v>-10417449895.453083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-10417449895.453083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-43406041.231054515</v>
      </c>
      <c r="L2422" s="444">
        <f t="shared" ca="1" si="129"/>
        <v>-10460855936.684137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-10460855936.684137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-43586899.736183904</v>
      </c>
      <c r="L2423" s="444">
        <f t="shared" ca="1" si="129"/>
        <v>-10504442836.420321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-10504442836.420321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-43768511.818418004</v>
      </c>
      <c r="L2424" s="444">
        <f t="shared" ca="1" si="129"/>
        <v>-10548211348.238739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-10548211348.238739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-43950880.617661409</v>
      </c>
      <c r="L2425" s="444">
        <f t="shared" ca="1" si="129"/>
        <v>-10592162228.8564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-10592162228.8564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-44134009.286901668</v>
      </c>
      <c r="L2426" s="444">
        <f t="shared" ca="1" si="129"/>
        <v>-10636296238.143301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-10636296238.143301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-44317900.992263757</v>
      </c>
      <c r="L2427" s="444">
        <f t="shared" ca="1" si="129"/>
        <v>-10680614139.135565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-10680614139.135565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-44502558.913064852</v>
      </c>
      <c r="L2428" s="444">
        <f t="shared" ca="1" si="129"/>
        <v>-10725116698.04863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-10725116698.04863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-44687986.241869293</v>
      </c>
      <c r="L2429" s="444">
        <f t="shared" ca="1" si="129"/>
        <v>-10769804684.290499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-10769804684.290499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-44874186.184543744</v>
      </c>
      <c r="L2430" s="444">
        <f t="shared" ca="1" si="129"/>
        <v>-10814678870.475042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-10814678870.475042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-45061161.960312679</v>
      </c>
      <c r="L2431" s="444">
        <f t="shared" ca="1" si="129"/>
        <v>-10859740032.435354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-10859740032.435354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-45248916.801813975</v>
      </c>
      <c r="L2432" s="444">
        <f t="shared" ca="1" si="129"/>
        <v>-10904988949.237167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-10904988949.237167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-45437453.955154866</v>
      </c>
      <c r="L2433" s="444">
        <f t="shared" ca="1" si="129"/>
        <v>-10950426403.192322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-10950426403.192322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-45626776.679968007</v>
      </c>
      <c r="L2434" s="444">
        <f t="shared" ca="1" si="129"/>
        <v>-10996053179.87229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-10996053179.87229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-45816888.249467872</v>
      </c>
      <c r="L2435" s="444">
        <f t="shared" ca="1" si="129"/>
        <v>-11041870068.121758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-11041870068.121758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-46007791.95050732</v>
      </c>
      <c r="L2436" s="444">
        <f t="shared" ca="1" si="129"/>
        <v>-11087877860.072266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-11087877860.072266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-46199491.083634436</v>
      </c>
      <c r="L2437" s="444">
        <f t="shared" ca="1" si="129"/>
        <v>-11134077351.155901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-11134077351.155901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-46391988.963149585</v>
      </c>
      <c r="L2438" s="444">
        <f t="shared" ca="1" si="129"/>
        <v>-11180469340.119051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-11180469340.119051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-46585288.917162709</v>
      </c>
      <c r="L2439" s="444">
        <f t="shared" ca="1" si="129"/>
        <v>-11227054629.036213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-11227054629.036213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-46779394.287650883</v>
      </c>
      <c r="L2440" s="444">
        <f t="shared" ca="1" si="129"/>
        <v>-11273834023.323864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-11273834023.323864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-46974308.430516101</v>
      </c>
      <c r="L2441" s="444">
        <f t="shared" ca="1" si="129"/>
        <v>-11320808331.754379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-11320808331.754379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-47170034.715643249</v>
      </c>
      <c r="L2442" s="444">
        <f t="shared" ca="1" si="129"/>
        <v>-11367978366.470022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-11367978366.470022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-47366576.526958428</v>
      </c>
      <c r="L2443" s="444">
        <f t="shared" ca="1" si="129"/>
        <v>-11415344942.996981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-11415344942.996981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-47563937.262487419</v>
      </c>
      <c r="L2444" s="444">
        <f t="shared" ca="1" si="129"/>
        <v>-11462908880.259468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-11462908880.259468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-47762120.334414452</v>
      </c>
      <c r="L2445" s="444">
        <f t="shared" ca="1" si="129"/>
        <v>-11510671000.593882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-11510671000.593882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-47961129.169141173</v>
      </c>
      <c r="L2446" s="444">
        <f t="shared" ca="1" si="129"/>
        <v>-11558632129.763023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-11558632129.763023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-48160967.207345933</v>
      </c>
      <c r="L2447" s="444">
        <f t="shared" ca="1" si="129"/>
        <v>-11606793096.970369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-11606793096.970369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-48361637.904043205</v>
      </c>
      <c r="L2448" s="444">
        <f t="shared" ca="1" si="129"/>
        <v>-11655154734.874413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-11655154734.874413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-48563144.728643388</v>
      </c>
      <c r="L2449" s="444">
        <f t="shared" ca="1" si="129"/>
        <v>-11703717879.603056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-11703717879.603056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-48765491.165012732</v>
      </c>
      <c r="L2450" s="444">
        <f t="shared" ca="1" si="129"/>
        <v>-11752483370.768068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-11752483370.768068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-48968680.711533621</v>
      </c>
      <c r="L2451" s="444">
        <f t="shared" ca="1" si="129"/>
        <v>-11801452051.479603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-11801452051.479603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-49172716.881165013</v>
      </c>
      <c r="L2452" s="444">
        <f t="shared" ca="1" si="129"/>
        <v>-11850624768.360767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-11850624768.360767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-49377603.201503195</v>
      </c>
      <c r="L2453" s="444">
        <f t="shared" ca="1" si="129"/>
        <v>-11900002371.562271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-11900002371.562271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-49583343.214842796</v>
      </c>
      <c r="L2454" s="444">
        <f t="shared" ca="1" si="129"/>
        <v>-11949585714.777115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-11949585714.777115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-49789940.478237979</v>
      </c>
      <c r="L2455" s="444">
        <f t="shared" ca="1" si="129"/>
        <v>-11999375655.255352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-11999375655.255352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-49997398.563563965</v>
      </c>
      <c r="L2456" s="444">
        <f t="shared" ca="1" si="129"/>
        <v>-12049373053.818916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-12049373053.818916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-50205721.057578817</v>
      </c>
      <c r="L2457" s="444">
        <f t="shared" ca="1" si="129"/>
        <v>-12099578774.876495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-12099578774.876495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-50414911.561985396</v>
      </c>
      <c r="L2458" s="444">
        <f t="shared" ca="1" si="129"/>
        <v>-12149993686.43848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-12149993686.43848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-50624973.693493664</v>
      </c>
      <c r="L2459" s="444">
        <f t="shared" ca="1" si="129"/>
        <v>-12200618660.131973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-12200618660.131973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-50835911.083883218</v>
      </c>
      <c r="L2460" s="444">
        <f t="shared" ca="1" si="129"/>
        <v>-12251454571.215857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-12251454571.215857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-51047727.380066067</v>
      </c>
      <c r="L2461" s="444">
        <f t="shared" ca="1" si="129"/>
        <v>-12302502298.595922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-12302502298.595922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-51260426.244149677</v>
      </c>
      <c r="L2462" s="444">
        <f t="shared" ca="1" si="129"/>
        <v>-12353762724.840073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-12353762724.840073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-51474011.353500299</v>
      </c>
      <c r="L2463" s="444">
        <f t="shared" ca="1" si="129"/>
        <v>-12405236736.193573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-12405236736.193573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-51688486.400806554</v>
      </c>
      <c r="L2464" s="444">
        <f t="shared" ca="1" si="129"/>
        <v>-12456925222.594379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-12456925222.594379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-51903855.094143249</v>
      </c>
      <c r="L2465" s="444">
        <f t="shared" ca="1" si="129"/>
        <v>-12508829077.688522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-12508829077.688522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-52120121.157035507</v>
      </c>
      <c r="L2466" s="444">
        <f t="shared" ca="1" si="129"/>
        <v>-12560949198.845558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-12560949198.845558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-52337288.328523159</v>
      </c>
      <c r="L2467" s="444">
        <f t="shared" ca="1" si="129"/>
        <v>-12613286487.174082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-12613286487.174082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-52555360.363225341</v>
      </c>
      <c r="L2468" s="444">
        <f t="shared" ca="1" si="129"/>
        <v>-12665841847.537308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-12665841847.537308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-52774341.031405449</v>
      </c>
      <c r="L2469" s="444">
        <f t="shared" ca="1" si="129"/>
        <v>-12718616188.568714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-12718616188.568714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-52994234.119036309</v>
      </c>
      <c r="L2470" s="444">
        <f t="shared" ca="1" si="129"/>
        <v>-12771610422.68775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-12771610422.68775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-53215043.427865624</v>
      </c>
      <c r="L2471" s="444">
        <f t="shared" ca="1" si="129"/>
        <v>-12824825466.115616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-12824825466.115616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-53436772.775481731</v>
      </c>
      <c r="L2472" s="444">
        <f t="shared" ca="1" si="129"/>
        <v>-12878262238.891098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-12878262238.891098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-53659425.995379575</v>
      </c>
      <c r="L2473" s="444">
        <f t="shared" ca="1" si="129"/>
        <v>-12931921664.886478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-12931921664.886478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-53883006.937026992</v>
      </c>
      <c r="L2474" s="444">
        <f t="shared" ca="1" si="129"/>
        <v>-12985804671.823505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-12985804671.823505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-54107519.465931274</v>
      </c>
      <c r="L2475" s="444">
        <f t="shared" ca="1" si="129"/>
        <v>-13039912191.289436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-13039912191.289436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-54332967.463705987</v>
      </c>
      <c r="L2476" s="444">
        <f t="shared" ca="1" si="129"/>
        <v>-13094245158.753141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-13094245158.753141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-54559354.828138091</v>
      </c>
      <c r="L2477" s="444">
        <f t="shared" ca="1" si="129"/>
        <v>-13148804513.58128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-13148804513.58128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-54786685.473255329</v>
      </c>
      <c r="L2478" s="444">
        <f t="shared" ca="1" si="129"/>
        <v>-13203591199.054535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-13203591199.054535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-55014963.329393893</v>
      </c>
      <c r="L2479" s="444">
        <f t="shared" ca="1" si="129"/>
        <v>-13258606162.383928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-13258606162.383928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-55244192.343266368</v>
      </c>
      <c r="L2480" s="444">
        <f t="shared" ca="1" si="129"/>
        <v>-13313850354.727194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-13313850354.727194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-55474376.478029974</v>
      </c>
      <c r="L2481" s="444">
        <f t="shared" ca="1" si="129"/>
        <v>-13369324731.205223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-13369324731.205223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-55705519.713355094</v>
      </c>
      <c r="L2482" s="444">
        <f t="shared" ca="1" si="129"/>
        <v>-13425030250.918579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-13425030250.918579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-55937626.045494087</v>
      </c>
      <c r="L2483" s="444">
        <f t="shared" ca="1" si="129"/>
        <v>-13480967876.964073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-13480967876.964073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-56170699.487350293</v>
      </c>
      <c r="L2484" s="444">
        <f t="shared" ca="1" si="129"/>
        <v>-13537138576.451424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-13537138576.451424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-56404744.068547599</v>
      </c>
      <c r="L2485" s="444">
        <f t="shared" ca="1" si="129"/>
        <v>-13593543320.519972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-13593543320.519972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-56639763.835499883</v>
      </c>
      <c r="L2486" s="444">
        <f t="shared" ca="1" si="129"/>
        <v>-13650183084.355473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-13650183084.355473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-56875762.851481125</v>
      </c>
      <c r="L2487" s="444">
        <f t="shared" ca="1" si="129"/>
        <v>-13707058847.206953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-13707058847.206953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-57112745.196695633</v>
      </c>
      <c r="L2488" s="444">
        <f t="shared" ca="1" si="129"/>
        <v>-13764171592.403648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-13764171592.403648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-57350714.968348525</v>
      </c>
      <c r="L2489" s="444">
        <f t="shared" ca="1" si="129"/>
        <v>-13821522307.371998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-13821522307.371998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-57589676.28071665</v>
      </c>
      <c r="L2490" s="444">
        <f t="shared" ca="1" si="129"/>
        <v>-13879111983.652714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-13879111983.652714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-57829633.265219629</v>
      </c>
      <c r="L2491" s="444">
        <f t="shared" ca="1" si="129"/>
        <v>-13936941616.917933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-13936941616.917933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-58070590.070491396</v>
      </c>
      <c r="L2492" s="444">
        <f t="shared" ca="1" si="129"/>
        <v>-13995012206.988424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-13995012206.988424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-58312550.862451769</v>
      </c>
      <c r="L2493" s="444">
        <f t="shared" ca="1" si="129"/>
        <v>-14053324757.850876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-14053324757.850876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-58555519.824378647</v>
      </c>
      <c r="L2494" s="444">
        <f t="shared" ca="1" si="129"/>
        <v>-14111880277.675255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-14111880277.675255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-58799501.156980224</v>
      </c>
      <c r="L2495" s="444">
        <f t="shared" ca="1" si="129"/>
        <v>-14170679778.832235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-14170679778.832235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-59044499.078467645</v>
      </c>
      <c r="L2496" s="444">
        <f t="shared" ca="1" si="129"/>
        <v>-14229724277.910704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-14229724277.910704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-59290517.824627936</v>
      </c>
      <c r="L2497" s="444">
        <f t="shared" ca="1" si="129"/>
        <v>-14289014795.735332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-14289014795.735332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-59537561.648897216</v>
      </c>
      <c r="L2498" s="444">
        <f t="shared" ca="1" si="129"/>
        <v>-14348552357.38423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-14348552357.38423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-59785634.822434291</v>
      </c>
      <c r="L2499" s="444">
        <f t="shared" ca="1" si="129"/>
        <v>-14408337992.206663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-14408337992.206663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-60034741.634194426</v>
      </c>
      <c r="L2500" s="444">
        <f t="shared" ca="1" si="129"/>
        <v>-14468372733.840858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-14468372733.840858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-60284886.391003586</v>
      </c>
      <c r="L2501" s="444">
        <f t="shared" ca="1" si="129"/>
        <v>-14528657620.231861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-14528657620.231861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-60536073.417632751</v>
      </c>
      <c r="L2502" s="444">
        <f t="shared" ca="1" si="129"/>
        <v>-14589193693.649494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-14589193693.649494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-60788307.056872889</v>
      </c>
      <c r="L2503" s="444">
        <f t="shared" ca="1" si="129"/>
        <v>-14649982000.706367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-14649982000.706367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-61041591.669609852</v>
      </c>
      <c r="L2504" s="444">
        <f t="shared" ca="1" si="129"/>
        <v>-14711023592.375977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-14711023592.375977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-61295931.634899899</v>
      </c>
      <c r="L2505" s="444">
        <f t="shared" ca="1" si="129"/>
        <v>-14772319524.010876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-14772319524.010876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-61551331.350045316</v>
      </c>
      <c r="L2506" s="444">
        <f t="shared" ca="1" si="129"/>
        <v>-14833870855.360922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-14833870855.360922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-61807795.230670504</v>
      </c>
      <c r="L2507" s="444">
        <f t="shared" ca="1" si="129"/>
        <v>-14895678650.591593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-14895678650.591593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-62065327.710798301</v>
      </c>
      <c r="L2508" s="444">
        <f t="shared" ca="1" si="129"/>
        <v>-14957743978.302391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-14957743978.302391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-62323933.242926627</v>
      </c>
      <c r="L2509" s="444">
        <f t="shared" ca="1" si="129"/>
        <v>-15020067911.545319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-15020067911.545319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-62583616.298105493</v>
      </c>
      <c r="L2510" s="444">
        <f t="shared" ca="1" si="129"/>
        <v>-15082651527.843424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-15082651527.843424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-62844381.366014272</v>
      </c>
      <c r="L2511" s="444">
        <f t="shared" ca="1" si="129"/>
        <v>-15145495909.209438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-15145495909.209438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-63106232.955039322</v>
      </c>
      <c r="L2512" s="444">
        <f t="shared" ca="1" si="129"/>
        <v>-15208602142.164478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-15208602142.164478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-63369175.592351995</v>
      </c>
      <c r="L2513" s="444">
        <f t="shared" ca="1" si="129"/>
        <v>-15271971317.75683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-15271971317.75683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-63633213.823986791</v>
      </c>
      <c r="L2514" s="444">
        <f t="shared" ca="1" si="129"/>
        <v>-15335604531.580816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-15335604531.580816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-63898352.214920059</v>
      </c>
      <c r="L2515" s="444">
        <f t="shared" ca="1" si="129"/>
        <v>-15399502883.795736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-15399502883.795736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-64164595.349148899</v>
      </c>
      <c r="L2516" s="444">
        <f t="shared" ca="1" si="129"/>
        <v>-15463667479.144886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-15463667479.144886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-64431947.829770364</v>
      </c>
      <c r="L2517" s="444">
        <f t="shared" ca="1" si="129"/>
        <v>-15528099426.974657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-15528099426.974657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-64700414.279061079</v>
      </c>
      <c r="L2518" s="444">
        <f t="shared" ca="1" si="129"/>
        <v>-15592799841.253717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-15592799841.253717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-64969999.338557146</v>
      </c>
      <c r="L2519" s="444">
        <f t="shared" ca="1" si="129"/>
        <v>-15657769840.592274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-15657769840.592274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-65240707.669134475</v>
      </c>
      <c r="L2520" s="444">
        <f t="shared" ca="1" si="129"/>
        <v>-15723010548.261408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-15723010548.261408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-65512543.951089196</v>
      </c>
      <c r="L2521" s="444">
        <f t="shared" ca="1" si="129"/>
        <v>-15788523092.212498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-15788523092.212498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-65785512.88421873</v>
      </c>
      <c r="L2522" s="444">
        <f t="shared" ca="1" si="129"/>
        <v>-15854308605.096716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-15854308605.096716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-66059619.18790298</v>
      </c>
      <c r="L2523" s="444">
        <f t="shared" ca="1" si="129"/>
        <v>-15920368224.284618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-15920368224.284618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-66334867.60118591</v>
      </c>
      <c r="L2524" s="444">
        <f t="shared" ca="1" si="129"/>
        <v>-15986703091.885805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-15986703091.885805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-66611262.882857531</v>
      </c>
      <c r="L2525" s="444">
        <f t="shared" ca="1" si="129"/>
        <v>-16053314354.768663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-16053314354.768663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-66888809.811536103</v>
      </c>
      <c r="L2526" s="444">
        <f t="shared" ca="1" si="129"/>
        <v>-16120203164.5802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-16120203164.5802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-67167513.185750827</v>
      </c>
      <c r="L2527" s="444">
        <f t="shared" ca="1" si="129"/>
        <v>-16187370677.765951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-16187370677.765951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-67447377.824024796</v>
      </c>
      <c r="L2528" s="444">
        <f t="shared" ca="1" si="129"/>
        <v>-16254818055.589975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-16254818055.589975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-67728408.56495823</v>
      </c>
      <c r="L2529" s="444">
        <f t="shared" ca="1" si="129"/>
        <v>-16322546464.154934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-16322546464.154934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-68010610.267312229</v>
      </c>
      <c r="L2530" s="444">
        <f t="shared" ca="1" si="129"/>
        <v>-16390557074.422247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-16390557074.422247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-68293987.810092688</v>
      </c>
      <c r="L2531" s="444">
        <f t="shared" ca="1" si="129"/>
        <v>-16458851062.23234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-16458851062.23234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-68578546.092634752</v>
      </c>
      <c r="L2532" s="444">
        <f t="shared" ca="1" si="129"/>
        <v>-16527429608.324974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-16527429608.324974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-68864290.034687385</v>
      </c>
      <c r="L2533" s="444">
        <f t="shared" ca="1" si="129"/>
        <v>-16596293898.359661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-16596293898.359661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-69151224.576498598</v>
      </c>
      <c r="L2534" s="444">
        <f t="shared" ca="1" si="129"/>
        <v>-16665445122.936159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-16665445122.936159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-69439354.678900659</v>
      </c>
      <c r="L2535" s="444">
        <f t="shared" ca="1" si="129"/>
        <v>-16734884477.615059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-16734884477.615059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-69728685.323396072</v>
      </c>
      <c r="L2536" s="444">
        <f t="shared" ca="1" si="129"/>
        <v>-16804613162.938456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-16804613162.938456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-70019221.512243554</v>
      </c>
      <c r="L2537" s="444">
        <f t="shared" ca="1" si="129"/>
        <v>-16874632384.450699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-16874632384.450699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-70310968.268544585</v>
      </c>
      <c r="L2538" s="444">
        <f t="shared" ca="1" si="129"/>
        <v>-16944943352.719244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-16944943352.719244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-70603930.636330187</v>
      </c>
      <c r="L2539" s="444">
        <f t="shared" ca="1" si="129"/>
        <v>-17015547283.355574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-17015547283.355574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-70898113.680648223</v>
      </c>
      <c r="L2540" s="444">
        <f t="shared" ca="1" si="129"/>
        <v>-17086445397.036222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-17086445397.036222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-71193522.487650916</v>
      </c>
      <c r="L2541" s="444">
        <f t="shared" ca="1" si="129"/>
        <v>-17157638919.523874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-17157638919.523874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-71490162.164682806</v>
      </c>
      <c r="L2542" s="444">
        <f t="shared" ca="1" si="129"/>
        <v>-17229129081.688557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-17229129081.688557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-71788037.840368986</v>
      </c>
      <c r="L2543" s="444">
        <f t="shared" ca="1" si="129"/>
        <v>-17300917119.528927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-17300917119.528927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-72087154.664703861</v>
      </c>
      <c r="L2544" s="444">
        <f t="shared" ca="1" si="129"/>
        <v>-17373004274.19363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-17373004274.19363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-72387517.809140131</v>
      </c>
      <c r="L2545" s="444">
        <f t="shared" ca="1" si="129"/>
        <v>-17445391792.002769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-17445391792.002769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-72689132.466678202</v>
      </c>
      <c r="L2546" s="444">
        <f t="shared" ca="1" si="129"/>
        <v>-17518080924.469448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-17518080924.469448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-72992003.85195604</v>
      </c>
      <c r="L2547" s="444">
        <f t="shared" ca="1" si="129"/>
        <v>-17591072928.321404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-17591072928.321404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-73296137.201339185</v>
      </c>
      <c r="L2548" s="444">
        <f t="shared" ca="1" si="129"/>
        <v>-17664369065.522743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-17664369065.522743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-73601537.773011431</v>
      </c>
      <c r="L2549" s="444">
        <f t="shared" ca="1" si="129"/>
        <v>-17737970603.295753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-17737970603.295753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-73908210.847065642</v>
      </c>
      <c r="L2550" s="444">
        <f t="shared" ca="1" si="129"/>
        <v>-17811878814.142818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-17811878814.142818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-74216161.725595072</v>
      </c>
      <c r="L2551" s="444">
        <f t="shared" ca="1" si="129"/>
        <v>-17886094975.868412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-17886094975.868412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-74525395.732785046</v>
      </c>
      <c r="L2552" s="444">
        <f t="shared" ca="1" si="129"/>
        <v>-17960620371.601196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-17960620371.601196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-74835918.215004981</v>
      </c>
      <c r="L2553" s="444">
        <f t="shared" ca="1" si="129"/>
        <v>-18035456289.8162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-18035456289.8162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-75147734.540900826</v>
      </c>
      <c r="L2554" s="444">
        <f t="shared" ca="1" si="129"/>
        <v>-18110604024.357101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-18110604024.357101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-75460850.10148792</v>
      </c>
      <c r="L2555" s="444">
        <f t="shared" ca="1" si="129"/>
        <v>-18186064874.458588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-18186064874.458588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-75775270.310244113</v>
      </c>
      <c r="L2556" s="444">
        <f t="shared" ca="1" si="129"/>
        <v>-18261840144.768833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-18261840144.768833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-76091000.603203475</v>
      </c>
      <c r="L2557" s="444">
        <f t="shared" ca="1" si="129"/>
        <v>-18337931145.372036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-18337931145.372036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-76408046.439050153</v>
      </c>
      <c r="L2558" s="444">
        <f t="shared" ref="L2558:L2812" ca="1" si="134">I2558-J2558+K2558</f>
        <v>-18414339191.811085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-18414339191.811085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-76726413.299212858</v>
      </c>
      <c r="L2559" s="444">
        <f t="shared" ca="1" si="134"/>
        <v>-18491065605.110298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-18491065605.110298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-77046106.687959582</v>
      </c>
      <c r="L2560" s="444">
        <f t="shared" ca="1" si="134"/>
        <v>-18568111711.798256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-18568111711.798256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-77367132.132492736</v>
      </c>
      <c r="L2561" s="444">
        <f t="shared" ca="1" si="134"/>
        <v>-18645478843.930748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-18645478843.930748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-77689495.183044776</v>
      </c>
      <c r="L2562" s="444">
        <f t="shared" ca="1" si="134"/>
        <v>-18723168339.113792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-18723168339.113792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-78013201.412974134</v>
      </c>
      <c r="L2563" s="444">
        <f t="shared" ca="1" si="134"/>
        <v>-18801181540.526768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-18801181540.526768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-78338256.418861538</v>
      </c>
      <c r="L2564" s="444">
        <f t="shared" ca="1" si="134"/>
        <v>-18879519796.945629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-18879519796.945629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-78664665.820606783</v>
      </c>
      <c r="L2565" s="444">
        <f t="shared" ca="1" si="134"/>
        <v>-18958184462.766235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-18958184462.766235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-78992435.261525974</v>
      </c>
      <c r="L2566" s="444">
        <f t="shared" ca="1" si="134"/>
        <v>-19037176898.02776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-19037176898.02776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-79321570.408448994</v>
      </c>
      <c r="L2567" s="444">
        <f t="shared" ca="1" si="134"/>
        <v>-19116498468.436207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-19116498468.436207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-79652076.951817527</v>
      </c>
      <c r="L2568" s="444">
        <f t="shared" ca="1" si="134"/>
        <v>-19196150545.388023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-19196150545.388023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-79983960.605783433</v>
      </c>
      <c r="L2569" s="444">
        <f t="shared" ca="1" si="134"/>
        <v>-19276134505.993805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-19276134505.993805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-80317227.108307526</v>
      </c>
      <c r="L2570" s="444">
        <f t="shared" ca="1" si="134"/>
        <v>-19356451733.102112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-19356451733.102112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-80651882.221258804</v>
      </c>
      <c r="L2571" s="444">
        <f t="shared" ca="1" si="134"/>
        <v>-19437103615.323372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-19437103615.323372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-80987931.73051405</v>
      </c>
      <c r="L2572" s="444">
        <f t="shared" ca="1" si="134"/>
        <v>-19518091547.053886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-19518091547.053886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-81325381.446057856</v>
      </c>
      <c r="L2573" s="444">
        <f t="shared" ca="1" si="134"/>
        <v>-19599416928.499943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-19599416928.499943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-81664237.202083096</v>
      </c>
      <c r="L2574" s="444">
        <f t="shared" ca="1" si="134"/>
        <v>-19681081165.702026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-19681081165.702026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-82004504.85709177</v>
      </c>
      <c r="L2575" s="444">
        <f t="shared" ca="1" si="134"/>
        <v>-19763085670.559116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-19763085670.559116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-82346190.293996319</v>
      </c>
      <c r="L2576" s="444">
        <f t="shared" ca="1" si="134"/>
        <v>-19845431860.853111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-19845431860.853111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-82689299.420221299</v>
      </c>
      <c r="L2577" s="444">
        <f t="shared" ca="1" si="134"/>
        <v>-19928121160.273331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-19928121160.273331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-83033838.167805538</v>
      </c>
      <c r="L2578" s="444">
        <f t="shared" ca="1" si="134"/>
        <v>-20011154998.441135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-20011154998.441135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-83379812.493504733</v>
      </c>
      <c r="L2579" s="444">
        <f t="shared" ca="1" si="134"/>
        <v>-20094534810.934639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-20094534810.934639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-83727228.378894329</v>
      </c>
      <c r="L2580" s="444">
        <f t="shared" ca="1" si="134"/>
        <v>-20178262039.313534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-20178262039.313534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-84076091.83047305</v>
      </c>
      <c r="L2581" s="444">
        <f t="shared" ca="1" si="134"/>
        <v>-20262338131.144009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-20262338131.144009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-84426408.879766703</v>
      </c>
      <c r="L2582" s="444">
        <f t="shared" ca="1" si="134"/>
        <v>-20346764540.023777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-20346764540.023777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-84778185.583432406</v>
      </c>
      <c r="L2583" s="444">
        <f t="shared" ca="1" si="134"/>
        <v>-20431542725.607208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-20431542725.607208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-85131428.023363367</v>
      </c>
      <c r="L2584" s="444">
        <f t="shared" ca="1" si="134"/>
        <v>-20516674153.630573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-20516674153.630573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-85486142.306794047</v>
      </c>
      <c r="L2585" s="444">
        <f t="shared" ca="1" si="134"/>
        <v>-20602160295.937366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-20602160295.937366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-85842334.566405699</v>
      </c>
      <c r="L2586" s="444">
        <f t="shared" ca="1" si="134"/>
        <v>-20688002630.503773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-20688002630.503773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-86200010.96043238</v>
      </c>
      <c r="L2587" s="444">
        <f t="shared" ca="1" si="134"/>
        <v>-20774202641.464207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-20774202641.464207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-86559177.67276752</v>
      </c>
      <c r="L2588" s="444">
        <f t="shared" ca="1" si="134"/>
        <v>-20860761819.136974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-20860761819.136974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-86919840.913070723</v>
      </c>
      <c r="L2589" s="444">
        <f t="shared" ca="1" si="134"/>
        <v>-20947681660.050045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-20947681660.050045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-87282006.916875184</v>
      </c>
      <c r="L2590" s="444">
        <f t="shared" ca="1" si="134"/>
        <v>-21034963666.966919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-21034963666.966919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-87645681.94569549</v>
      </c>
      <c r="L2591" s="444">
        <f t="shared" ca="1" si="134"/>
        <v>-21122609348.912613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-21122609348.912613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-88010872.287135884</v>
      </c>
      <c r="L2592" s="444">
        <f t="shared" ca="1" si="134"/>
        <v>-21210620221.199749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-21210620221.199749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-88377584.254998952</v>
      </c>
      <c r="L2593" s="444">
        <f t="shared" ca="1" si="134"/>
        <v>-21298997805.454746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-21298997805.454746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-88745824.189394772</v>
      </c>
      <c r="L2594" s="444">
        <f t="shared" ca="1" si="134"/>
        <v>-21387743629.644142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-21387743629.644142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-89115598.456850588</v>
      </c>
      <c r="L2595" s="444">
        <f t="shared" ca="1" si="134"/>
        <v>-21476859228.100994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-21476859228.100994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-89486913.450420812</v>
      </c>
      <c r="L2596" s="444">
        <f t="shared" ca="1" si="134"/>
        <v>-21566346141.551414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-21566346141.551414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-89859775.589797556</v>
      </c>
      <c r="L2597" s="444">
        <f t="shared" ca="1" si="134"/>
        <v>-21656205917.141212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-21656205917.141212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-90234191.321421713</v>
      </c>
      <c r="L2598" s="444">
        <f t="shared" ca="1" si="134"/>
        <v>-21746440108.462635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-21746440108.462635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-90610167.118594319</v>
      </c>
      <c r="L2599" s="444">
        <f t="shared" ca="1" si="134"/>
        <v>-21837050275.58123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-21837050275.58123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-90987709.481588453</v>
      </c>
      <c r="L2600" s="444">
        <f t="shared" ca="1" si="134"/>
        <v>-21928037985.06282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-21928037985.06282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-91366824.937761754</v>
      </c>
      <c r="L2601" s="444">
        <f t="shared" ca="1" si="134"/>
        <v>-22019404810.000584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-22019404810.000584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-91747520.041669101</v>
      </c>
      <c r="L2602" s="444">
        <f t="shared" ca="1" si="134"/>
        <v>-22111152330.042252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-22111152330.042252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-92129801.375176042</v>
      </c>
      <c r="L2603" s="444">
        <f t="shared" ca="1" si="134"/>
        <v>-22203282131.417427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-22203282131.417427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-92513675.547572613</v>
      </c>
      <c r="L2604" s="444">
        <f t="shared" ca="1" si="134"/>
        <v>-22295795806.965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-22295795806.965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-92899149.195687503</v>
      </c>
      <c r="L2605" s="444">
        <f t="shared" ca="1" si="134"/>
        <v>-22388694956.160686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-22388694956.160686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-93286228.984002858</v>
      </c>
      <c r="L2606" s="444">
        <f t="shared" ca="1" si="134"/>
        <v>-22481981185.144688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-22481981185.144688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-93674921.604769528</v>
      </c>
      <c r="L2607" s="444">
        <f t="shared" ca="1" si="134"/>
        <v>-22575656106.749458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-22575656106.749458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-94065233.778122738</v>
      </c>
      <c r="L2608" s="444">
        <f t="shared" ca="1" si="134"/>
        <v>-22669721340.52758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-22669721340.52758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-94457172.252198249</v>
      </c>
      <c r="L2609" s="444">
        <f t="shared" ca="1" si="134"/>
        <v>-22764178512.779778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-22764178512.779778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-94850743.803249076</v>
      </c>
      <c r="L2610" s="444">
        <f t="shared" ca="1" si="134"/>
        <v>-22859029256.583027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-22859029256.583027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-95245955.235762611</v>
      </c>
      <c r="L2611" s="444">
        <f t="shared" ca="1" si="134"/>
        <v>-22954275211.81879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-22954275211.81879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-95642813.382578298</v>
      </c>
      <c r="L2612" s="444">
        <f t="shared" ca="1" si="134"/>
        <v>-23049918025.20137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-23049918025.20137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-96041325.105005711</v>
      </c>
      <c r="L2613" s="444">
        <f t="shared" ca="1" si="134"/>
        <v>-23145959350.306377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-23145959350.306377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-96441497.292943239</v>
      </c>
      <c r="L2614" s="444">
        <f t="shared" ca="1" si="134"/>
        <v>-23242400847.599319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-23242400847.599319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-96843336.864997163</v>
      </c>
      <c r="L2615" s="444">
        <f t="shared" ca="1" si="134"/>
        <v>-23339244184.464317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-23339244184.464317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-97246850.768601328</v>
      </c>
      <c r="L2616" s="444">
        <f t="shared" ca="1" si="134"/>
        <v>-23436491035.232918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-23436491035.232918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-97652045.980137154</v>
      </c>
      <c r="L2617" s="444">
        <f t="shared" ca="1" si="134"/>
        <v>-23534143081.213055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-23534143081.213055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-98058929.505054399</v>
      </c>
      <c r="L2618" s="444">
        <f t="shared" ca="1" si="134"/>
        <v>-23632202010.718109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-23632202010.718109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-98467508.377992123</v>
      </c>
      <c r="L2619" s="444">
        <f t="shared" ca="1" si="134"/>
        <v>-23730669519.0961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-23730669519.0961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-98877789.662900418</v>
      </c>
      <c r="L2620" s="444">
        <f t="shared" ca="1" si="134"/>
        <v>-23829547308.758999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-23829547308.758999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-99289780.453162491</v>
      </c>
      <c r="L2621" s="444">
        <f t="shared" ca="1" si="134"/>
        <v>-23928837089.212162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-23928837089.212162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-99703487.871717334</v>
      </c>
      <c r="L2622" s="444">
        <f t="shared" ca="1" si="134"/>
        <v>-24028540577.083878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-24028540577.083878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-100118919.07118282</v>
      </c>
      <c r="L2623" s="444">
        <f t="shared" ca="1" si="134"/>
        <v>-24128659496.15506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-24128659496.15506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-100536081.23397942</v>
      </c>
      <c r="L2624" s="444">
        <f t="shared" ca="1" si="134"/>
        <v>-24229195577.389038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-24229195577.389038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-100954981.57245432</v>
      </c>
      <c r="L2625" s="444">
        <f t="shared" ca="1" si="134"/>
        <v>-24330150558.961491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-24330150558.961491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-101375627.32900621</v>
      </c>
      <c r="L2626" s="444">
        <f t="shared" ca="1" si="134"/>
        <v>-24431526186.290497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-24431526186.290497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-101798025.7762104</v>
      </c>
      <c r="L2627" s="444">
        <f t="shared" ca="1" si="134"/>
        <v>-24533324212.066708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-24533324212.066708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-102222184.21694462</v>
      </c>
      <c r="L2628" s="444">
        <f t="shared" ca="1" si="134"/>
        <v>-24635546396.283653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-24635546396.283653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-102648109.98451522</v>
      </c>
      <c r="L2629" s="444">
        <f t="shared" ca="1" si="134"/>
        <v>-24738194506.268169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-24738194506.268169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-103075810.44278404</v>
      </c>
      <c r="L2630" s="444">
        <f t="shared" ca="1" si="134"/>
        <v>-24841270316.710953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-24841270316.710953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-103505292.98629564</v>
      </c>
      <c r="L2631" s="444">
        <f t="shared" ca="1" si="134"/>
        <v>-24944775609.697247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-24944775609.697247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-103936565.0404052</v>
      </c>
      <c r="L2632" s="444">
        <f t="shared" ca="1" si="134"/>
        <v>-25048712174.737652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-25048712174.737652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-104369634.06140688</v>
      </c>
      <c r="L2633" s="444">
        <f t="shared" ca="1" si="134"/>
        <v>-25153081808.799057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-25153081808.799057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-104804507.53666274</v>
      </c>
      <c r="L2634" s="444">
        <f t="shared" ca="1" si="134"/>
        <v>-25257886316.33572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-25257886316.33572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-105241192.98473217</v>
      </c>
      <c r="L2635" s="444">
        <f t="shared" ca="1" si="134"/>
        <v>-25363127509.320454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-25363127509.320454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-105679697.95550188</v>
      </c>
      <c r="L2636" s="444">
        <f t="shared" ca="1" si="134"/>
        <v>-25468807207.275955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-25468807207.275955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-106120030.03031647</v>
      </c>
      <c r="L2637" s="444">
        <f t="shared" ca="1" si="134"/>
        <v>-25574927237.306271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-25574927237.306271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-106562196.82210946</v>
      </c>
      <c r="L2638" s="444">
        <f t="shared" ca="1" si="134"/>
        <v>-25681489434.12838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-25681489434.12838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-107006205.97553492</v>
      </c>
      <c r="L2639" s="444">
        <f t="shared" ca="1" si="134"/>
        <v>-25788495640.103916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-25788495640.103916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-107452065.16709965</v>
      </c>
      <c r="L2640" s="444">
        <f t="shared" ca="1" si="134"/>
        <v>-25895947705.271015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-25895947705.271015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-107899782.1052959</v>
      </c>
      <c r="L2641" s="444">
        <f t="shared" ca="1" si="134"/>
        <v>-26003847487.376312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-26003847487.376312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-108349364.53073463</v>
      </c>
      <c r="L2642" s="444">
        <f t="shared" ca="1" si="134"/>
        <v>-26112196851.907047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-26112196851.907047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-108800820.21627936</v>
      </c>
      <c r="L2643" s="444">
        <f t="shared" ca="1" si="134"/>
        <v>-26220997672.123325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-26220997672.123325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-109254156.96718052</v>
      </c>
      <c r="L2644" s="444">
        <f t="shared" ca="1" si="134"/>
        <v>-26330251829.090508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-26330251829.090508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-109709382.62121044</v>
      </c>
      <c r="L2645" s="444">
        <f t="shared" ca="1" si="134"/>
        <v>-26439961211.71172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-26439961211.71172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-110166505.04879883</v>
      </c>
      <c r="L2646" s="444">
        <f t="shared" ca="1" si="134"/>
        <v>-26550127716.760517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-26550127716.760517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-110625532.15316881</v>
      </c>
      <c r="L2647" s="444">
        <f t="shared" ca="1" si="134"/>
        <v>-26660753248.913685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-26660753248.913685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-111086471.87047368</v>
      </c>
      <c r="L2648" s="444">
        <f t="shared" ca="1" si="134"/>
        <v>-26771839720.784157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-26771839720.784157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-111549332.169934</v>
      </c>
      <c r="L2649" s="444">
        <f t="shared" ca="1" si="134"/>
        <v>-26883389052.95409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-26883389052.95409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-112014121.05397537</v>
      </c>
      <c r="L2650" s="444">
        <f t="shared" ca="1" si="134"/>
        <v>-26995403174.008064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-26995403174.008064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-112480846.55836694</v>
      </c>
      <c r="L2651" s="444">
        <f t="shared" ca="1" si="134"/>
        <v>-27107884020.566433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-27107884020.566433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-112949516.75236015</v>
      </c>
      <c r="L2652" s="444">
        <f t="shared" ca="1" si="134"/>
        <v>-27220833537.318794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-27220833537.318794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-113420139.7388283</v>
      </c>
      <c r="L2653" s="444">
        <f t="shared" ca="1" si="134"/>
        <v>-27334253677.057621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-27334253677.057621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-113892723.65440676</v>
      </c>
      <c r="L2654" s="444">
        <f t="shared" ca="1" si="134"/>
        <v>-27448146400.712029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-27448146400.712029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-114367276.66963346</v>
      </c>
      <c r="L2655" s="444">
        <f t="shared" ca="1" si="134"/>
        <v>-27562513677.38166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-27562513677.38166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-114843806.98909025</v>
      </c>
      <c r="L2656" s="444">
        <f t="shared" ca="1" si="134"/>
        <v>-27677357484.37075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-27677357484.37075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-115322322.8515448</v>
      </c>
      <c r="L2657" s="444">
        <f t="shared" ca="1" si="134"/>
        <v>-27792679807.222294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-27792679807.222294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-115802832.5300929</v>
      </c>
      <c r="L2658" s="444">
        <f t="shared" ca="1" si="134"/>
        <v>-27908482639.752388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-27908482639.752388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-116285344.33230162</v>
      </c>
      <c r="L2659" s="444">
        <f t="shared" ca="1" si="134"/>
        <v>-28024767984.08469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-28024767984.08469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-116769866.60035287</v>
      </c>
      <c r="L2660" s="444">
        <f t="shared" ca="1" si="134"/>
        <v>-28141537850.685043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-28141537850.685043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-117256407.71118766</v>
      </c>
      <c r="L2661" s="444">
        <f t="shared" ca="1" si="134"/>
        <v>-28258794258.396233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-28258794258.396233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-117744976.07665095</v>
      </c>
      <c r="L2662" s="444">
        <f t="shared" ca="1" si="134"/>
        <v>-28376539234.472885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-28376539234.472885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-118235580.14363703</v>
      </c>
      <c r="L2663" s="444">
        <f t="shared" ca="1" si="134"/>
        <v>-28494774814.616524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-28494774814.616524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-118728228.39423551</v>
      </c>
      <c r="L2664" s="444">
        <f t="shared" ca="1" si="134"/>
        <v>-28613503043.010757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-28613503043.010757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-119222929.34587815</v>
      </c>
      <c r="L2665" s="444">
        <f t="shared" ca="1" si="134"/>
        <v>-28732725972.356636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-28732725972.356636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-119719691.55148599</v>
      </c>
      <c r="L2666" s="444">
        <f t="shared" ca="1" si="134"/>
        <v>-28852445663.908123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-28852445663.908123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-120218523.5996172</v>
      </c>
      <c r="L2667" s="444">
        <f t="shared" ca="1" si="134"/>
        <v>-28972664187.50774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-28972664187.50774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-120719434.11461557</v>
      </c>
      <c r="L2668" s="444">
        <f t="shared" ca="1" si="134"/>
        <v>-29093383621.622356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-29093383621.622356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-121222431.75675982</v>
      </c>
      <c r="L2669" s="444">
        <f t="shared" ca="1" si="134"/>
        <v>-29214606053.379116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-29214606053.379116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-121727525.22241299</v>
      </c>
      <c r="L2670" s="444">
        <f t="shared" ca="1" si="134"/>
        <v>-29336333578.601528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-29336333578.601528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-122234723.24417304</v>
      </c>
      <c r="L2671" s="444">
        <f t="shared" ca="1" si="134"/>
        <v>-29458568301.845699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-29458568301.845699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-122744034.59102374</v>
      </c>
      <c r="L2672" s="444">
        <f t="shared" ca="1" si="134"/>
        <v>-29581312336.436722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-29581312336.436722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-123255468.06848633</v>
      </c>
      <c r="L2673" s="444">
        <f t="shared" ca="1" si="134"/>
        <v>-29704567804.505207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-29704567804.505207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-123769032.51877169</v>
      </c>
      <c r="L2674" s="444">
        <f t="shared" ca="1" si="134"/>
        <v>-29828336837.023979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-29828336837.023979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-124284736.82093327</v>
      </c>
      <c r="L2675" s="444">
        <f t="shared" ca="1" si="134"/>
        <v>-29952621573.844913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-29952621573.844913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-124802589.89102048</v>
      </c>
      <c r="L2676" s="444">
        <f t="shared" ca="1" si="134"/>
        <v>-30077424163.735935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-30077424163.735935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-125322600.68223307</v>
      </c>
      <c r="L2677" s="444">
        <f t="shared" ca="1" si="134"/>
        <v>-30202746764.418167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-30202746764.418167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-125844778.18507569</v>
      </c>
      <c r="L2678" s="444">
        <f t="shared" ca="1" si="134"/>
        <v>-30328591542.603241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-30328591542.603241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-126369131.42751352</v>
      </c>
      <c r="L2679" s="444">
        <f t="shared" ca="1" si="134"/>
        <v>-30454960674.030754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-30454960674.030754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-126895669.47512814</v>
      </c>
      <c r="L2680" s="444">
        <f t="shared" ca="1" si="134"/>
        <v>-30581856343.505882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-30581856343.505882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-127424401.43127452</v>
      </c>
      <c r="L2681" s="444">
        <f t="shared" ca="1" si="134"/>
        <v>-30709280744.937157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-30709280744.937157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-127955336.43723816</v>
      </c>
      <c r="L2682" s="444">
        <f t="shared" ca="1" si="134"/>
        <v>-30837236081.374393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-30837236081.374393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-128488483.67239331</v>
      </c>
      <c r="L2683" s="444">
        <f t="shared" ca="1" si="134"/>
        <v>-30965724565.046787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-30965724565.046787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-129023852.35436161</v>
      </c>
      <c r="L2684" s="444">
        <f t="shared" ca="1" si="134"/>
        <v>-31094748417.40115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-31094748417.40115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-129561451.73917146</v>
      </c>
      <c r="L2685" s="444">
        <f t="shared" ca="1" si="134"/>
        <v>-31224309869.14032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-31224309869.14032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-130101291.121418</v>
      </c>
      <c r="L2686" s="444">
        <f t="shared" ca="1" si="134"/>
        <v>-31354411160.261738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-31354411160.261738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-130643379.8344239</v>
      </c>
      <c r="L2687" s="444">
        <f t="shared" ca="1" si="134"/>
        <v>-31485054540.096161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-31485054540.096161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-131187727.25040066</v>
      </c>
      <c r="L2688" s="444">
        <f t="shared" ca="1" si="134"/>
        <v>-31616242267.346561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-31616242267.346561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-131734342.78061067</v>
      </c>
      <c r="L2689" s="444">
        <f t="shared" ca="1" si="134"/>
        <v>-31747976610.127171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-31747976610.127171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-132283235.87552987</v>
      </c>
      <c r="L2690" s="444">
        <f t="shared" ca="1" si="134"/>
        <v>-31880259846.002701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-31880259846.002701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-132834416.02501126</v>
      </c>
      <c r="L2691" s="444">
        <f t="shared" ca="1" si="134"/>
        <v>-32013094262.027714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-32013094262.027714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-133387892.75844881</v>
      </c>
      <c r="L2692" s="444">
        <f t="shared" ca="1" si="134"/>
        <v>-32146482154.786163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-32146482154.786163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-133943675.64494236</v>
      </c>
      <c r="L2693" s="444">
        <f t="shared" ca="1" si="134"/>
        <v>-32280425830.431107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-32280425830.431107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-134501774.29346293</v>
      </c>
      <c r="L2694" s="444">
        <f t="shared" ca="1" si="134"/>
        <v>-32414927604.724571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-32414927604.724571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-135062198.35301906</v>
      </c>
      <c r="L2695" s="444">
        <f t="shared" ca="1" si="134"/>
        <v>-32549989803.077591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-32549989803.077591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-135624957.51282328</v>
      </c>
      <c r="L2696" s="444">
        <f t="shared" ca="1" si="134"/>
        <v>-32685614760.590416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-32685614760.590416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-136190061.50246009</v>
      </c>
      <c r="L2697" s="444">
        <f t="shared" ca="1" si="134"/>
        <v>-32821804822.092876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-32821804822.092876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-136757520.09205365</v>
      </c>
      <c r="L2698" s="444">
        <f t="shared" ca="1" si="134"/>
        <v>-32958562342.184929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-32958562342.184929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-137327343.09243721</v>
      </c>
      <c r="L2699" s="444">
        <f t="shared" ca="1" si="134"/>
        <v>-33095889685.277367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-33095889685.277367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-137899540.35532236</v>
      </c>
      <c r="L2700" s="444">
        <f t="shared" ca="1" si="134"/>
        <v>-33233789225.63269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-33233789225.63269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-138474121.77346954</v>
      </c>
      <c r="L2701" s="444">
        <f t="shared" ca="1" si="134"/>
        <v>-33372263347.406158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-33372263347.406158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-139051097.28085899</v>
      </c>
      <c r="L2702" s="444">
        <f t="shared" ca="1" si="134"/>
        <v>-33511314444.687019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-33511314444.687019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-139630476.8528626</v>
      </c>
      <c r="L2703" s="444">
        <f t="shared" ca="1" si="134"/>
        <v>-33650944921.539883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-33650944921.539883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-140212270.50641617</v>
      </c>
      <c r="L2704" s="444">
        <f t="shared" ca="1" si="134"/>
        <v>-33791157192.046299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-33791157192.046299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-140796488.30019292</v>
      </c>
      <c r="L2705" s="444">
        <f t="shared" ca="1" si="134"/>
        <v>-33931953680.346493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-33931953680.346493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-141383140.33477703</v>
      </c>
      <c r="L2706" s="444">
        <f t="shared" ca="1" si="134"/>
        <v>-34073336820.681271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-34073336820.681271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-141972236.75283861</v>
      </c>
      <c r="L2707" s="444">
        <f t="shared" ca="1" si="134"/>
        <v>-34215309057.434109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-34215309057.434109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-142563787.73930877</v>
      </c>
      <c r="L2708" s="444">
        <f t="shared" ca="1" si="134"/>
        <v>-34357872845.173416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-34357872845.173416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-143157803.5215559</v>
      </c>
      <c r="L2709" s="444">
        <f t="shared" ca="1" si="134"/>
        <v>-34501030648.694969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-34501030648.694969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-143754294.36956236</v>
      </c>
      <c r="L2710" s="444">
        <f t="shared" ca="1" si="134"/>
        <v>-34644784943.064529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-34644784943.064529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-144353270.59610221</v>
      </c>
      <c r="L2711" s="444">
        <f t="shared" ca="1" si="134"/>
        <v>-34789138213.660629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-34789138213.660629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-144954742.55691928</v>
      </c>
      <c r="L2712" s="444">
        <f t="shared" ca="1" si="134"/>
        <v>-34934092956.217552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-34934092956.217552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-145558720.65090647</v>
      </c>
      <c r="L2713" s="444">
        <f t="shared" ca="1" si="134"/>
        <v>-35079651676.868462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-35079651676.868462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-146165215.32028526</v>
      </c>
      <c r="L2714" s="444">
        <f t="shared" ca="1" si="134"/>
        <v>-35225816892.188744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-35225816892.188744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-146774237.05078644</v>
      </c>
      <c r="L2715" s="444">
        <f t="shared" ca="1" si="134"/>
        <v>-35372591129.239532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-35372591129.239532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-147385796.37183139</v>
      </c>
      <c r="L2716" s="444">
        <f t="shared" ca="1" si="134"/>
        <v>-35519976925.611366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-35519976925.611366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-147999903.85671401</v>
      </c>
      <c r="L2717" s="444">
        <f t="shared" ca="1" si="134"/>
        <v>-35667976829.468079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-35667976829.468079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-148616570.12278366</v>
      </c>
      <c r="L2718" s="444">
        <f t="shared" ca="1" si="134"/>
        <v>-35816593399.590866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-35816593399.590866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-149235805.83162862</v>
      </c>
      <c r="L2719" s="444">
        <f t="shared" ca="1" si="134"/>
        <v>-35965829205.422493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-35965829205.422493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-149857621.68926039</v>
      </c>
      <c r="L2720" s="444">
        <f t="shared" ca="1" si="134"/>
        <v>-36115686827.111755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-36115686827.111755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-150482028.44629899</v>
      </c>
      <c r="L2721" s="444">
        <f t="shared" ca="1" si="134"/>
        <v>-36266168855.558052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-36266168855.558052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-151109036.89815855</v>
      </c>
      <c r="L2722" s="444">
        <f t="shared" ca="1" si="134"/>
        <v>-36417277892.456207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-36417277892.456207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-151738657.88523421</v>
      </c>
      <c r="L2723" s="444">
        <f t="shared" ca="1" si="134"/>
        <v>-36569016550.341438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-36569016550.341438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-152370902.29308933</v>
      </c>
      <c r="L2724" s="444">
        <f t="shared" ca="1" si="134"/>
        <v>-36721387452.634529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-36721387452.634529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-153005781.05264387</v>
      </c>
      <c r="L2725" s="444">
        <f t="shared" ca="1" si="134"/>
        <v>-36874393233.687172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-36874393233.687172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-153643305.14036322</v>
      </c>
      <c r="L2726" s="444">
        <f t="shared" ca="1" si="134"/>
        <v>-37028036538.827538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-37028036538.827538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-154283485.57844806</v>
      </c>
      <c r="L2727" s="444">
        <f t="shared" ca="1" si="134"/>
        <v>-37182320024.405983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-37182320024.405983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-154926333.43502492</v>
      </c>
      <c r="L2728" s="444">
        <f t="shared" ca="1" si="134"/>
        <v>-37337246357.841011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-37337246357.841011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-155571859.82433754</v>
      </c>
      <c r="L2729" s="444">
        <f t="shared" ca="1" si="134"/>
        <v>-37492818217.665352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-37492818217.665352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-156220075.90693897</v>
      </c>
      <c r="L2730" s="444">
        <f t="shared" ca="1" si="134"/>
        <v>-37649038293.572289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-37649038293.572289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-156870992.88988453</v>
      </c>
      <c r="L2731" s="444">
        <f t="shared" ca="1" si="134"/>
        <v>-37805909286.462173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-37805909286.462173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-157524622.02692571</v>
      </c>
      <c r="L2732" s="444">
        <f t="shared" ca="1" si="134"/>
        <v>-37963433908.489098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-37963433908.489098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-158180974.61870456</v>
      </c>
      <c r="L2733" s="444">
        <f t="shared" ca="1" si="134"/>
        <v>-38121614883.107803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-38121614883.107803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-158840062.01294917</v>
      </c>
      <c r="L2734" s="444">
        <f t="shared" ca="1" si="134"/>
        <v>-38280454945.12075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-38280454945.12075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-159501895.60466978</v>
      </c>
      <c r="L2735" s="444">
        <f t="shared" ca="1" si="134"/>
        <v>-38439956840.725418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-38439956840.725418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-160166486.83635589</v>
      </c>
      <c r="L2736" s="444">
        <f t="shared" ca="1" si="134"/>
        <v>-38600123327.561775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-38600123327.561775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-160833847.19817406</v>
      </c>
      <c r="L2737" s="444">
        <f t="shared" ca="1" si="134"/>
        <v>-38760957174.759949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-38760957174.759949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-161503988.22816646</v>
      </c>
      <c r="L2738" s="444">
        <f t="shared" ca="1" si="134"/>
        <v>-38922461162.988113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-38922461162.988113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-162176921.51245046</v>
      </c>
      <c r="L2739" s="444">
        <f t="shared" ca="1" si="134"/>
        <v>-39084638084.500565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-39084638084.500565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-162852658.68541902</v>
      </c>
      <c r="L2740" s="444">
        <f t="shared" ca="1" si="134"/>
        <v>-39247490743.185982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-39247490743.185982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-163531211.42994159</v>
      </c>
      <c r="L2741" s="444">
        <f t="shared" ca="1" si="134"/>
        <v>-39411021954.615921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-39411021954.615921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-164212591.47756633</v>
      </c>
      <c r="L2742" s="444">
        <f t="shared" ca="1" si="134"/>
        <v>-39575234546.093491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-39575234546.093491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-164896810.60872287</v>
      </c>
      <c r="L2743" s="444">
        <f t="shared" ca="1" si="134"/>
        <v>-39740131356.702217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-39740131356.702217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-165583880.65292591</v>
      </c>
      <c r="L2744" s="444">
        <f t="shared" ca="1" si="134"/>
        <v>-39905715237.355141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-39905715237.355141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-166273813.48897976</v>
      </c>
      <c r="L2745" s="444">
        <f t="shared" ca="1" si="134"/>
        <v>-40071989050.844124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-40071989050.844124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-166966621.04518384</v>
      </c>
      <c r="L2746" s="444">
        <f t="shared" ca="1" si="134"/>
        <v>-40238955671.889305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-40238955671.889305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-167662315.29953876</v>
      </c>
      <c r="L2747" s="444">
        <f t="shared" ca="1" si="134"/>
        <v>-40406617987.188843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-40406617987.188843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-168360908.27995351</v>
      </c>
      <c r="L2748" s="444">
        <f t="shared" ca="1" si="134"/>
        <v>-40574978895.468796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-40574978895.468796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-169062412.0644533</v>
      </c>
      <c r="L2749" s="444">
        <f t="shared" ca="1" si="134"/>
        <v>-40744041307.533249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-40744041307.533249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-169766838.78138852</v>
      </c>
      <c r="L2750" s="444">
        <f t="shared" ca="1" si="134"/>
        <v>-40913808146.314636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-40913808146.314636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-170474200.60964432</v>
      </c>
      <c r="L2751" s="444">
        <f t="shared" ca="1" si="134"/>
        <v>-41084282346.924278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-41084282346.924278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-171184509.77885115</v>
      </c>
      <c r="L2752" s="444">
        <f t="shared" ca="1" si="134"/>
        <v>-41255466856.703133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-41255466856.703133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-171897778.56959638</v>
      </c>
      <c r="L2753" s="444">
        <f t="shared" ca="1" si="134"/>
        <v>-41427364635.272728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-41427364635.272728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-172614019.31363636</v>
      </c>
      <c r="L2754" s="444">
        <f t="shared" ca="1" si="134"/>
        <v>-41599978654.586365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-41599978654.586365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-173333244.39410985</v>
      </c>
      <c r="L2755" s="444">
        <f t="shared" ca="1" si="134"/>
        <v>-41773311898.980476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-41773311898.980476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-174055466.24575198</v>
      </c>
      <c r="L2756" s="444">
        <f t="shared" ca="1" si="134"/>
        <v>-41947367365.226227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-41947367365.226227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-174780697.35510927</v>
      </c>
      <c r="L2757" s="444">
        <f t="shared" ca="1" si="134"/>
        <v>-42122148062.581337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-42122148062.581337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-175508950.26075557</v>
      </c>
      <c r="L2758" s="444">
        <f t="shared" ca="1" si="134"/>
        <v>-42297657012.842094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-42297657012.842094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-176240237.55350873</v>
      </c>
      <c r="L2759" s="444">
        <f t="shared" ca="1" si="134"/>
        <v>-42473897250.395599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-42473897250.395599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-176974571.87664834</v>
      </c>
      <c r="L2760" s="444">
        <f t="shared" ca="1" si="134"/>
        <v>-42650871822.272247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-42650871822.272247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-177711965.92613435</v>
      </c>
      <c r="L2761" s="444">
        <f t="shared" ca="1" si="134"/>
        <v>-42828583788.19838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-42828583788.19838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-178452432.45082659</v>
      </c>
      <c r="L2762" s="444">
        <f t="shared" ca="1" si="134"/>
        <v>-43007036220.649208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-43007036220.649208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-179195984.25270504</v>
      </c>
      <c r="L2763" s="444">
        <f t="shared" ca="1" si="134"/>
        <v>-43186232204.901917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-43186232204.901917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-179942634.18709132</v>
      </c>
      <c r="L2764" s="444">
        <f t="shared" ca="1" si="134"/>
        <v>-43366174839.089005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-43366174839.089005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-180692395.16287085</v>
      </c>
      <c r="L2765" s="444">
        <f t="shared" ca="1" si="134"/>
        <v>-43546867234.251877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-43546867234.251877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-181445280.14271614</v>
      </c>
      <c r="L2766" s="444">
        <f t="shared" ca="1" si="134"/>
        <v>-43728312514.394592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-43728312514.394592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-182201302.14331079</v>
      </c>
      <c r="L2767" s="444">
        <f t="shared" ca="1" si="134"/>
        <v>-43910513816.537903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-43910513816.537903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-182960474.2355746</v>
      </c>
      <c r="L2768" s="444">
        <f t="shared" ca="1" si="134"/>
        <v>-44093474290.773476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-44093474290.773476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-183722809.54488948</v>
      </c>
      <c r="L2769" s="444">
        <f t="shared" ca="1" si="134"/>
        <v>-44277197100.318367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-44277197100.318367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-184488321.25132653</v>
      </c>
      <c r="L2770" s="444">
        <f t="shared" ca="1" si="134"/>
        <v>-44461685421.569695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-44461685421.569695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-185257022.58987373</v>
      </c>
      <c r="L2771" s="444">
        <f t="shared" ca="1" si="134"/>
        <v>-44646942444.159569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-44646942444.159569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-186028926.85066485</v>
      </c>
      <c r="L2772" s="444">
        <f t="shared" ca="1" si="134"/>
        <v>-44832971371.010231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-44832971371.010231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-186804047.37920928</v>
      </c>
      <c r="L2773" s="444">
        <f t="shared" ca="1" si="134"/>
        <v>-45019775418.389442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-45019775418.389442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-187582397.57662266</v>
      </c>
      <c r="L2774" s="444">
        <f t="shared" ca="1" si="134"/>
        <v>-45207357815.966064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-45207357815.966064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-188363990.89985859</v>
      </c>
      <c r="L2775" s="444">
        <f t="shared" ca="1" si="134"/>
        <v>-45395721806.865921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-45395721806.865921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-189148840.86194134</v>
      </c>
      <c r="L2776" s="444">
        <f t="shared" ca="1" si="134"/>
        <v>-45584870647.727859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-45584870647.727859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-189936961.03219941</v>
      </c>
      <c r="L2777" s="444">
        <f t="shared" ca="1" si="134"/>
        <v>-45774807608.760056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-45774807608.760056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-190728365.03650022</v>
      </c>
      <c r="L2778" s="444">
        <f t="shared" ca="1" si="134"/>
        <v>-45965535973.796555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-45965535973.796555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-191523066.55748564</v>
      </c>
      <c r="L2779" s="444">
        <f t="shared" ca="1" si="134"/>
        <v>-46157059040.354042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-46157059040.354042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-192321079.3348085</v>
      </c>
      <c r="L2780" s="444">
        <f t="shared" ca="1" si="134"/>
        <v>-46349380119.68885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-46349380119.68885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-193122417.1653702</v>
      </c>
      <c r="L2781" s="444">
        <f t="shared" ca="1" si="134"/>
        <v>-46542502536.854218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-46542502536.854218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-193927093.90355924</v>
      </c>
      <c r="L2782" s="444">
        <f t="shared" ca="1" si="134"/>
        <v>-46736429630.757774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-46736429630.757774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-194735123.46149072</v>
      </c>
      <c r="L2783" s="444">
        <f t="shared" ca="1" si="134"/>
        <v>-46931164754.219269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-46931164754.219269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-195546519.80924696</v>
      </c>
      <c r="L2784" s="444">
        <f t="shared" ca="1" si="134"/>
        <v>-47126711274.028519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-47126711274.028519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-196361296.97511882</v>
      </c>
      <c r="L2785" s="444">
        <f t="shared" ca="1" si="134"/>
        <v>-47323072571.003639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-47323072571.003639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-197179469.04584849</v>
      </c>
      <c r="L2786" s="444">
        <f t="shared" ca="1" si="134"/>
        <v>-47520252040.049484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-47520252040.049484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-198001050.16687286</v>
      </c>
      <c r="L2787" s="444">
        <f t="shared" ca="1" si="134"/>
        <v>-47718253090.216354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-47718253090.216354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-198826054.54256815</v>
      </c>
      <c r="L2788" s="444">
        <f t="shared" ca="1" si="134"/>
        <v>-47917079144.758919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-47917079144.758919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-199654496.43649548</v>
      </c>
      <c r="L2789" s="444">
        <f t="shared" ca="1" si="134"/>
        <v>-48116733641.195412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-48116733641.195412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-200486390.17164755</v>
      </c>
      <c r="L2790" s="444">
        <f t="shared" ca="1" si="134"/>
        <v>-48317220031.367058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-48317220031.367058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-201321750.13069606</v>
      </c>
      <c r="L2791" s="444">
        <f t="shared" ca="1" si="134"/>
        <v>-48518541781.497757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-48518541781.497757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-202160590.75624067</v>
      </c>
      <c r="L2792" s="444">
        <f t="shared" ca="1" si="134"/>
        <v>-48720702372.253998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-48720702372.253998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-203002926.55105832</v>
      </c>
      <c r="L2793" s="444">
        <f t="shared" ca="1" si="134"/>
        <v>-48923705298.805054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-48923705298.805054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-203848772.07835439</v>
      </c>
      <c r="L2794" s="444">
        <f t="shared" ca="1" si="134"/>
        <v>-49127554070.883408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-49127554070.883408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-204698141.9620142</v>
      </c>
      <c r="L2795" s="444">
        <f t="shared" ca="1" si="134"/>
        <v>-49332252212.845421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-49332252212.845421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-205551050.88685593</v>
      </c>
      <c r="L2796" s="444">
        <f t="shared" ca="1" si="134"/>
        <v>-49537803263.732277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-49537803263.732277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-206407513.59888449</v>
      </c>
      <c r="L2797" s="444">
        <f t="shared" ca="1" si="134"/>
        <v>-49744210777.331161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-49744210777.331161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-207267544.90554652</v>
      </c>
      <c r="L2798" s="444">
        <f t="shared" ca="1" si="134"/>
        <v>-49951478322.23671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-49951478322.23671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-208131159.67598629</v>
      </c>
      <c r="L2799" s="444">
        <f t="shared" ca="1" si="134"/>
        <v>-50159609481.912697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-50159609481.912697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-208998372.8413029</v>
      </c>
      <c r="L2800" s="444">
        <f t="shared" ca="1" si="134"/>
        <v>-50368607854.753998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-50368607854.753998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-209869199.39480832</v>
      </c>
      <c r="L2801" s="444">
        <f t="shared" ca="1" si="134"/>
        <v>-50578477054.148804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-50578477054.148804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-210743654.39228669</v>
      </c>
      <c r="L2802" s="444">
        <f t="shared" ca="1" si="134"/>
        <v>-50789220708.541092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-50789220708.541092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-211621752.95225453</v>
      </c>
      <c r="L2803" s="444">
        <f t="shared" ca="1" si="134"/>
        <v>-51000842461.493347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-51000842461.493347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-212503510.25622228</v>
      </c>
      <c r="L2804" s="444">
        <f t="shared" ca="1" si="134"/>
        <v>-51213345971.749573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-51213345971.749573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-213388941.54895654</v>
      </c>
      <c r="L2805" s="444">
        <f t="shared" ca="1" si="134"/>
        <v>-51426734913.298531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-51426734913.298531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-214278062.13874388</v>
      </c>
      <c r="L2806" s="444">
        <f t="shared" ca="1" si="134"/>
        <v>-51641012975.437271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-51641012975.437271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-215170887.39765531</v>
      </c>
      <c r="L2807" s="444">
        <f t="shared" ca="1" si="134"/>
        <v>-51856183862.834923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-51856183862.834923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-216067432.76181218</v>
      </c>
      <c r="L2808" s="444">
        <f t="shared" ca="1" si="134"/>
        <v>-52072251295.596733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-52072251295.596733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-216967713.73165306</v>
      </c>
      <c r="L2809" s="444">
        <f t="shared" ca="1" si="134"/>
        <v>-52289219009.328384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-52289219009.328384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-217871745.87220159</v>
      </c>
      <c r="L2810" s="444">
        <f t="shared" ca="1" si="134"/>
        <v>-52507090755.200584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-52507090755.200584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-218779544.81333578</v>
      </c>
      <c r="L2811" s="444">
        <f t="shared" ca="1" si="134"/>
        <v>-52725870300.013924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-52725870300.013924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-219691126.25005803</v>
      </c>
      <c r="L2812" s="444">
        <f t="shared" ca="1" si="134"/>
        <v>-52945561426.263985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-52945561426.263985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-220606505.94276661</v>
      </c>
      <c r="L2813" s="444">
        <f t="shared" ref="L2813:L3067" ca="1" si="139">I2813-J2813+K2813</f>
        <v>-53166167932.206749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-53166167932.206749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-221525699.7175281</v>
      </c>
      <c r="L2814" s="444">
        <f t="shared" ca="1" si="139"/>
        <v>-53387693631.924278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-53387693631.924278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-222448723.46635115</v>
      </c>
      <c r="L2815" s="444">
        <f t="shared" ca="1" si="139"/>
        <v>-53610142355.390633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-53610142355.390633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-223375593.147461</v>
      </c>
      <c r="L2816" s="444">
        <f t="shared" ca="1" si="139"/>
        <v>-53833517948.538094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-53833517948.538094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-224306324.78557542</v>
      </c>
      <c r="L2817" s="444">
        <f t="shared" ca="1" si="139"/>
        <v>-54057824273.323669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-54057824273.323669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-225240934.47218192</v>
      </c>
      <c r="L2818" s="444">
        <f t="shared" ca="1" si="139"/>
        <v>-54283065207.795853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-54283065207.795853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-226179438.36581609</v>
      </c>
      <c r="L2819" s="444">
        <f t="shared" ca="1" si="139"/>
        <v>-54509244646.161667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-54509244646.161667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-227121852.69234028</v>
      </c>
      <c r="L2820" s="444">
        <f t="shared" ca="1" si="139"/>
        <v>-54736366498.854004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-54736366498.854004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-228068193.74522504</v>
      </c>
      <c r="L2821" s="444">
        <f t="shared" ca="1" si="139"/>
        <v>-54964434692.599228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-54964434692.599228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-229018477.88583007</v>
      </c>
      <c r="L2822" s="444">
        <f t="shared" ca="1" si="139"/>
        <v>-55193453170.485062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-55193453170.485062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-229972721.54368776</v>
      </c>
      <c r="L2823" s="444">
        <f t="shared" ca="1" si="139"/>
        <v>-55423425892.028748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-55423425892.028748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-230930941.21678647</v>
      </c>
      <c r="L2824" s="444">
        <f t="shared" ca="1" si="139"/>
        <v>-55654356833.245537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-55654356833.245537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-231893153.47185639</v>
      </c>
      <c r="L2825" s="444">
        <f t="shared" ca="1" si="139"/>
        <v>-55886249986.717392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-55886249986.717392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-232859374.94465581</v>
      </c>
      <c r="L2826" s="444">
        <f t="shared" ca="1" si="139"/>
        <v>-56119109361.662048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-56119109361.662048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-233829622.34025851</v>
      </c>
      <c r="L2827" s="444">
        <f t="shared" ca="1" si="139"/>
        <v>-56352938984.002304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-56352938984.002304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-234803912.43334293</v>
      </c>
      <c r="L2828" s="444">
        <f t="shared" ca="1" si="139"/>
        <v>-56587742896.435646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-56587742896.435646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-235782262.06848186</v>
      </c>
      <c r="L2829" s="444">
        <f t="shared" ca="1" si="139"/>
        <v>-56823525158.504128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-56823525158.504128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-236764688.16043386</v>
      </c>
      <c r="L2830" s="444">
        <f t="shared" ca="1" si="139"/>
        <v>-57060289846.664558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-57060289846.664558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-237751207.69443566</v>
      </c>
      <c r="L2831" s="444">
        <f t="shared" ca="1" si="139"/>
        <v>-57298041054.358994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-57298041054.358994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-238741837.72649583</v>
      </c>
      <c r="L2832" s="444">
        <f t="shared" ca="1" si="139"/>
        <v>-57536782892.085487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-57536782892.085487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-239736595.38368952</v>
      </c>
      <c r="L2833" s="444">
        <f t="shared" ca="1" si="139"/>
        <v>-57776519487.469177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-57776519487.469177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-240735497.8644549</v>
      </c>
      <c r="L2834" s="444">
        <f t="shared" ca="1" si="139"/>
        <v>-58017254985.333633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-58017254985.333633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-241738562.43889013</v>
      </c>
      <c r="L2835" s="444">
        <f t="shared" ca="1" si="139"/>
        <v>-58258993547.772522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-58258993547.772522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-242745806.44905218</v>
      </c>
      <c r="L2836" s="444">
        <f t="shared" ca="1" si="139"/>
        <v>-58501739354.221573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-58501739354.221573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-243757247.30925658</v>
      </c>
      <c r="L2837" s="444">
        <f t="shared" ca="1" si="139"/>
        <v>-58745496601.53083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-58745496601.53083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-244772902.50637844</v>
      </c>
      <c r="L2838" s="444">
        <f t="shared" ca="1" si="139"/>
        <v>-58990269504.037209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-58990269504.037209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-245792789.60015503</v>
      </c>
      <c r="L2839" s="444">
        <f t="shared" ca="1" si="139"/>
        <v>-59236062293.637367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-59236062293.637367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-246816926.22348902</v>
      </c>
      <c r="L2840" s="444">
        <f t="shared" ca="1" si="139"/>
        <v>-59482879219.860855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-59482879219.860855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-247845330.0827536</v>
      </c>
      <c r="L2841" s="444">
        <f t="shared" ca="1" si="139"/>
        <v>-59730724549.943611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-59730724549.943611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-248878018.95809838</v>
      </c>
      <c r="L2842" s="444">
        <f t="shared" ca="1" si="139"/>
        <v>-59979602568.901711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-59979602568.901711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-249915010.70375717</v>
      </c>
      <c r="L2843" s="444">
        <f t="shared" ca="1" si="139"/>
        <v>-60229517579.605469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-60229517579.605469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-250956323.2483561</v>
      </c>
      <c r="L2844" s="444">
        <f t="shared" ca="1" si="139"/>
        <v>-60480473902.853828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-60480473902.853828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-252001974.59522429</v>
      </c>
      <c r="L2845" s="444">
        <f t="shared" ca="1" si="139"/>
        <v>-60732475877.449051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-60732475877.449051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-253051982.82270437</v>
      </c>
      <c r="L2846" s="444">
        <f t="shared" ca="1" si="139"/>
        <v>-60985527860.271759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-60985527860.271759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-254106366.08446565</v>
      </c>
      <c r="L2847" s="444">
        <f t="shared" ca="1" si="139"/>
        <v>-61239634226.356224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-61239634226.356224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-255165142.60981756</v>
      </c>
      <c r="L2848" s="444">
        <f t="shared" ca="1" si="139"/>
        <v>-61494799368.966042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-61494799368.966042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-256228330.70402515</v>
      </c>
      <c r="L2849" s="444">
        <f t="shared" ca="1" si="139"/>
        <v>-61751027699.670067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-61751027699.670067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-257295948.74862525</v>
      </c>
      <c r="L2850" s="444">
        <f t="shared" ca="1" si="139"/>
        <v>-62008323648.418694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-62008323648.418694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-258368015.20174456</v>
      </c>
      <c r="L2851" s="444">
        <f t="shared" ca="1" si="139"/>
        <v>-62266691663.620438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-62266691663.620438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-259444548.59841847</v>
      </c>
      <c r="L2852" s="444">
        <f t="shared" ca="1" si="139"/>
        <v>-62526136212.218857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-62526136212.218857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-260525567.5509119</v>
      </c>
      <c r="L2853" s="444">
        <f t="shared" ca="1" si="139"/>
        <v>-62786661779.769768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-62786661779.769768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-261611090.74904072</v>
      </c>
      <c r="L2854" s="444">
        <f t="shared" ca="1" si="139"/>
        <v>-63048272870.518806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-63048272870.518806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-262701136.96049502</v>
      </c>
      <c r="L2855" s="444">
        <f t="shared" ca="1" si="139"/>
        <v>-63310974007.479301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-63310974007.479301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-263795725.03116378</v>
      </c>
      <c r="L2856" s="444">
        <f t="shared" ca="1" si="139"/>
        <v>-63574769732.510468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-63574769732.510468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-264894873.88546026</v>
      </c>
      <c r="L2857" s="444">
        <f t="shared" ca="1" si="139"/>
        <v>-63839664606.395927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-63839664606.395927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-265998602.52664968</v>
      </c>
      <c r="L2858" s="444">
        <f t="shared" ca="1" si="139"/>
        <v>-64105663208.922577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-64105663208.922577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-267106930.03717741</v>
      </c>
      <c r="L2859" s="444">
        <f t="shared" ca="1" si="139"/>
        <v>-64372770138.959755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-64372770138.959755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-268219875.57899901</v>
      </c>
      <c r="L2860" s="444">
        <f t="shared" ca="1" si="139"/>
        <v>-64640990014.538757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-64640990014.538757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-269337458.39391154</v>
      </c>
      <c r="L2861" s="444">
        <f t="shared" ca="1" si="139"/>
        <v>-64910327472.932671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-64910327472.932671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-270459697.80388612</v>
      </c>
      <c r="L2862" s="444">
        <f t="shared" ca="1" si="139"/>
        <v>-65180787170.736557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-65180787170.736557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-271586613.2114023</v>
      </c>
      <c r="L2863" s="444">
        <f t="shared" ca="1" si="139"/>
        <v>-65452373783.94796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-65452373783.94796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-272718224.09978318</v>
      </c>
      <c r="L2864" s="444">
        <f t="shared" ca="1" si="139"/>
        <v>-65725092008.047745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-65725092008.047745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-273854550.03353226</v>
      </c>
      <c r="L2865" s="444">
        <f t="shared" ca="1" si="139"/>
        <v>-65998946558.081276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-65998946558.081276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-274995610.65867198</v>
      </c>
      <c r="L2866" s="444">
        <f t="shared" ca="1" si="139"/>
        <v>-66273942168.739944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-66273942168.739944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-276141425.70308304</v>
      </c>
      <c r="L2867" s="444">
        <f t="shared" ca="1" si="139"/>
        <v>-66550083594.443024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-66550083594.443024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-277292014.97684592</v>
      </c>
      <c r="L2868" s="444">
        <f t="shared" ca="1" si="139"/>
        <v>-66827375609.419868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-66827375609.419868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-278447398.37258279</v>
      </c>
      <c r="L2869" s="444">
        <f t="shared" ca="1" si="139"/>
        <v>-67105823007.79245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-67105823007.79245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-279607595.86580181</v>
      </c>
      <c r="L2870" s="444">
        <f t="shared" ca="1" si="139"/>
        <v>-67385430603.658249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-67385430603.658249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-280772627.5152427</v>
      </c>
      <c r="L2871" s="444">
        <f t="shared" ca="1" si="139"/>
        <v>-67666203231.173492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-67666203231.173492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-281942513.46322286</v>
      </c>
      <c r="L2872" s="444">
        <f t="shared" ca="1" si="139"/>
        <v>-67948145744.636719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-67948145744.636719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-283117273.93598634</v>
      </c>
      <c r="L2873" s="444">
        <f t="shared" ca="1" si="139"/>
        <v>-68231263018.572708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-68231263018.572708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-284296929.24405295</v>
      </c>
      <c r="L2874" s="444">
        <f t="shared" ca="1" si="139"/>
        <v>-68515559947.816765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-68515559947.816765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-285481499.78256983</v>
      </c>
      <c r="L2875" s="444">
        <f t="shared" ca="1" si="139"/>
        <v>-68801041447.599335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-68801041447.599335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-286671006.03166389</v>
      </c>
      <c r="L2876" s="444">
        <f t="shared" ca="1" si="139"/>
        <v>-69087712453.630997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-69087712453.630997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-287865468.55679584</v>
      </c>
      <c r="L2877" s="444">
        <f t="shared" ca="1" si="139"/>
        <v>-69375577922.18779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-69375577922.18779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-289064908.00911582</v>
      </c>
      <c r="L2878" s="444">
        <f t="shared" ca="1" si="139"/>
        <v>-69664642830.196899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-69664642830.196899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-290269345.1258204</v>
      </c>
      <c r="L2879" s="444">
        <f t="shared" ca="1" si="139"/>
        <v>-69954912175.322723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-69954912175.322723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-291478800.73051137</v>
      </c>
      <c r="L2880" s="444">
        <f t="shared" ca="1" si="139"/>
        <v>-70246390976.053238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-70246390976.053238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-292693295.73355514</v>
      </c>
      <c r="L2881" s="444">
        <f t="shared" ca="1" si="139"/>
        <v>-70539084271.786789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-70539084271.786789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-293912851.13244498</v>
      </c>
      <c r="L2882" s="444">
        <f t="shared" ca="1" si="139"/>
        <v>-70832997122.919235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-70832997122.919235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-295137488.01216346</v>
      </c>
      <c r="L2883" s="444">
        <f t="shared" ca="1" si="139"/>
        <v>-71128134610.931396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-71128134610.931396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-296367227.54554749</v>
      </c>
      <c r="L2884" s="444">
        <f t="shared" ca="1" si="139"/>
        <v>-71424501838.476944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-71424501838.476944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-297602090.99365395</v>
      </c>
      <c r="L2885" s="444">
        <f t="shared" ca="1" si="139"/>
        <v>-71722103929.470596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-71722103929.470596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-298842099.70612746</v>
      </c>
      <c r="L2886" s="444">
        <f t="shared" ca="1" si="139"/>
        <v>-72020946029.176727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-72020946029.176727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-300087275.12156969</v>
      </c>
      <c r="L2887" s="444">
        <f t="shared" ca="1" si="139"/>
        <v>-72321033304.298294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-72321033304.298294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-301337638.76790953</v>
      </c>
      <c r="L2888" s="444">
        <f t="shared" ca="1" si="139"/>
        <v>-72622370943.066208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-72622370943.066208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-302593212.26277584</v>
      </c>
      <c r="L2889" s="444">
        <f t="shared" ca="1" si="139"/>
        <v>-72924964155.328979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-72924964155.328979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-303854017.31387073</v>
      </c>
      <c r="L2890" s="444">
        <f t="shared" ca="1" si="139"/>
        <v>-73228818172.642853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-73228818172.642853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-305120075.71934521</v>
      </c>
      <c r="L2891" s="444">
        <f t="shared" ca="1" si="139"/>
        <v>-73533938248.362198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-73533938248.362198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-306391409.3681758</v>
      </c>
      <c r="L2892" s="444">
        <f t="shared" ca="1" si="139"/>
        <v>-73840329657.730377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-73840329657.730377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-307668040.24054325</v>
      </c>
      <c r="L2893" s="444">
        <f t="shared" ca="1" si="139"/>
        <v>-74147997697.970917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-74147997697.970917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-308949990.40821213</v>
      </c>
      <c r="L2894" s="444">
        <f t="shared" ca="1" si="139"/>
        <v>-74456947688.379135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-74456947688.379135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-310237282.03491306</v>
      </c>
      <c r="L2895" s="444">
        <f t="shared" ca="1" si="139"/>
        <v>-74767184970.414047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-74767184970.414047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-311529937.3767252</v>
      </c>
      <c r="L2896" s="444">
        <f t="shared" ca="1" si="139"/>
        <v>-75078714907.790771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-75078714907.790771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-312827978.78246152</v>
      </c>
      <c r="L2897" s="444">
        <f t="shared" ca="1" si="139"/>
        <v>-75391542886.573227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-75391542886.573227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-314131428.69405508</v>
      </c>
      <c r="L2898" s="444">
        <f t="shared" ca="1" si="139"/>
        <v>-75705674315.267288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-75705674315.267288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-315440309.64694703</v>
      </c>
      <c r="L2899" s="444">
        <f t="shared" ca="1" si="139"/>
        <v>-76021114624.91423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-76021114624.91423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-316754644.27047598</v>
      </c>
      <c r="L2900" s="444">
        <f t="shared" ca="1" si="139"/>
        <v>-76337869269.184708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-76337869269.184708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-318074455.28826964</v>
      </c>
      <c r="L2901" s="444">
        <f t="shared" ca="1" si="139"/>
        <v>-76655943724.472977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-76655943724.472977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-319399765.51863742</v>
      </c>
      <c r="L2902" s="444">
        <f t="shared" ca="1" si="139"/>
        <v>-76975343489.991608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-76975343489.991608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-320730597.87496501</v>
      </c>
      <c r="L2903" s="444">
        <f t="shared" ca="1" si="139"/>
        <v>-77296074087.866577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-77296074087.866577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-322066975.36611074</v>
      </c>
      <c r="L2904" s="444">
        <f t="shared" ca="1" si="139"/>
        <v>-77618141063.232681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-77618141063.232681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-323408921.09680283</v>
      </c>
      <c r="L2905" s="444">
        <f t="shared" ca="1" si="139"/>
        <v>-77941549984.329483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-77941549984.329483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-324756458.26803952</v>
      </c>
      <c r="L2906" s="444">
        <f t="shared" ca="1" si="139"/>
        <v>-78266306442.597519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-78266306442.597519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-326109610.17748964</v>
      </c>
      <c r="L2907" s="444">
        <f t="shared" ca="1" si="139"/>
        <v>-78592416052.775009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-78592416052.775009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-327468400.21989584</v>
      </c>
      <c r="L2908" s="444">
        <f t="shared" ca="1" si="139"/>
        <v>-78919884452.994904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-78919884452.994904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-328832851.88747877</v>
      </c>
      <c r="L2909" s="444">
        <f t="shared" ca="1" si="139"/>
        <v>-79248717304.882385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-79248717304.882385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-330202988.77034324</v>
      </c>
      <c r="L2910" s="444">
        <f t="shared" ca="1" si="139"/>
        <v>-79578920293.652725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-79578920293.652725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-331578834.55688637</v>
      </c>
      <c r="L2911" s="444">
        <f t="shared" ca="1" si="139"/>
        <v>-79910499128.20961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-79910499128.20961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-332960413.03420669</v>
      </c>
      <c r="L2912" s="444">
        <f t="shared" ca="1" si="139"/>
        <v>-80243459541.24382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-80243459541.24382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-334347748.08851594</v>
      </c>
      <c r="L2913" s="444">
        <f t="shared" ca="1" si="139"/>
        <v>-80577807289.332336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-80577807289.332336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-335740863.70555139</v>
      </c>
      <c r="L2914" s="444">
        <f t="shared" ca="1" si="139"/>
        <v>-80913548153.037888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-80913548153.037888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-337139783.97099119</v>
      </c>
      <c r="L2915" s="444">
        <f t="shared" ca="1" si="139"/>
        <v>-81250687937.008881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-81250687937.008881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-338544533.07087034</v>
      </c>
      <c r="L2916" s="444">
        <f t="shared" ca="1" si="139"/>
        <v>-81589232470.079758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-81589232470.079758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-339955135.29199898</v>
      </c>
      <c r="L2917" s="444">
        <f t="shared" ca="1" si="139"/>
        <v>-81929187605.37175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-81929187605.37175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-341371615.02238226</v>
      </c>
      <c r="L2918" s="444">
        <f t="shared" ca="1" si="139"/>
        <v>-82270559220.394135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-82270559220.394135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-342793996.75164223</v>
      </c>
      <c r="L2919" s="444">
        <f t="shared" ca="1" si="139"/>
        <v>-82613353217.145782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-82613353217.145782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-344222305.07144076</v>
      </c>
      <c r="L2920" s="444">
        <f t="shared" ca="1" si="139"/>
        <v>-82957575522.217224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-82957575522.217224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-345656564.67590511</v>
      </c>
      <c r="L2921" s="444">
        <f t="shared" ca="1" si="139"/>
        <v>-83303232086.893127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-83303232086.893127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-347096800.36205471</v>
      </c>
      <c r="L2922" s="444">
        <f t="shared" ca="1" si="139"/>
        <v>-83650328887.255188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-83650328887.255188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-348543037.03022993</v>
      </c>
      <c r="L2923" s="444">
        <f t="shared" ca="1" si="139"/>
        <v>-83998871924.285416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-83998871924.285416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-349995299.68452257</v>
      </c>
      <c r="L2924" s="444">
        <f t="shared" ca="1" si="139"/>
        <v>-84348867223.96994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-84348867223.96994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-351453613.43320811</v>
      </c>
      <c r="L2925" s="444">
        <f t="shared" ca="1" si="139"/>
        <v>-84700320837.403152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-84700320837.403152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-352918003.48917979</v>
      </c>
      <c r="L2926" s="444">
        <f t="shared" ca="1" si="139"/>
        <v>-85053238840.892334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-85053238840.892334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-354388495.17038471</v>
      </c>
      <c r="L2927" s="444">
        <f t="shared" ca="1" si="139"/>
        <v>-85407627336.062714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-85407627336.062714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-355865113.90026128</v>
      </c>
      <c r="L2928" s="444">
        <f t="shared" ca="1" si="139"/>
        <v>-85763492449.962982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-85763492449.962982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-357347885.20817912</v>
      </c>
      <c r="L2929" s="444">
        <f t="shared" ca="1" si="139"/>
        <v>-86120840335.171158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-86120840335.171158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-358836834.7298798</v>
      </c>
      <c r="L2930" s="444">
        <f t="shared" ca="1" si="139"/>
        <v>-86479677169.901031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-86479677169.901031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-360331988.20792097</v>
      </c>
      <c r="L2931" s="444">
        <f t="shared" ca="1" si="139"/>
        <v>-86840009158.108948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-86840009158.108948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-361833371.49212062</v>
      </c>
      <c r="L2932" s="444">
        <f t="shared" ca="1" si="139"/>
        <v>-87201842529.601074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-87201842529.601074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-363341010.54000449</v>
      </c>
      <c r="L2933" s="444">
        <f t="shared" ca="1" si="139"/>
        <v>-87565183540.141083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-87565183540.141083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-364854931.41725451</v>
      </c>
      <c r="L2934" s="444">
        <f t="shared" ca="1" si="139"/>
        <v>-87930038471.558334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-87930038471.558334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-366375160.29815972</v>
      </c>
      <c r="L2935" s="444">
        <f t="shared" ca="1" si="139"/>
        <v>-88296413631.856491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-88296413631.856491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-367901723.46606869</v>
      </c>
      <c r="L2936" s="444">
        <f t="shared" ca="1" si="139"/>
        <v>-88664315355.322556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-88664315355.322556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-369434647.31384397</v>
      </c>
      <c r="L2937" s="444">
        <f t="shared" ca="1" si="139"/>
        <v>-89033750002.636398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-89033750002.636398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-370973958.34431833</v>
      </c>
      <c r="L2938" s="444">
        <f t="shared" ca="1" si="139"/>
        <v>-89404723960.980713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-89404723960.980713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-372519683.17075294</v>
      </c>
      <c r="L2939" s="444">
        <f t="shared" ca="1" si="139"/>
        <v>-89777243644.151459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-89777243644.151459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-374071848.51729774</v>
      </c>
      <c r="L2940" s="444">
        <f t="shared" ca="1" si="139"/>
        <v>-90151315492.668762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-90151315492.668762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-375630481.21945316</v>
      </c>
      <c r="L2941" s="444">
        <f t="shared" ca="1" si="139"/>
        <v>-90526945973.888214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-90526945973.888214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-377195608.22453421</v>
      </c>
      <c r="L2942" s="444">
        <f t="shared" ca="1" si="139"/>
        <v>-90904141582.112747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-90904141582.112747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-378767256.59213644</v>
      </c>
      <c r="L2943" s="444">
        <f t="shared" ca="1" si="139"/>
        <v>-91282908838.70488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-91282908838.70488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-380345453.49460363</v>
      </c>
      <c r="L2944" s="444">
        <f t="shared" ca="1" si="139"/>
        <v>-91663254292.199478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-91663254292.199478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-381930226.21749783</v>
      </c>
      <c r="L2945" s="444">
        <f t="shared" ca="1" si="139"/>
        <v>-92045184518.416977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-92045184518.416977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-383521602.16007072</v>
      </c>
      <c r="L2946" s="444">
        <f t="shared" ca="1" si="139"/>
        <v>-92428706120.577042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-92428706120.577042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-385119608.83573765</v>
      </c>
      <c r="L2947" s="444">
        <f t="shared" ca="1" si="139"/>
        <v>-92813825729.412781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-92813825729.412781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-386724273.87255323</v>
      </c>
      <c r="L2948" s="444">
        <f t="shared" ca="1" si="139"/>
        <v>-93200550003.285339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-93200550003.285339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-388335625.01368892</v>
      </c>
      <c r="L2949" s="444">
        <f t="shared" ca="1" si="139"/>
        <v>-93588885628.299026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-93588885628.299026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-389953690.11791259</v>
      </c>
      <c r="L2950" s="444">
        <f t="shared" ca="1" si="139"/>
        <v>-93978839318.416946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-93978839318.416946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-391578497.1600706</v>
      </c>
      <c r="L2951" s="444">
        <f t="shared" ca="1" si="139"/>
        <v>-94370417815.577011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-94370417815.577011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-393210074.2315709</v>
      </c>
      <c r="L2952" s="444">
        <f t="shared" ca="1" si="139"/>
        <v>-94763627889.808578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-94763627889.808578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-394848449.54086906</v>
      </c>
      <c r="L2953" s="444">
        <f t="shared" ca="1" si="139"/>
        <v>-95158476339.349442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-95158476339.349442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-396493651.41395599</v>
      </c>
      <c r="L2954" s="444">
        <f t="shared" ca="1" si="139"/>
        <v>-95554969990.763397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-95554969990.763397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-398145708.29484749</v>
      </c>
      <c r="L2955" s="444">
        <f t="shared" ca="1" si="139"/>
        <v>-95953115699.058243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-95953115699.058243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-399804648.74607599</v>
      </c>
      <c r="L2956" s="444">
        <f t="shared" ca="1" si="139"/>
        <v>-96352920347.804321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-96352920347.804321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-401470501.44918466</v>
      </c>
      <c r="L2957" s="444">
        <f t="shared" ca="1" si="139"/>
        <v>-96754390849.25351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-96754390849.25351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-403143295.20522296</v>
      </c>
      <c r="L2958" s="444">
        <f t="shared" ca="1" si="139"/>
        <v>-97157534144.458725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-97157534144.458725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-404823058.93524468</v>
      </c>
      <c r="L2959" s="444">
        <f t="shared" ca="1" si="139"/>
        <v>-97562357203.393967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-97562357203.393967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-406509821.68080819</v>
      </c>
      <c r="L2960" s="444">
        <f t="shared" ca="1" si="139"/>
        <v>-97968867025.074768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-97968867025.074768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-408203612.60447818</v>
      </c>
      <c r="L2961" s="444">
        <f t="shared" ca="1" si="139"/>
        <v>-98377070637.679245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-98377070637.679245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-409904460.99033016</v>
      </c>
      <c r="L2962" s="444">
        <f t="shared" ca="1" si="139"/>
        <v>-98786975098.669571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-98786975098.669571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-411612396.24445653</v>
      </c>
      <c r="L2963" s="444">
        <f t="shared" ca="1" si="139"/>
        <v>-99198587494.914032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-99198587494.914032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-413327447.89547515</v>
      </c>
      <c r="L2964" s="444">
        <f t="shared" ca="1" si="139"/>
        <v>-99611914942.809509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-99611914942.809509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-415049645.59503961</v>
      </c>
      <c r="L2965" s="444">
        <f t="shared" ca="1" si="139"/>
        <v>-100026964588.40456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-100026964588.40456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-416779019.11835229</v>
      </c>
      <c r="L2966" s="444">
        <f t="shared" ca="1" si="139"/>
        <v>-100443743607.5229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-100443743607.5229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-418515598.36467874</v>
      </c>
      <c r="L2967" s="444">
        <f t="shared" ca="1" si="139"/>
        <v>-100862259205.88759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-100862259205.88759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-420259413.35786498</v>
      </c>
      <c r="L2968" s="444">
        <f t="shared" ca="1" si="139"/>
        <v>-101282518619.24545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-101282518619.24545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-422010494.24685603</v>
      </c>
      <c r="L2969" s="444">
        <f t="shared" ca="1" si="139"/>
        <v>-101704529113.49231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-101704529113.49231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-423768871.30621797</v>
      </c>
      <c r="L2970" s="444">
        <f t="shared" ca="1" si="139"/>
        <v>-102128297984.79852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-102128297984.79852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-425534574.93666053</v>
      </c>
      <c r="L2971" s="444">
        <f t="shared" ca="1" si="139"/>
        <v>-102553832559.73518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-102553832559.73518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-427307635.66556329</v>
      </c>
      <c r="L2972" s="444">
        <f t="shared" ca="1" si="139"/>
        <v>-102981140195.40074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-102981140195.40074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-429088084.14750308</v>
      </c>
      <c r="L2973" s="444">
        <f t="shared" ca="1" si="139"/>
        <v>-103410228279.54825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-103410228279.54825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-430875951.16478437</v>
      </c>
      <c r="L2974" s="444">
        <f t="shared" ca="1" si="139"/>
        <v>-103841104230.71303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-103841104230.71303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-432671267.62797093</v>
      </c>
      <c r="L2975" s="444">
        <f t="shared" ca="1" si="139"/>
        <v>-104273775498.341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-104273775498.341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-434474064.57642084</v>
      </c>
      <c r="L2976" s="444">
        <f t="shared" ca="1" si="139"/>
        <v>-104708249562.91742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-104708249562.91742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-436284373.17882258</v>
      </c>
      <c r="L2977" s="444">
        <f t="shared" ca="1" si="139"/>
        <v>-105144533936.09624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-105144533936.09624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-438102224.73373431</v>
      </c>
      <c r="L2978" s="444">
        <f t="shared" ca="1" si="139"/>
        <v>-105582636160.82997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-105582636160.82997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-439927650.67012489</v>
      </c>
      <c r="L2979" s="444">
        <f t="shared" ca="1" si="139"/>
        <v>-106022563811.50009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-106022563811.50009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-441760682.54791707</v>
      </c>
      <c r="L2980" s="444">
        <f t="shared" ca="1" si="139"/>
        <v>-106464324494.048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-106464324494.048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-443601352.05853337</v>
      </c>
      <c r="L2981" s="444">
        <f t="shared" ca="1" si="139"/>
        <v>-106907925846.10654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-106907925846.10654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-445449691.02544391</v>
      </c>
      <c r="L2982" s="444">
        <f t="shared" ca="1" si="139"/>
        <v>-107353375537.13197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-107353375537.13197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-447305731.40471655</v>
      </c>
      <c r="L2983" s="444">
        <f t="shared" ca="1" si="139"/>
        <v>-107800681268.5367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-107800681268.5367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-449169505.28556955</v>
      </c>
      <c r="L2984" s="444">
        <f t="shared" ca="1" si="139"/>
        <v>-108249850773.82227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-108249850773.82227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-451041044.89092612</v>
      </c>
      <c r="L2985" s="444">
        <f t="shared" ca="1" si="139"/>
        <v>-108700891818.7132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-108700891818.7132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-452920382.5779717</v>
      </c>
      <c r="L2986" s="444">
        <f t="shared" ca="1" si="139"/>
        <v>-109153812201.29117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-109153812201.29117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-454807550.83871311</v>
      </c>
      <c r="L2987" s="444">
        <f t="shared" ca="1" si="139"/>
        <v>-109608619752.12988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-109608619752.12988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-456702582.30054116</v>
      </c>
      <c r="L2988" s="444">
        <f t="shared" ca="1" si="139"/>
        <v>-110065322334.43042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-110065322334.43042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-458605509.72679347</v>
      </c>
      <c r="L2989" s="444">
        <f t="shared" ca="1" si="139"/>
        <v>-110523927844.15721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-110523927844.15721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-460516366.01732165</v>
      </c>
      <c r="L2990" s="444">
        <f t="shared" ca="1" si="139"/>
        <v>-110984444210.17453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-110984444210.17453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-462435184.20906049</v>
      </c>
      <c r="L2991" s="444">
        <f t="shared" ca="1" si="139"/>
        <v>-111446879394.38359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-111446879394.38359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-464361997.47659826</v>
      </c>
      <c r="L2992" s="444">
        <f t="shared" ca="1" si="139"/>
        <v>-111911241391.86018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-111911241391.86018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-466296839.13275075</v>
      </c>
      <c r="L2993" s="444">
        <f t="shared" ca="1" si="139"/>
        <v>-112377538230.99294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-112377538230.99294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-468239742.62913722</v>
      </c>
      <c r="L2994" s="444">
        <f t="shared" ca="1" si="139"/>
        <v>-112845777973.62207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-112845777973.62207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-470190741.55675864</v>
      </c>
      <c r="L2995" s="444">
        <f t="shared" ca="1" si="139"/>
        <v>-113315968715.17883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-113315968715.17883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-472149869.64657849</v>
      </c>
      <c r="L2996" s="444">
        <f t="shared" ca="1" si="139"/>
        <v>-113788118584.82541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-113788118584.82541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-474117160.77010584</v>
      </c>
      <c r="L2997" s="444">
        <f t="shared" ca="1" si="139"/>
        <v>-114262235745.59552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-114262235745.59552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-476092648.93998134</v>
      </c>
      <c r="L2998" s="444">
        <f t="shared" ca="1" si="139"/>
        <v>-114738328394.53551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-114738328394.53551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-478076368.31056458</v>
      </c>
      <c r="L2999" s="444">
        <f t="shared" ca="1" si="139"/>
        <v>-115216404762.84607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-115216404762.84607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-480068353.17852521</v>
      </c>
      <c r="L3000" s="444">
        <f t="shared" ca="1" si="139"/>
        <v>-115696473116.0246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-115696473116.0246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-482068637.98343581</v>
      </c>
      <c r="L3001" s="444">
        <f t="shared" ca="1" si="139"/>
        <v>-116178541754.00803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-116178541754.00803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-484077257.30836684</v>
      </c>
      <c r="L3002" s="444">
        <f t="shared" ca="1" si="139"/>
        <v>-116662619011.31639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-116662619011.31639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-486094245.88048488</v>
      </c>
      <c r="L3003" s="444">
        <f t="shared" ca="1" si="139"/>
        <v>-117148713257.19687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-117148713257.19687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-488119638.5716536</v>
      </c>
      <c r="L3004" s="444">
        <f t="shared" ca="1" si="139"/>
        <v>-117636832895.76852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-117636832895.76852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-490153470.39903557</v>
      </c>
      <c r="L3005" s="444">
        <f t="shared" ca="1" si="139"/>
        <v>-118126986366.16756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-118126986366.16756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-492195776.52569813</v>
      </c>
      <c r="L3006" s="444">
        <f t="shared" ca="1" si="139"/>
        <v>-118619182142.69325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-118619182142.69325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-494246592.26122189</v>
      </c>
      <c r="L3007" s="444">
        <f t="shared" ca="1" si="139"/>
        <v>-119113428734.95447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-119113428734.95447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-496305953.06231028</v>
      </c>
      <c r="L3008" s="444">
        <f t="shared" ca="1" si="139"/>
        <v>-119609734688.01678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-119609734688.01678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-498373894.53340322</v>
      </c>
      <c r="L3009" s="444">
        <f t="shared" ca="1" si="139"/>
        <v>-120108108582.55019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-120108108582.55019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-500450452.42729241</v>
      </c>
      <c r="L3010" s="444">
        <f t="shared" ca="1" si="139"/>
        <v>-120608559034.97748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-120608559034.97748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-502535662.6457395</v>
      </c>
      <c r="L3011" s="444">
        <f t="shared" ca="1" si="139"/>
        <v>-121111094697.62321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-121111094697.62321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-504629561.24009675</v>
      </c>
      <c r="L3012" s="444">
        <f t="shared" ca="1" si="139"/>
        <v>-121615724258.86331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-121615724258.86331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-506732184.41193044</v>
      </c>
      <c r="L3013" s="444">
        <f t="shared" ca="1" si="139"/>
        <v>-122122456443.27524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-122122456443.27524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-508843568.51364678</v>
      </c>
      <c r="L3014" s="444">
        <f t="shared" ca="1" si="139"/>
        <v>-122631300011.78888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-122631300011.78888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-510963750.04912031</v>
      </c>
      <c r="L3015" s="444">
        <f t="shared" ca="1" si="139"/>
        <v>-123142263761.838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-123142263761.838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-513092765.67432499</v>
      </c>
      <c r="L3016" s="444">
        <f t="shared" ca="1" si="139"/>
        <v>-123655356527.51233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-123655356527.51233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-515230652.19796801</v>
      </c>
      <c r="L3017" s="444">
        <f t="shared" ca="1" si="139"/>
        <v>-124170587179.7103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-124170587179.7103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-517377446.5821262</v>
      </c>
      <c r="L3018" s="444">
        <f t="shared" ca="1" si="139"/>
        <v>-124687964626.29242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-124687964626.29242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-519533185.94288516</v>
      </c>
      <c r="L3019" s="444">
        <f t="shared" ca="1" si="139"/>
        <v>-125207497812.23531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-125207497812.23531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-521697907.55098045</v>
      </c>
      <c r="L3020" s="444">
        <f t="shared" ca="1" si="139"/>
        <v>-125729195719.78629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-125729195719.78629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-523871648.83244282</v>
      </c>
      <c r="L3021" s="444">
        <f t="shared" ca="1" si="139"/>
        <v>-126253067368.61873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-126253067368.61873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-526054447.36924469</v>
      </c>
      <c r="L3022" s="444">
        <f t="shared" ca="1" si="139"/>
        <v>-126779121815.98798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-126779121815.98798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-528246340.89994991</v>
      </c>
      <c r="L3023" s="444">
        <f t="shared" ca="1" si="139"/>
        <v>-127307368156.88792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-127307368156.88792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-530447367.32036632</v>
      </c>
      <c r="L3024" s="444">
        <f t="shared" ca="1" si="139"/>
        <v>-127837815524.2083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-127837815524.2083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-532657564.68420124</v>
      </c>
      <c r="L3025" s="444">
        <f t="shared" ca="1" si="139"/>
        <v>-128370473088.8925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-128370473088.8925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-534876971.20371884</v>
      </c>
      <c r="L3026" s="444">
        <f t="shared" ca="1" si="139"/>
        <v>-128905350060.09622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-128905350060.09622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-537105625.2504009</v>
      </c>
      <c r="L3027" s="444">
        <f t="shared" ca="1" si="139"/>
        <v>-129442455685.34662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-129442455685.34662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-539343565.35561085</v>
      </c>
      <c r="L3028" s="444">
        <f t="shared" ca="1" si="139"/>
        <v>-129981799250.70222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-129981799250.70222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-541590830.21125925</v>
      </c>
      <c r="L3029" s="444">
        <f t="shared" ca="1" si="139"/>
        <v>-130523390080.91348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-130523390080.91348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-543847458.67047286</v>
      </c>
      <c r="L3030" s="444">
        <f t="shared" ca="1" si="139"/>
        <v>-131067237539.58395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-131067237539.58395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-546113489.74826658</v>
      </c>
      <c r="L3031" s="444">
        <f t="shared" ca="1" si="139"/>
        <v>-131613351029.33221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-131613351029.33221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-548388962.62221754</v>
      </c>
      <c r="L3032" s="444">
        <f t="shared" ca="1" si="139"/>
        <v>-132161739991.95444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-132161739991.95444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-550673916.63314342</v>
      </c>
      <c r="L3033" s="444">
        <f t="shared" ca="1" si="139"/>
        <v>-132712413908.58759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-132712413908.58759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-552968391.28578162</v>
      </c>
      <c r="L3034" s="444">
        <f t="shared" ca="1" si="139"/>
        <v>-133265382299.87337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-133265382299.87337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-555272426.24947238</v>
      </c>
      <c r="L3035" s="444">
        <f t="shared" ca="1" si="139"/>
        <v>-133820654726.12283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-133820654726.12283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-557586061.35884511</v>
      </c>
      <c r="L3036" s="444">
        <f t="shared" ca="1" si="139"/>
        <v>-134378240787.48167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-134378240787.48167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-559909336.61450696</v>
      </c>
      <c r="L3037" s="444">
        <f t="shared" ca="1" si="139"/>
        <v>-134938150124.09618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-134938150124.09618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-562242292.18373406</v>
      </c>
      <c r="L3038" s="444">
        <f t="shared" ca="1" si="139"/>
        <v>-135500392416.27991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-135500392416.27991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-564584968.40116632</v>
      </c>
      <c r="L3039" s="444">
        <f t="shared" ca="1" si="139"/>
        <v>-136064977384.68108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-136064977384.68108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-566937405.76950443</v>
      </c>
      <c r="L3040" s="444">
        <f t="shared" ca="1" si="139"/>
        <v>-136631914790.45058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-136631914790.45058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-569299644.9602108</v>
      </c>
      <c r="L3041" s="444">
        <f t="shared" ca="1" si="139"/>
        <v>-137201214435.41078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-137201214435.41078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-571671726.81421161</v>
      </c>
      <c r="L3042" s="444">
        <f t="shared" ca="1" si="139"/>
        <v>-137772886162.22501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-137772886162.22501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-574053692.34260416</v>
      </c>
      <c r="L3043" s="444">
        <f t="shared" ca="1" si="139"/>
        <v>-138346939854.5676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-138346939854.5676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-576445582.72736502</v>
      </c>
      <c r="L3044" s="444">
        <f t="shared" ca="1" si="139"/>
        <v>-138923385437.29495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-138923385437.29495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-578847439.32206225</v>
      </c>
      <c r="L3045" s="444">
        <f t="shared" ca="1" si="139"/>
        <v>-139502232876.617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-139502232876.617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-581259303.65257084</v>
      </c>
      <c r="L3046" s="444">
        <f t="shared" ca="1" si="139"/>
        <v>-140083492180.26956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-140083492180.26956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-583681217.41778982</v>
      </c>
      <c r="L3047" s="444">
        <f t="shared" ca="1" si="139"/>
        <v>-140667173397.68735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-140667173397.68735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-586113222.49036396</v>
      </c>
      <c r="L3048" s="444">
        <f t="shared" ca="1" si="139"/>
        <v>-141253286620.1777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-141253286620.1777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-588555360.91740704</v>
      </c>
      <c r="L3049" s="444">
        <f t="shared" ca="1" si="139"/>
        <v>-141841841981.09512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-141841841981.09512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-591007674.92122972</v>
      </c>
      <c r="L3050" s="444">
        <f t="shared" ca="1" si="139"/>
        <v>-142432849656.01636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-142432849656.01636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-593470206.90006816</v>
      </c>
      <c r="L3051" s="444">
        <f t="shared" ca="1" si="139"/>
        <v>-143026319862.91641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-143026319862.91641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-595942999.42881835</v>
      </c>
      <c r="L3052" s="444">
        <f t="shared" ca="1" si="139"/>
        <v>-143622262862.34525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-143622262862.34525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-598426095.25977182</v>
      </c>
      <c r="L3053" s="444">
        <f t="shared" ca="1" si="139"/>
        <v>-144220688957.60501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-144220688957.60501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-600919537.32335424</v>
      </c>
      <c r="L3054" s="444">
        <f t="shared" ca="1" si="139"/>
        <v>-144821608494.92838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-144821608494.92838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-603423368.72886825</v>
      </c>
      <c r="L3055" s="444">
        <f t="shared" ca="1" si="139"/>
        <v>-145425031863.65726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-145425031863.65726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-605937632.76523852</v>
      </c>
      <c r="L3056" s="444">
        <f t="shared" ca="1" si="139"/>
        <v>-146030969496.42249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-146030969496.42249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-608462372.90176034</v>
      </c>
      <c r="L3057" s="444">
        <f t="shared" ca="1" si="139"/>
        <v>-146639431869.32425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-146639431869.32425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-610997632.78885102</v>
      </c>
      <c r="L3058" s="444">
        <f t="shared" ca="1" si="139"/>
        <v>-147250429502.1131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-147250429502.1131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-613543456.25880456</v>
      </c>
      <c r="L3059" s="444">
        <f t="shared" ca="1" si="139"/>
        <v>-147863972958.37192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-147863972958.37192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-616099887.32654965</v>
      </c>
      <c r="L3060" s="444">
        <f t="shared" ca="1" si="139"/>
        <v>-148480072845.69846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-148480072845.69846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-618666970.19041026</v>
      </c>
      <c r="L3061" s="444">
        <f t="shared" ca="1" si="139"/>
        <v>-149098739815.88885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-149098739815.88885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-621244749.23287022</v>
      </c>
      <c r="L3062" s="444">
        <f t="shared" ca="1" si="139"/>
        <v>-149719984565.12173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-149719984565.12173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-623833269.02134061</v>
      </c>
      <c r="L3063" s="444">
        <f t="shared" ca="1" si="139"/>
        <v>-150343817834.14307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-150343817834.14307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-626432574.30892944</v>
      </c>
      <c r="L3064" s="444">
        <f t="shared" ca="1" si="139"/>
        <v>-150970250408.452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-150970250408.452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-629042710.03521669</v>
      </c>
      <c r="L3065" s="444">
        <f t="shared" ca="1" si="139"/>
        <v>-151599293118.48721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-151599293118.48721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-631663721.32703006</v>
      </c>
      <c r="L3066" s="444">
        <f t="shared" ca="1" si="139"/>
        <v>-152230956839.81424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-152230956839.81424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-634295653.49922597</v>
      </c>
      <c r="L3067" s="444">
        <f t="shared" ca="1" si="139"/>
        <v>-152865252493.31348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-152865252493.31348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-636938552.05547285</v>
      </c>
      <c r="L3068" s="444">
        <f t="shared" ref="L3068:L3322" ca="1" si="144">I3068-J3068+K3068</f>
        <v>-153502191045.36896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-153502191045.36896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-639592462.68903732</v>
      </c>
      <c r="L3069" s="444">
        <f t="shared" ca="1" si="144"/>
        <v>-154141783508.05798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-154141783508.05798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-642257431.28357494</v>
      </c>
      <c r="L3070" s="444">
        <f t="shared" ca="1" si="144"/>
        <v>-154784040939.34155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-154784040939.34155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-644933503.91392314</v>
      </c>
      <c r="L3071" s="444">
        <f t="shared" ca="1" si="144"/>
        <v>-155428974443.25546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-155428974443.25546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-647620726.84689772</v>
      </c>
      <c r="L3072" s="444">
        <f t="shared" ca="1" si="144"/>
        <v>-156076595170.10236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-156076595170.10236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-650319146.54209316</v>
      </c>
      <c r="L3073" s="444">
        <f t="shared" ca="1" si="144"/>
        <v>-156726914316.64444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-156726914316.64444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-653028809.65268517</v>
      </c>
      <c r="L3074" s="444">
        <f t="shared" ca="1" si="144"/>
        <v>-157379943126.29712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-157379943126.29712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-655749763.02623796</v>
      </c>
      <c r="L3075" s="444">
        <f t="shared" ca="1" si="144"/>
        <v>-158035692889.32336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-158035692889.32336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-658482053.70551395</v>
      </c>
      <c r="L3076" s="444">
        <f t="shared" ca="1" si="144"/>
        <v>-158694174943.02887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-158694174943.02887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-661225728.92928696</v>
      </c>
      <c r="L3077" s="444">
        <f t="shared" ca="1" si="144"/>
        <v>-159355400671.95816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-159355400671.95816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-663980836.13315904</v>
      </c>
      <c r="L3078" s="444">
        <f t="shared" ca="1" si="144"/>
        <v>-160019381508.09131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-160019381508.09131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-666747422.95038044</v>
      </c>
      <c r="L3079" s="444">
        <f t="shared" ca="1" si="144"/>
        <v>-160686128931.04169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-160686128931.04169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-669525537.21267366</v>
      </c>
      <c r="L3080" s="444">
        <f t="shared" ca="1" si="144"/>
        <v>-161355654468.25436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-161355654468.25436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-672315226.95105982</v>
      </c>
      <c r="L3081" s="444">
        <f t="shared" ca="1" si="144"/>
        <v>-162027969695.20541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-162027969695.20541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-675116540.39668918</v>
      </c>
      <c r="L3082" s="444">
        <f t="shared" ca="1" si="144"/>
        <v>-162703086235.60211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-162703086235.60211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-677929525.98167551</v>
      </c>
      <c r="L3083" s="444">
        <f t="shared" ca="1" si="144"/>
        <v>-163381015761.5838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-163381015761.5838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-680754232.33993244</v>
      </c>
      <c r="L3084" s="444">
        <f t="shared" ca="1" si="144"/>
        <v>-164061769993.92374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-164061769993.92374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-683590708.30801558</v>
      </c>
      <c r="L3085" s="444">
        <f t="shared" ca="1" si="144"/>
        <v>-164745360702.23175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-164745360702.23175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-686439002.92596567</v>
      </c>
      <c r="L3086" s="444">
        <f t="shared" ca="1" si="144"/>
        <v>-165431799705.15771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-165431799705.15771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-689299165.43815708</v>
      </c>
      <c r="L3087" s="444">
        <f t="shared" ca="1" si="144"/>
        <v>-166121098870.59589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-166121098870.59589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-692171245.29414952</v>
      </c>
      <c r="L3088" s="444">
        <f t="shared" ca="1" si="144"/>
        <v>-166813270115.89005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-166813270115.89005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-695055292.14954185</v>
      </c>
      <c r="L3089" s="444">
        <f t="shared" ca="1" si="144"/>
        <v>-167508325408.03958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-167508325408.03958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-697951355.86683154</v>
      </c>
      <c r="L3090" s="444">
        <f t="shared" ca="1" si="144"/>
        <v>-168206276763.9064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-168206276763.9064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-700859486.51627672</v>
      </c>
      <c r="L3091" s="444">
        <f t="shared" ca="1" si="144"/>
        <v>-168907136250.42267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-168907136250.42267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-703779734.37676108</v>
      </c>
      <c r="L3092" s="444">
        <f t="shared" ca="1" si="144"/>
        <v>-169610915984.79944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-169610915984.79944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-706712149.93666434</v>
      </c>
      <c r="L3093" s="444">
        <f t="shared" ca="1" si="144"/>
        <v>-170317628134.73611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-170317628134.73611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-709656783.89473379</v>
      </c>
      <c r="L3094" s="444">
        <f t="shared" ca="1" si="144"/>
        <v>-171027284918.63086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-171027284918.63086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-712613687.16096187</v>
      </c>
      <c r="L3095" s="444">
        <f t="shared" ca="1" si="144"/>
        <v>-171739898605.79181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-171739898605.79181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-715582910.85746586</v>
      </c>
      <c r="L3096" s="444">
        <f t="shared" ca="1" si="144"/>
        <v>-172455481516.64926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-172455481516.64926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-718564506.31937194</v>
      </c>
      <c r="L3097" s="444">
        <f t="shared" ca="1" si="144"/>
        <v>-173174046022.96863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-173174046022.96863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-721558525.09570265</v>
      </c>
      <c r="L3098" s="444">
        <f t="shared" ca="1" si="144"/>
        <v>-173895604548.06433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-173895604548.06433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-724565018.95026803</v>
      </c>
      <c r="L3099" s="444">
        <f t="shared" ca="1" si="144"/>
        <v>-174620169567.01459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-174620169567.01459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-727584039.86256075</v>
      </c>
      <c r="L3100" s="444">
        <f t="shared" ca="1" si="144"/>
        <v>-175347753606.87714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-175347753606.87714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-730615640.02865469</v>
      </c>
      <c r="L3101" s="444">
        <f t="shared" ca="1" si="144"/>
        <v>-176078369246.90579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-176078369246.90579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-733659871.86210752</v>
      </c>
      <c r="L3102" s="444">
        <f t="shared" ca="1" si="144"/>
        <v>-176812029118.76791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-176812029118.76791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-736716787.99486625</v>
      </c>
      <c r="L3103" s="444">
        <f t="shared" ca="1" si="144"/>
        <v>-177548745906.76279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-177548745906.76279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-739786441.27817822</v>
      </c>
      <c r="L3104" s="444">
        <f t="shared" ca="1" si="144"/>
        <v>-178288532348.04095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-178288532348.04095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-742868884.78350401</v>
      </c>
      <c r="L3105" s="444">
        <f t="shared" ca="1" si="144"/>
        <v>-179031401232.82446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-179031401232.82446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-745964171.80343521</v>
      </c>
      <c r="L3106" s="444">
        <f t="shared" ca="1" si="144"/>
        <v>-179777365404.6279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-179777365404.6279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-749072355.85261619</v>
      </c>
      <c r="L3107" s="444">
        <f t="shared" ca="1" si="144"/>
        <v>-180526437760.48053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-180526437760.48053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-752193490.66866887</v>
      </c>
      <c r="L3108" s="444">
        <f t="shared" ca="1" si="144"/>
        <v>-181278631251.1492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-181278631251.1492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-755327630.21312165</v>
      </c>
      <c r="L3109" s="444">
        <f t="shared" ca="1" si="144"/>
        <v>-182033958881.36234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-182033958881.36234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-758474828.67234302</v>
      </c>
      <c r="L3110" s="444">
        <f t="shared" ca="1" si="144"/>
        <v>-182792433710.03467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-182792433710.03467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-761635140.45847774</v>
      </c>
      <c r="L3111" s="444">
        <f t="shared" ca="1" si="144"/>
        <v>-183554068850.49313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-183554068850.49313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-764808620.21038806</v>
      </c>
      <c r="L3112" s="444">
        <f t="shared" ca="1" si="144"/>
        <v>-184318877470.70352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-184318877470.70352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-767995322.79459798</v>
      </c>
      <c r="L3113" s="444">
        <f t="shared" ca="1" si="144"/>
        <v>-185086872793.49811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-185086872793.49811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-771195303.30624211</v>
      </c>
      <c r="L3114" s="444">
        <f t="shared" ca="1" si="144"/>
        <v>-185858068096.80435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-185858068096.80435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-774408617.07001817</v>
      </c>
      <c r="L3115" s="444">
        <f t="shared" ca="1" si="144"/>
        <v>-186632476713.87436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-186632476713.87436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-777635319.6411432</v>
      </c>
      <c r="L3116" s="444">
        <f t="shared" ca="1" si="144"/>
        <v>-187410112033.5155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-187410112033.5155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-780875466.80631459</v>
      </c>
      <c r="L3117" s="444">
        <f t="shared" ca="1" si="144"/>
        <v>-188190987500.32181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-188190987500.32181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-784129114.58467424</v>
      </c>
      <c r="L3118" s="444">
        <f t="shared" ca="1" si="144"/>
        <v>-188975116614.90649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-188975116614.90649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-787396319.22877705</v>
      </c>
      <c r="L3119" s="444">
        <f t="shared" ca="1" si="144"/>
        <v>-189762512934.13528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-189762512934.13528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-790677137.22556365</v>
      </c>
      <c r="L3120" s="444">
        <f t="shared" ca="1" si="144"/>
        <v>-190553190071.36084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-190553190071.36084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-793971625.29733682</v>
      </c>
      <c r="L3121" s="444">
        <f t="shared" ca="1" si="144"/>
        <v>-191347161696.65817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-191347161696.65817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-797279840.40274239</v>
      </c>
      <c r="L3122" s="444">
        <f t="shared" ca="1" si="144"/>
        <v>-192144441537.06091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-192144441537.06091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-800601839.73775375</v>
      </c>
      <c r="L3123" s="444">
        <f t="shared" ca="1" si="144"/>
        <v>-192945043376.79868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-192945043376.79868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-803937680.7366612</v>
      </c>
      <c r="L3124" s="444">
        <f t="shared" ca="1" si="144"/>
        <v>-193748981057.53534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-193748981057.53534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-807287421.07306385</v>
      </c>
      <c r="L3125" s="444">
        <f t="shared" ca="1" si="144"/>
        <v>-194556268478.6084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-194556268478.6084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-810651118.66086829</v>
      </c>
      <c r="L3126" s="444">
        <f t="shared" ca="1" si="144"/>
        <v>-195366919597.26926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-195366919597.26926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-814028831.65528858</v>
      </c>
      <c r="L3127" s="444">
        <f t="shared" ca="1" si="144"/>
        <v>-196180948428.92453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-196180948428.92453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-817420618.45385218</v>
      </c>
      <c r="L3128" s="444">
        <f t="shared" ca="1" si="144"/>
        <v>-196998369047.37839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-196998369047.37839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-820826537.69740999</v>
      </c>
      <c r="L3129" s="444">
        <f t="shared" ca="1" si="144"/>
        <v>-197819195585.07581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-197819195585.07581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-824246648.27114916</v>
      </c>
      <c r="L3130" s="444">
        <f t="shared" ca="1" si="144"/>
        <v>-198643442233.34695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-198643442233.34695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-827681009.30561233</v>
      </c>
      <c r="L3131" s="444">
        <f t="shared" ca="1" si="144"/>
        <v>-199471123242.65256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-199471123242.65256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-831129680.177719</v>
      </c>
      <c r="L3132" s="444">
        <f t="shared" ca="1" si="144"/>
        <v>-200302252922.83026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-200302252922.83026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-834592720.51179278</v>
      </c>
      <c r="L3133" s="444">
        <f t="shared" ca="1" si="144"/>
        <v>-201136845643.34204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-201136845643.34204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-838070190.18059182</v>
      </c>
      <c r="L3134" s="444">
        <f t="shared" ca="1" si="144"/>
        <v>-201974915833.52264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-201974915833.52264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-841562149.30634439</v>
      </c>
      <c r="L3135" s="444">
        <f t="shared" ca="1" si="144"/>
        <v>-202816477982.82898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-202816477982.82898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-845068658.26178741</v>
      </c>
      <c r="L3136" s="444">
        <f t="shared" ca="1" si="144"/>
        <v>-203661546641.09076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-203661546641.09076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-848589777.67121148</v>
      </c>
      <c r="L3137" s="444">
        <f t="shared" ca="1" si="144"/>
        <v>-204510136418.76196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-204510136418.76196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-852125568.4115082</v>
      </c>
      <c r="L3138" s="444">
        <f t="shared" ca="1" si="144"/>
        <v>-205362261987.17346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-205362261987.17346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-855676091.61322272</v>
      </c>
      <c r="L3139" s="444">
        <f t="shared" ca="1" si="144"/>
        <v>-206217938078.78668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-206217938078.78668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-859241408.6616112</v>
      </c>
      <c r="L3140" s="444">
        <f t="shared" ca="1" si="144"/>
        <v>-207077179487.4483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-207077179487.4483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-862821581.19770122</v>
      </c>
      <c r="L3141" s="444">
        <f t="shared" ca="1" si="144"/>
        <v>-207940001068.646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-207940001068.646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-866416671.1193583</v>
      </c>
      <c r="L3142" s="444">
        <f t="shared" ca="1" si="144"/>
        <v>-208806417739.76535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-208806417739.76535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-870026740.58235562</v>
      </c>
      <c r="L3143" s="444">
        <f t="shared" ca="1" si="144"/>
        <v>-209676444480.34772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-209676444480.34772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-873651852.00144875</v>
      </c>
      <c r="L3144" s="444">
        <f t="shared" ca="1" si="144"/>
        <v>-210550096332.34915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-210550096332.34915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-877292068.05145478</v>
      </c>
      <c r="L3145" s="444">
        <f t="shared" ca="1" si="144"/>
        <v>-211427388400.4006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-211427388400.4006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-880947451.6683358</v>
      </c>
      <c r="L3146" s="444">
        <f t="shared" ca="1" si="144"/>
        <v>-212308335852.06894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-212308335852.06894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-884618066.05028725</v>
      </c>
      <c r="L3147" s="444">
        <f t="shared" ca="1" si="144"/>
        <v>-213192953918.11923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-213192953918.11923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-888303974.65883017</v>
      </c>
      <c r="L3148" s="444">
        <f t="shared" ca="1" si="144"/>
        <v>-214081257892.77808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-214081257892.77808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-892005241.2199086</v>
      </c>
      <c r="L3149" s="444">
        <f t="shared" ca="1" si="144"/>
        <v>-214973263133.99799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-214973263133.99799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-895721929.72499168</v>
      </c>
      <c r="L3150" s="444">
        <f t="shared" ca="1" si="144"/>
        <v>-215868985063.72299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-215868985063.72299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-899454104.43217909</v>
      </c>
      <c r="L3151" s="444">
        <f t="shared" ca="1" si="144"/>
        <v>-216768439168.15518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-216768439168.15518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-903201829.86731339</v>
      </c>
      <c r="L3152" s="444">
        <f t="shared" ca="1" si="144"/>
        <v>-217671640998.02249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-217671640998.02249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-906965170.82509387</v>
      </c>
      <c r="L3153" s="444">
        <f t="shared" ca="1" si="144"/>
        <v>-218578606168.8476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-218578606168.8476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-910744192.37019825</v>
      </c>
      <c r="L3154" s="444">
        <f t="shared" ca="1" si="144"/>
        <v>-219489350361.2178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-219489350361.2178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-914538959.8384074</v>
      </c>
      <c r="L3155" s="444">
        <f t="shared" ca="1" si="144"/>
        <v>-220403889321.05621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-220403889321.05621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-918349538.83773422</v>
      </c>
      <c r="L3156" s="444">
        <f t="shared" ca="1" si="144"/>
        <v>-221322238859.89395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-221322238859.89395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-922175995.24955809</v>
      </c>
      <c r="L3157" s="444">
        <f t="shared" ca="1" si="144"/>
        <v>-222244414855.14352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-222244414855.14352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-926018395.2297647</v>
      </c>
      <c r="L3158" s="444">
        <f t="shared" ca="1" si="144"/>
        <v>-223170433250.37329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-223170433250.37329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-929876805.2098887</v>
      </c>
      <c r="L3159" s="444">
        <f t="shared" ca="1" si="144"/>
        <v>-224100310055.58319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-224100310055.58319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-933751291.89826345</v>
      </c>
      <c r="L3160" s="444">
        <f t="shared" ca="1" si="144"/>
        <v>-225034061347.48145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-225034061347.48145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-937641922.28117251</v>
      </c>
      <c r="L3161" s="444">
        <f t="shared" ca="1" si="144"/>
        <v>-225971703269.7626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-225971703269.7626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-941548763.62401092</v>
      </c>
      <c r="L3162" s="444">
        <f t="shared" ca="1" si="144"/>
        <v>-226913252033.38663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-226913252033.38663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-945471883.4724443</v>
      </c>
      <c r="L3163" s="444">
        <f t="shared" ca="1" si="144"/>
        <v>-227858723916.85907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-227858723916.85907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-949411349.65357947</v>
      </c>
      <c r="L3164" s="444">
        <f t="shared" ca="1" si="144"/>
        <v>-228808135266.51263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-228808135266.51263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-953367230.27713597</v>
      </c>
      <c r="L3165" s="444">
        <f t="shared" ca="1" si="144"/>
        <v>-229761502496.78976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-229761502496.78976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-957339593.736624</v>
      </c>
      <c r="L3166" s="444">
        <f t="shared" ca="1" si="144"/>
        <v>-230718842090.5264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-230718842090.5264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-961328508.71052682</v>
      </c>
      <c r="L3167" s="444">
        <f t="shared" ca="1" si="144"/>
        <v>-231680170599.23694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-231680170599.23694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-965334044.16348708</v>
      </c>
      <c r="L3168" s="444">
        <f t="shared" ca="1" si="144"/>
        <v>-232645504643.40042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-232645504643.40042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-969356269.34750175</v>
      </c>
      <c r="L3169" s="444">
        <f t="shared" ca="1" si="144"/>
        <v>-233614860912.74792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-233614860912.74792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-973395253.80311632</v>
      </c>
      <c r="L3170" s="444">
        <f t="shared" ca="1" si="144"/>
        <v>-234588256166.55106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-234588256166.55106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-977451067.36062944</v>
      </c>
      <c r="L3171" s="444">
        <f t="shared" ca="1" si="144"/>
        <v>-235565707233.91168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-235565707233.91168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-981523780.14129865</v>
      </c>
      <c r="L3172" s="444">
        <f t="shared" ca="1" si="144"/>
        <v>-236547231014.05298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-236547231014.05298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-985613462.55855405</v>
      </c>
      <c r="L3173" s="444">
        <f t="shared" ca="1" si="144"/>
        <v>-237532844476.61154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-237532844476.61154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-989720185.31921458</v>
      </c>
      <c r="L3174" s="444">
        <f t="shared" ca="1" si="144"/>
        <v>-238522564661.93076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-238522564661.93076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-993844019.42471135</v>
      </c>
      <c r="L3175" s="444">
        <f t="shared" ca="1" si="144"/>
        <v>-239516408681.35547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-239516408681.35547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-997985036.17231452</v>
      </c>
      <c r="L3176" s="444">
        <f t="shared" ca="1" si="144"/>
        <v>-240514393717.52777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-240514393717.52777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-1002143307.1563658</v>
      </c>
      <c r="L3177" s="444">
        <f t="shared" ca="1" si="144"/>
        <v>-241516537024.68414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-241516537024.68414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-1006318904.2695174</v>
      </c>
      <c r="L3178" s="444">
        <f t="shared" ca="1" si="144"/>
        <v>-242522855928.95367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-242522855928.95367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-1010511899.7039737</v>
      </c>
      <c r="L3179" s="444">
        <f t="shared" ca="1" si="144"/>
        <v>-243533367828.65765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-243533367828.65765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-1014722365.9527401</v>
      </c>
      <c r="L3180" s="444">
        <f t="shared" ca="1" si="144"/>
        <v>-244548090194.61038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-244548090194.61038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-1018950375.8108766</v>
      </c>
      <c r="L3181" s="444">
        <f t="shared" ca="1" si="144"/>
        <v>-245567040570.42126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-245567040570.42126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-1023196002.3767552</v>
      </c>
      <c r="L3182" s="444">
        <f t="shared" ca="1" si="144"/>
        <v>-246590236572.79803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-246590236572.79803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-1027459319.0533252</v>
      </c>
      <c r="L3183" s="444">
        <f t="shared" ca="1" si="144"/>
        <v>-247617695891.85135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-247617695891.85135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-1031740399.5493807</v>
      </c>
      <c r="L3184" s="444">
        <f t="shared" ca="1" si="144"/>
        <v>-248649436291.40073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-248649436291.40073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-1036039317.8808365</v>
      </c>
      <c r="L3185" s="444">
        <f t="shared" ca="1" si="144"/>
        <v>-249685475609.28156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-249685475609.28156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-1040356148.3720064</v>
      </c>
      <c r="L3186" s="444">
        <f t="shared" ca="1" si="144"/>
        <v>-250725831757.65356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-250725831757.65356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-1044690965.6568898</v>
      </c>
      <c r="L3187" s="444">
        <f t="shared" ca="1" si="144"/>
        <v>-251770522723.31046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-251770522723.31046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-1049043844.6804603</v>
      </c>
      <c r="L3188" s="444">
        <f t="shared" ca="1" si="144"/>
        <v>-252819566567.99091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-252819566567.99091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-1053414860.6999621</v>
      </c>
      <c r="L3189" s="444">
        <f t="shared" ca="1" si="144"/>
        <v>-253872981428.69086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-253872981428.69086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-1057804089.2862118</v>
      </c>
      <c r="L3190" s="444">
        <f t="shared" ca="1" si="144"/>
        <v>-254930785517.97708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-254930785517.97708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-1062211606.3249043</v>
      </c>
      <c r="L3191" s="444">
        <f t="shared" ca="1" si="144"/>
        <v>-255992997124.30197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-255992997124.30197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-1066637488.0179249</v>
      </c>
      <c r="L3192" s="444">
        <f t="shared" ca="1" si="144"/>
        <v>-257059634612.31989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-257059634612.31989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-1071081810.8846662</v>
      </c>
      <c r="L3193" s="444">
        <f t="shared" ca="1" si="144"/>
        <v>-258130716423.20456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-258130716423.20456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-1075544651.7633524</v>
      </c>
      <c r="L3194" s="444">
        <f t="shared" ca="1" si="144"/>
        <v>-259206261074.96793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-259206261074.96793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-1080026087.8123665</v>
      </c>
      <c r="L3195" s="444">
        <f t="shared" ca="1" si="144"/>
        <v>-260286287162.7803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-260286287162.7803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-1084526196.5115845</v>
      </c>
      <c r="L3196" s="444">
        <f t="shared" ca="1" si="144"/>
        <v>-261370813359.2919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-261370813359.2919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-1089045055.6637163</v>
      </c>
      <c r="L3197" s="444">
        <f t="shared" ca="1" si="144"/>
        <v>-262459858414.95563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-262459858414.95563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-1093582743.3956485</v>
      </c>
      <c r="L3198" s="444">
        <f t="shared" ca="1" si="144"/>
        <v>-263553441158.35129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-263553441158.35129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-1098139338.159797</v>
      </c>
      <c r="L3199" s="444">
        <f t="shared" ca="1" si="144"/>
        <v>-264651580496.51108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-264651580496.51108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-1102714918.7354629</v>
      </c>
      <c r="L3200" s="444">
        <f t="shared" ca="1" si="144"/>
        <v>-265754295415.24655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-265754295415.24655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-1107309564.2301939</v>
      </c>
      <c r="L3201" s="444">
        <f t="shared" ca="1" si="144"/>
        <v>-266861604979.47675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-266861604979.47675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-1111923354.0811532</v>
      </c>
      <c r="L3202" s="444">
        <f t="shared" ca="1" si="144"/>
        <v>-267973528333.55789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-267973528333.55789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-1116556368.0564914</v>
      </c>
      <c r="L3203" s="444">
        <f t="shared" ca="1" si="144"/>
        <v>-269090084701.61438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-269090084701.61438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-1121208686.2567265</v>
      </c>
      <c r="L3204" s="444">
        <f t="shared" ca="1" si="144"/>
        <v>-270211293387.87109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-270211293387.87109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-1125880389.1161296</v>
      </c>
      <c r="L3205" s="444">
        <f t="shared" ca="1" si="144"/>
        <v>-271337173776.98721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-271337173776.98721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-1130571557.4041133</v>
      </c>
      <c r="L3206" s="444">
        <f t="shared" ca="1" si="144"/>
        <v>-272467745334.39133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-272467745334.39133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-1135282272.2266304</v>
      </c>
      <c r="L3207" s="444">
        <f t="shared" ca="1" si="144"/>
        <v>-273603027606.61795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-273603027606.61795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-1140012615.0275748</v>
      </c>
      <c r="L3208" s="444">
        <f t="shared" ca="1" si="144"/>
        <v>-274743040221.64554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-274743040221.64554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-1144762667.5901897</v>
      </c>
      <c r="L3209" s="444">
        <f t="shared" ca="1" si="144"/>
        <v>-275887802889.23572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-275887802889.23572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-1149532512.0384822</v>
      </c>
      <c r="L3210" s="444">
        <f t="shared" ca="1" si="144"/>
        <v>-277037335401.27417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-277037335401.27417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-1154322230.8386424</v>
      </c>
      <c r="L3211" s="444">
        <f t="shared" ca="1" si="144"/>
        <v>-278191657632.11279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-278191657632.11279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-1159131906.8004699</v>
      </c>
      <c r="L3212" s="444">
        <f t="shared" ca="1" si="144"/>
        <v>-279350789538.91327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-279350789538.91327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-1163961623.0788052</v>
      </c>
      <c r="L3213" s="444">
        <f t="shared" ca="1" si="144"/>
        <v>-280514751161.99207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-280514751161.99207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-1168811463.1749668</v>
      </c>
      <c r="L3214" s="444">
        <f t="shared" ca="1" si="144"/>
        <v>-281683562625.16705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-281683562625.16705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-1173681510.9381959</v>
      </c>
      <c r="L3215" s="444">
        <f t="shared" ca="1" si="144"/>
        <v>-282857244136.10522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-282857244136.10522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-1178571850.5671051</v>
      </c>
      <c r="L3216" s="444">
        <f t="shared" ca="1" si="144"/>
        <v>-284035815986.6723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-284035815986.6723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-1183482566.6111345</v>
      </c>
      <c r="L3217" s="444">
        <f t="shared" ca="1" si="144"/>
        <v>-285219298553.28345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-285219298553.28345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-1188413743.9720144</v>
      </c>
      <c r="L3218" s="444">
        <f t="shared" ca="1" si="144"/>
        <v>-286407712297.25543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-286407712297.25543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-1193365467.905231</v>
      </c>
      <c r="L3219" s="444">
        <f t="shared" ca="1" si="144"/>
        <v>-287601077765.16064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-287601077765.16064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-1198337824.0215027</v>
      </c>
      <c r="L3220" s="444">
        <f t="shared" ca="1" si="144"/>
        <v>-288799415589.18213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-288799415589.18213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-1203330898.2882588</v>
      </c>
      <c r="L3221" s="444">
        <f t="shared" ca="1" si="144"/>
        <v>-290002746487.4704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-290002746487.4704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-1208344777.0311267</v>
      </c>
      <c r="L3222" s="444">
        <f t="shared" ca="1" si="144"/>
        <v>-291211091264.50153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-291211091264.50153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-1213379546.9354229</v>
      </c>
      <c r="L3223" s="444">
        <f t="shared" ca="1" si="144"/>
        <v>-292424470811.43695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-292424470811.43695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-1218435295.0476539</v>
      </c>
      <c r="L3224" s="444">
        <f t="shared" ca="1" si="144"/>
        <v>-293642906106.48462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-293642906106.48462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-1223512108.7770193</v>
      </c>
      <c r="L3225" s="444">
        <f t="shared" ca="1" si="144"/>
        <v>-294866418215.26166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-294866418215.26166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-1228610075.8969235</v>
      </c>
      <c r="L3226" s="444">
        <f t="shared" ca="1" si="144"/>
        <v>-296095028291.15857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-296095028291.15857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-1233729284.546494</v>
      </c>
      <c r="L3227" s="444">
        <f t="shared" ca="1" si="144"/>
        <v>-297328757575.70508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-297328757575.70508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-1238869823.2321045</v>
      </c>
      <c r="L3228" s="444">
        <f t="shared" ca="1" si="144"/>
        <v>-298567627398.93719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-298567627398.93719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-1244031780.8289049</v>
      </c>
      <c r="L3229" s="444">
        <f t="shared" ca="1" si="144"/>
        <v>-299811659179.76611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-299811659179.76611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-1249215246.5823588</v>
      </c>
      <c r="L3230" s="444">
        <f t="shared" ca="1" si="144"/>
        <v>-301060874426.34845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-301060874426.34845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-1254420310.1097851</v>
      </c>
      <c r="L3231" s="444">
        <f t="shared" ca="1" si="144"/>
        <v>-302315294736.45825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-302315294736.45825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-1259647061.4019094</v>
      </c>
      <c r="L3232" s="444">
        <f t="shared" ca="1" si="144"/>
        <v>-303574941797.86017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-303574941797.86017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-1264895590.8244174</v>
      </c>
      <c r="L3233" s="444">
        <f t="shared" ca="1" si="144"/>
        <v>-304839837388.68457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-304839837388.68457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-1270165989.119519</v>
      </c>
      <c r="L3234" s="444">
        <f t="shared" ca="1" si="144"/>
        <v>-306110003377.80408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-306110003377.80408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-1275458347.407517</v>
      </c>
      <c r="L3235" s="444">
        <f t="shared" ca="1" si="144"/>
        <v>-307385461725.21161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-307385461725.21161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-1280772757.1883817</v>
      </c>
      <c r="L3236" s="444">
        <f t="shared" ca="1" si="144"/>
        <v>-308666234482.39996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-308666234482.39996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-1286109310.3433332</v>
      </c>
      <c r="L3237" s="444">
        <f t="shared" ca="1" si="144"/>
        <v>-309952343792.74329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-309952343792.74329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-1291468099.1364303</v>
      </c>
      <c r="L3238" s="444">
        <f t="shared" ca="1" si="144"/>
        <v>-311243811891.8797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-311243811891.8797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-1296849216.2161653</v>
      </c>
      <c r="L3239" s="444">
        <f t="shared" ca="1" si="144"/>
        <v>-312540661108.09589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-312540661108.09589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-1302252754.6170661</v>
      </c>
      <c r="L3240" s="444">
        <f t="shared" ca="1" si="144"/>
        <v>-313842913862.71295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-313842913862.71295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-1307678807.7613039</v>
      </c>
      <c r="L3241" s="444">
        <f t="shared" ca="1" si="144"/>
        <v>-315150592670.47424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-315150592670.47424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-1313127469.4603093</v>
      </c>
      <c r="L3242" s="444">
        <f t="shared" ca="1" si="144"/>
        <v>-316463720139.93457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-316463720139.93457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-1318598833.916394</v>
      </c>
      <c r="L3243" s="444">
        <f t="shared" ca="1" si="144"/>
        <v>-317782318973.85095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-317782318973.85095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-1324092995.7243791</v>
      </c>
      <c r="L3244" s="444">
        <f t="shared" ca="1" si="144"/>
        <v>-319106411969.57532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-319106411969.57532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-1329610049.8732305</v>
      </c>
      <c r="L3245" s="444">
        <f t="shared" ca="1" si="144"/>
        <v>-320436022019.44855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-320436022019.44855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-1335150091.7477024</v>
      </c>
      <c r="L3246" s="444">
        <f t="shared" ca="1" si="144"/>
        <v>-321771172111.19623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-321771172111.19623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-1340713217.1299844</v>
      </c>
      <c r="L3247" s="444">
        <f t="shared" ca="1" si="144"/>
        <v>-323111885328.32623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-323111885328.32623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-1346299522.2013593</v>
      </c>
      <c r="L3248" s="444">
        <f t="shared" ca="1" si="144"/>
        <v>-324458184850.52759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-324458184850.52759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-1351909103.543865</v>
      </c>
      <c r="L3249" s="444">
        <f t="shared" ca="1" si="144"/>
        <v>-325810093954.07147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-325810093954.07147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-1357542058.1419644</v>
      </c>
      <c r="L3250" s="444">
        <f t="shared" ca="1" si="144"/>
        <v>-327167636012.21344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-327167636012.21344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-1363198483.3842227</v>
      </c>
      <c r="L3251" s="444">
        <f t="shared" ca="1" si="144"/>
        <v>-328530834495.59766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-328530834495.59766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-1368878477.0649903</v>
      </c>
      <c r="L3252" s="444">
        <f t="shared" ca="1" si="144"/>
        <v>-329899712972.66266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-329899712972.66266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-1374582137.3860943</v>
      </c>
      <c r="L3253" s="444">
        <f t="shared" ca="1" si="144"/>
        <v>-331274295110.04877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-331274295110.04877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-1380309562.9585366</v>
      </c>
      <c r="L3254" s="444">
        <f t="shared" ca="1" si="144"/>
        <v>-332654604673.00732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-332654604673.00732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-1386060852.8041971</v>
      </c>
      <c r="L3255" s="444">
        <f t="shared" ca="1" si="144"/>
        <v>-334040665525.81152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-334040665525.81152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-1391836106.357548</v>
      </c>
      <c r="L3256" s="444">
        <f t="shared" ca="1" si="144"/>
        <v>-335432501632.16907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-335432501632.16907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-1397635423.467371</v>
      </c>
      <c r="L3257" s="444">
        <f t="shared" ca="1" si="144"/>
        <v>-336830137055.63641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-336830137055.63641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-1403458904.3984849</v>
      </c>
      <c r="L3258" s="444">
        <f t="shared" ca="1" si="144"/>
        <v>-338233595960.03491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-338233595960.03491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-1409306649.8334787</v>
      </c>
      <c r="L3259" s="444">
        <f t="shared" ca="1" si="144"/>
        <v>-339642902609.86841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-339642902609.86841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-1415178760.8744516</v>
      </c>
      <c r="L3260" s="444">
        <f t="shared" ca="1" si="144"/>
        <v>-341058081370.74286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-341058081370.74286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-1421075339.0447619</v>
      </c>
      <c r="L3261" s="444">
        <f t="shared" ca="1" si="144"/>
        <v>-342479156709.7876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-342479156709.7876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-1426996486.2907817</v>
      </c>
      <c r="L3262" s="444">
        <f t="shared" ca="1" si="144"/>
        <v>-343906153196.07837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-343906153196.07837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-1432942304.9836597</v>
      </c>
      <c r="L3263" s="444">
        <f t="shared" ca="1" si="144"/>
        <v>-345339095501.06201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-345339095501.06201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-1438912897.9210918</v>
      </c>
      <c r="L3264" s="444">
        <f t="shared" ca="1" si="144"/>
        <v>-346778008398.98309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-346778008398.98309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-1444908368.3290963</v>
      </c>
      <c r="L3265" s="444">
        <f t="shared" ca="1" si="144"/>
        <v>-348222916767.31219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-348222916767.31219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-1450928819.8638008</v>
      </c>
      <c r="L3266" s="444">
        <f t="shared" ca="1" si="144"/>
        <v>-349673845587.17603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-349673845587.17603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-1456974356.6132333</v>
      </c>
      <c r="L3267" s="444">
        <f t="shared" ca="1" si="144"/>
        <v>-351130819943.78925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-351130819943.78925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-1463045083.0991218</v>
      </c>
      <c r="L3268" s="444">
        <f t="shared" ca="1" si="144"/>
        <v>-352593865026.88837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-352593865026.88837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-1469141104.2787015</v>
      </c>
      <c r="L3269" s="444">
        <f t="shared" ca="1" si="144"/>
        <v>-354063006131.16705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-354063006131.16705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-1475262525.5465293</v>
      </c>
      <c r="L3270" s="444">
        <f t="shared" ca="1" si="144"/>
        <v>-355538268656.71356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-355538268656.71356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-1481409452.7363064</v>
      </c>
      <c r="L3271" s="444">
        <f t="shared" ca="1" si="144"/>
        <v>-357019678109.44989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-357019678109.44989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-1487581992.1227078</v>
      </c>
      <c r="L3272" s="444">
        <f t="shared" ca="1" si="144"/>
        <v>-358507260101.57257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-358507260101.57257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-1493780250.423219</v>
      </c>
      <c r="L3273" s="444">
        <f t="shared" ca="1" si="144"/>
        <v>-360001040351.99579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-360001040351.99579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-1500004334.7999825</v>
      </c>
      <c r="L3274" s="444">
        <f t="shared" ca="1" si="144"/>
        <v>-361501044686.79578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-361501044686.79578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-1506254352.861649</v>
      </c>
      <c r="L3275" s="444">
        <f t="shared" ca="1" si="144"/>
        <v>-363007299039.65741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-363007299039.65741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-1512530412.6652391</v>
      </c>
      <c r="L3276" s="444">
        <f t="shared" ca="1" si="144"/>
        <v>-364519829452.32263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-364519829452.32263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-1518832622.7180109</v>
      </c>
      <c r="L3277" s="444">
        <f t="shared" ca="1" si="144"/>
        <v>-366038662075.04065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-366038662075.04065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-1525161091.979336</v>
      </c>
      <c r="L3278" s="444">
        <f t="shared" ca="1" si="144"/>
        <v>-367563823167.01996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-367563823167.01996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-1531515929.8625832</v>
      </c>
      <c r="L3279" s="444">
        <f t="shared" ca="1" si="144"/>
        <v>-369095339096.88257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-369095339096.88257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-1537897246.2370107</v>
      </c>
      <c r="L3280" s="444">
        <f t="shared" ca="1" si="144"/>
        <v>-370633236343.11957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-370633236343.11957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-1544305151.4296649</v>
      </c>
      <c r="L3281" s="444">
        <f t="shared" ca="1" si="144"/>
        <v>-372177541494.54926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-372177541494.54926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-1550739756.2272885</v>
      </c>
      <c r="L3282" s="444">
        <f t="shared" ca="1" si="144"/>
        <v>-373728281250.77655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-373728281250.77655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-1557201171.8782356</v>
      </c>
      <c r="L3283" s="444">
        <f t="shared" ca="1" si="144"/>
        <v>-375285482422.65479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-375285482422.65479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-1563689510.0943949</v>
      </c>
      <c r="L3284" s="444">
        <f t="shared" ca="1" si="144"/>
        <v>-376849171932.74921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-376849171932.74921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-1570204883.0531216</v>
      </c>
      <c r="L3285" s="444">
        <f t="shared" ca="1" si="144"/>
        <v>-378419376815.80231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-378419376815.80231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-1576747403.3991764</v>
      </c>
      <c r="L3286" s="444">
        <f t="shared" ca="1" si="144"/>
        <v>-379996124219.20148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-379996124219.20148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-1583317184.2466729</v>
      </c>
      <c r="L3287" s="444">
        <f t="shared" ca="1" si="144"/>
        <v>-381579441403.44812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-381579441403.44812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-1589914339.1810338</v>
      </c>
      <c r="L3288" s="444">
        <f t="shared" ca="1" si="144"/>
        <v>-383169355742.62915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-383169355742.62915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-1596538982.2609549</v>
      </c>
      <c r="L3289" s="444">
        <f t="shared" ca="1" si="144"/>
        <v>-384765894724.89008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-384765894724.89008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-1603191228.0203753</v>
      </c>
      <c r="L3290" s="444">
        <f t="shared" ca="1" si="144"/>
        <v>-386369085952.91046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-386369085952.91046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-1609871191.4704602</v>
      </c>
      <c r="L3291" s="444">
        <f t="shared" ca="1" si="144"/>
        <v>-387978957144.38092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-387978957144.38092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-1616578988.1015871</v>
      </c>
      <c r="L3292" s="444">
        <f t="shared" ca="1" si="144"/>
        <v>-389595536132.48248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-389595536132.48248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-1623314733.8853436</v>
      </c>
      <c r="L3293" s="444">
        <f t="shared" ca="1" si="144"/>
        <v>-391218850866.3678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-391218850866.3678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-1630078545.2765324</v>
      </c>
      <c r="L3294" s="444">
        <f t="shared" ca="1" si="144"/>
        <v>-392848929411.64435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-392848929411.64435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-1636870539.2151847</v>
      </c>
      <c r="L3295" s="444">
        <f t="shared" ca="1" si="144"/>
        <v>-394485799950.85956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-394485799950.85956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-1643690833.1285815</v>
      </c>
      <c r="L3296" s="444">
        <f t="shared" ca="1" si="144"/>
        <v>-396129490783.98816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-396129490783.98816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-1650539544.933284</v>
      </c>
      <c r="L3297" s="444">
        <f t="shared" ca="1" si="144"/>
        <v>-397780030328.92145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-397780030328.92145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-1657416793.0371728</v>
      </c>
      <c r="L3298" s="444">
        <f t="shared" ca="1" si="144"/>
        <v>-399437447121.95862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-399437447121.95862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-1664322696.3414943</v>
      </c>
      <c r="L3299" s="444">
        <f t="shared" ca="1" si="144"/>
        <v>-401101769818.30011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-401101769818.30011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-1671257374.2429171</v>
      </c>
      <c r="L3300" s="444">
        <f t="shared" ca="1" si="144"/>
        <v>-402773027192.54303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-402773027192.54303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-1678220946.635596</v>
      </c>
      <c r="L3301" s="444">
        <f t="shared" ca="1" si="144"/>
        <v>-404451248139.17865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-404451248139.17865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-1685213533.9132442</v>
      </c>
      <c r="L3302" s="444">
        <f t="shared" ca="1" si="144"/>
        <v>-406136461673.09192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-406136461673.09192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-1692235256.9712162</v>
      </c>
      <c r="L3303" s="444">
        <f t="shared" ca="1" si="144"/>
        <v>-407828696930.06311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-407828696930.06311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-1699286237.2085962</v>
      </c>
      <c r="L3304" s="444">
        <f t="shared" ca="1" si="144"/>
        <v>-409527983167.27173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-409527983167.27173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-1706366596.5302989</v>
      </c>
      <c r="L3305" s="444">
        <f t="shared" ca="1" si="144"/>
        <v>-411234349763.802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-411234349763.802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-1713476457.349175</v>
      </c>
      <c r="L3306" s="444">
        <f t="shared" ca="1" si="144"/>
        <v>-412947826221.15118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-412947826221.15118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-1720615942.58813</v>
      </c>
      <c r="L3307" s="444">
        <f t="shared" ca="1" si="144"/>
        <v>-414668442163.73932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-414668442163.73932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-1727785175.6822472</v>
      </c>
      <c r="L3308" s="444">
        <f t="shared" ca="1" si="144"/>
        <v>-416396227339.42157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-416396227339.42157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-1734984280.5809231</v>
      </c>
      <c r="L3309" s="444">
        <f t="shared" ca="1" si="144"/>
        <v>-418131211620.0025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-418131211620.0025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-1742213381.7500105</v>
      </c>
      <c r="L3310" s="444">
        <f t="shared" ca="1" si="144"/>
        <v>-419873425001.7525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-419873425001.7525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-1749472604.1739688</v>
      </c>
      <c r="L3311" s="444">
        <f t="shared" ca="1" si="144"/>
        <v>-421622897605.92645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-421622897605.92645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-1756762073.3580267</v>
      </c>
      <c r="L3312" s="444">
        <f t="shared" ca="1" si="144"/>
        <v>-423379659679.28448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-423379659679.28448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-1764081915.3303521</v>
      </c>
      <c r="L3313" s="444">
        <f t="shared" ca="1" si="144"/>
        <v>-425143741594.61481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-425143741594.61481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-1771432256.6442282</v>
      </c>
      <c r="L3314" s="444">
        <f t="shared" ca="1" si="144"/>
        <v>-426915173851.25903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-426915173851.25903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-1778813224.3802459</v>
      </c>
      <c r="L3315" s="444">
        <f t="shared" ca="1" si="144"/>
        <v>-428693987075.63928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-428693987075.63928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-1786224946.1484966</v>
      </c>
      <c r="L3316" s="444">
        <f t="shared" ca="1" si="144"/>
        <v>-430480212021.78778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-430480212021.78778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-1793667550.0907824</v>
      </c>
      <c r="L3317" s="444">
        <f t="shared" ca="1" si="144"/>
        <v>-432273879571.87854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-432273879571.87854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-1801141164.882827</v>
      </c>
      <c r="L3318" s="444">
        <f t="shared" ca="1" si="144"/>
        <v>-434075020736.76135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-434075020736.76135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-1808645919.7365055</v>
      </c>
      <c r="L3319" s="444">
        <f t="shared" ca="1" si="144"/>
        <v>-435883666656.49786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-435883666656.49786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-1816181944.4020743</v>
      </c>
      <c r="L3320" s="444">
        <f t="shared" ca="1" si="144"/>
        <v>-437699848600.89996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-437699848600.89996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-1823749369.1704166</v>
      </c>
      <c r="L3321" s="444">
        <f t="shared" ca="1" si="144"/>
        <v>-439523597970.07037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-439523597970.07037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-1831348324.8752933</v>
      </c>
      <c r="L3322" s="444">
        <f t="shared" ca="1" si="144"/>
        <v>-441354946294.94568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-441354946294.94568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-1838978942.895607</v>
      </c>
      <c r="L3323" s="444">
        <f t="shared" ref="L3323:L3577" ca="1" si="149">I3323-J3323+K3323</f>
        <v>-443193925237.84131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-443193925237.84131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-1846641355.1576722</v>
      </c>
      <c r="L3324" s="444">
        <f t="shared" ca="1" si="149"/>
        <v>-445040566592.99896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-445040566592.99896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-1854335694.1374958</v>
      </c>
      <c r="L3325" s="444">
        <f t="shared" ca="1" si="149"/>
        <v>-446894902287.13647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-446894902287.13647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-1862062092.8630686</v>
      </c>
      <c r="L3326" s="444">
        <f t="shared" ca="1" si="149"/>
        <v>-448756964379.99957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-448756964379.99957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-1869820684.9166646</v>
      </c>
      <c r="L3327" s="444">
        <f t="shared" ca="1" si="149"/>
        <v>-450626785064.91626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-450626785064.91626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-1877611604.437151</v>
      </c>
      <c r="L3328" s="444">
        <f t="shared" ca="1" si="149"/>
        <v>-452504396669.35339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-452504396669.35339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-1885434986.1223056</v>
      </c>
      <c r="L3329" s="444">
        <f t="shared" ca="1" si="149"/>
        <v>-454389831655.47571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-454389831655.47571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-1893290965.2311487</v>
      </c>
      <c r="L3330" s="444">
        <f t="shared" ca="1" si="149"/>
        <v>-456283122620.70685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-456283122620.70685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-1901179677.5862784</v>
      </c>
      <c r="L3331" s="444">
        <f t="shared" ca="1" si="149"/>
        <v>-458184302298.29315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-458184302298.29315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-1909101259.5762215</v>
      </c>
      <c r="L3332" s="444">
        <f t="shared" ca="1" si="149"/>
        <v>-460093403557.86938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-460093403557.86938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-1917055848.157789</v>
      </c>
      <c r="L3333" s="444">
        <f t="shared" ca="1" si="149"/>
        <v>-462010459406.02716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-462010459406.02716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-1925043580.8584464</v>
      </c>
      <c r="L3334" s="444">
        <f t="shared" ca="1" si="149"/>
        <v>-463935502986.88562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-463935502986.88562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-1933064595.7786899</v>
      </c>
      <c r="L3335" s="444">
        <f t="shared" ca="1" si="149"/>
        <v>-465868567582.66431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-465868567582.66431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-1941119031.5944347</v>
      </c>
      <c r="L3336" s="444">
        <f t="shared" ca="1" si="149"/>
        <v>-467809686614.25873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-467809686614.25873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-1949207027.559411</v>
      </c>
      <c r="L3337" s="444">
        <f t="shared" ca="1" si="149"/>
        <v>-469758893641.81812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-469758893641.81812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-1957328723.5075755</v>
      </c>
      <c r="L3338" s="444">
        <f t="shared" ca="1" si="149"/>
        <v>-471716222365.32568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-471716222365.32568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-1965484259.8555236</v>
      </c>
      <c r="L3339" s="444">
        <f t="shared" ca="1" si="149"/>
        <v>-473681706625.18121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-473681706625.18121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-1973673777.6049216</v>
      </c>
      <c r="L3340" s="444">
        <f t="shared" ca="1" si="149"/>
        <v>-475655380402.78613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-475655380402.78613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-1981897418.3449421</v>
      </c>
      <c r="L3341" s="444">
        <f t="shared" ca="1" si="149"/>
        <v>-477637277821.1311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-477637277821.1311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-1990155324.2547128</v>
      </c>
      <c r="L3342" s="444">
        <f t="shared" ca="1" si="149"/>
        <v>-479627433145.3858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-479627433145.3858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-1998447638.1057744</v>
      </c>
      <c r="L3343" s="444">
        <f t="shared" ca="1" si="149"/>
        <v>-481625880783.49158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-481625880783.49158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-2006774503.2645483</v>
      </c>
      <c r="L3344" s="444">
        <f t="shared" ca="1" si="149"/>
        <v>-483632655286.7561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-483632655286.7561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-2015136063.6948173</v>
      </c>
      <c r="L3345" s="444">
        <f t="shared" ca="1" si="149"/>
        <v>-485647791350.45093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-485647791350.45093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-2023532463.960212</v>
      </c>
      <c r="L3346" s="444">
        <f t="shared" ca="1" si="149"/>
        <v>-487671323814.41113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-487671323814.41113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-2031963849.2267127</v>
      </c>
      <c r="L3347" s="444">
        <f t="shared" ca="1" si="149"/>
        <v>-489703287663.63782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-489703287663.63782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-2040430365.2651577</v>
      </c>
      <c r="L3348" s="444">
        <f t="shared" ca="1" si="149"/>
        <v>-491743718028.90295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-491743718028.90295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-2048932158.4537623</v>
      </c>
      <c r="L3349" s="444">
        <f t="shared" ca="1" si="149"/>
        <v>-493792650187.35669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-493792650187.35669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-2057469375.7806528</v>
      </c>
      <c r="L3350" s="444">
        <f t="shared" ca="1" si="149"/>
        <v>-495850119563.13733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-495850119563.13733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-2066042164.8464057</v>
      </c>
      <c r="L3351" s="444">
        <f t="shared" ca="1" si="149"/>
        <v>-497916161727.98376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-497916161727.98376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-2074650673.8665991</v>
      </c>
      <c r="L3352" s="444">
        <f t="shared" ca="1" si="149"/>
        <v>-499990812401.85034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-499990812401.85034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-2083295051.6743762</v>
      </c>
      <c r="L3353" s="444">
        <f t="shared" ca="1" si="149"/>
        <v>-502074107453.52472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-502074107453.52472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-2091975447.7230198</v>
      </c>
      <c r="L3354" s="444">
        <f t="shared" ca="1" si="149"/>
        <v>-504166082901.24774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-504166082901.24774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-2100692012.088532</v>
      </c>
      <c r="L3355" s="444">
        <f t="shared" ca="1" si="149"/>
        <v>-506266774913.3363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-506266774913.3363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-2109444895.4722342</v>
      </c>
      <c r="L3356" s="444">
        <f t="shared" ca="1" si="149"/>
        <v>-508376219808.80853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-508376219808.80853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-2118234249.2033689</v>
      </c>
      <c r="L3357" s="444">
        <f t="shared" ca="1" si="149"/>
        <v>-510494454058.0119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-510494454058.0119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-2127060225.2417161</v>
      </c>
      <c r="L3358" s="444">
        <f t="shared" ca="1" si="149"/>
        <v>-512621514283.2536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-512621514283.2536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-2135922976.1802235</v>
      </c>
      <c r="L3359" s="444">
        <f t="shared" ca="1" si="149"/>
        <v>-514757437259.43384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-514757437259.43384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-2144822655.2476406</v>
      </c>
      <c r="L3360" s="444">
        <f t="shared" ca="1" si="149"/>
        <v>-516902259914.68146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-516902259914.68146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-2153759416.311173</v>
      </c>
      <c r="L3361" s="444">
        <f t="shared" ca="1" si="149"/>
        <v>-519056019330.99261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-519056019330.99261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-2162733413.8791361</v>
      </c>
      <c r="L3362" s="444">
        <f t="shared" ca="1" si="149"/>
        <v>-521218752744.87177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-521218752744.87177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-2171744803.1036325</v>
      </c>
      <c r="L3363" s="444">
        <f t="shared" ca="1" si="149"/>
        <v>-523390497547.9754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-523390497547.9754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-2180793739.7832308</v>
      </c>
      <c r="L3364" s="444">
        <f t="shared" ca="1" si="149"/>
        <v>-525571291287.75861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-525571291287.75861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-2189880380.3656611</v>
      </c>
      <c r="L3365" s="444">
        <f t="shared" ca="1" si="149"/>
        <v>-527761171668.12427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-527761171668.12427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-2199004881.9505177</v>
      </c>
      <c r="L3366" s="444">
        <f t="shared" ca="1" si="149"/>
        <v>-529960176550.07477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-529960176550.07477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-2208167402.2919784</v>
      </c>
      <c r="L3367" s="444">
        <f t="shared" ca="1" si="149"/>
        <v>-532168343952.36676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-532168343952.36676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-2217368099.8015285</v>
      </c>
      <c r="L3368" s="444">
        <f t="shared" ca="1" si="149"/>
        <v>-534385712052.16827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-534385712052.16827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-2226607133.5507011</v>
      </c>
      <c r="L3369" s="444">
        <f t="shared" ca="1" si="149"/>
        <v>-536612319185.71899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-536612319185.71899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-2235884663.2738295</v>
      </c>
      <c r="L3370" s="444">
        <f t="shared" ca="1" si="149"/>
        <v>-538848203848.9928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-538848203848.9928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-2245200849.3708029</v>
      </c>
      <c r="L3371" s="444">
        <f t="shared" ca="1" si="149"/>
        <v>-541093404698.36359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-541093404698.36359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-2254555852.9098482</v>
      </c>
      <c r="L3372" s="444">
        <f t="shared" ca="1" si="149"/>
        <v>-543347960551.27344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-543347960551.27344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-2263949835.6303058</v>
      </c>
      <c r="L3373" s="444">
        <f t="shared" ca="1" si="149"/>
        <v>-545611910386.90375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-545611910386.90375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-2273382959.9454322</v>
      </c>
      <c r="L3374" s="444">
        <f t="shared" ca="1" si="149"/>
        <v>-547885293346.84918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-547885293346.84918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-2282855388.9452047</v>
      </c>
      <c r="L3375" s="444">
        <f t="shared" ca="1" si="149"/>
        <v>-550168148735.79443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-550168148735.79443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-2292367286.3991432</v>
      </c>
      <c r="L3376" s="444">
        <f t="shared" ca="1" si="149"/>
        <v>-552460516022.1936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-552460516022.1936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-2301918816.75914</v>
      </c>
      <c r="L3377" s="444">
        <f t="shared" ca="1" si="149"/>
        <v>-554762434838.95276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-554762434838.95276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-2311510145.162303</v>
      </c>
      <c r="L3378" s="444">
        <f t="shared" ca="1" si="149"/>
        <v>-557073944984.11511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-557073944984.11511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-2321141437.4338131</v>
      </c>
      <c r="L3379" s="444">
        <f t="shared" ca="1" si="149"/>
        <v>-559395086421.54895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-559395086421.54895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-2330812860.0897875</v>
      </c>
      <c r="L3380" s="444">
        <f t="shared" ca="1" si="149"/>
        <v>-561725899281.63879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-561725899281.63879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-2340524580.3401618</v>
      </c>
      <c r="L3381" s="444">
        <f t="shared" ca="1" si="149"/>
        <v>-564066423861.979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-564066423861.979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-2350276766.091579</v>
      </c>
      <c r="L3382" s="444">
        <f t="shared" ca="1" si="149"/>
        <v>-566416700628.07056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-566416700628.07056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-2360069585.950294</v>
      </c>
      <c r="L3383" s="444">
        <f t="shared" ca="1" si="149"/>
        <v>-568776770214.02087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-568776770214.02087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-2369903209.2250872</v>
      </c>
      <c r="L3384" s="444">
        <f t="shared" ca="1" si="149"/>
        <v>-571146673423.24597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-571146673423.24597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-2379777805.9301915</v>
      </c>
      <c r="L3385" s="444">
        <f t="shared" ca="1" si="149"/>
        <v>-573526451229.17615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-573526451229.17615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-2389693546.7882338</v>
      </c>
      <c r="L3386" s="444">
        <f t="shared" ca="1" si="149"/>
        <v>-575916144775.96436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-575916144775.96436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-2399650603.2331848</v>
      </c>
      <c r="L3387" s="444">
        <f t="shared" ca="1" si="149"/>
        <v>-578315795379.19751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-578315795379.19751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-2409649147.4133229</v>
      </c>
      <c r="L3388" s="444">
        <f t="shared" ca="1" si="149"/>
        <v>-580725444526.61084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-580725444526.61084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-2419689352.194212</v>
      </c>
      <c r="L3389" s="444">
        <f t="shared" ca="1" si="149"/>
        <v>-583145133878.80505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-583145133878.80505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-2429771391.1616879</v>
      </c>
      <c r="L3390" s="444">
        <f t="shared" ca="1" si="149"/>
        <v>-585574905269.9668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-585574905269.9668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-2439895438.6248617</v>
      </c>
      <c r="L3391" s="444">
        <f t="shared" ca="1" si="149"/>
        <v>-588014800708.59167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-588014800708.59167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-2450061669.619132</v>
      </c>
      <c r="L3392" s="444">
        <f t="shared" ca="1" si="149"/>
        <v>-590464862378.21082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-590464862378.21082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-2460270259.9092116</v>
      </c>
      <c r="L3393" s="444">
        <f t="shared" ca="1" si="149"/>
        <v>-592925132638.12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-592925132638.12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-2470521385.9921665</v>
      </c>
      <c r="L3394" s="444">
        <f t="shared" ca="1" si="149"/>
        <v>-595395654024.11218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-595395654024.11218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-2480815225.1004672</v>
      </c>
      <c r="L3395" s="444">
        <f t="shared" ca="1" si="149"/>
        <v>-597876469249.21265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-597876469249.21265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-2491151955.2050529</v>
      </c>
      <c r="L3396" s="444">
        <f t="shared" ca="1" si="149"/>
        <v>-600367621204.41772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-600367621204.41772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-2501531755.0184073</v>
      </c>
      <c r="L3397" s="444">
        <f t="shared" ca="1" si="149"/>
        <v>-602869152959.43616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-602869152959.43616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-2511954803.9976506</v>
      </c>
      <c r="L3398" s="444">
        <f t="shared" ca="1" si="149"/>
        <v>-605381107763.43384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-605381107763.43384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-2522421282.347641</v>
      </c>
      <c r="L3399" s="444">
        <f t="shared" ca="1" si="149"/>
        <v>-607903529045.78149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-607903529045.78149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-2532931371.0240893</v>
      </c>
      <c r="L3400" s="444">
        <f t="shared" ca="1" si="149"/>
        <v>-610436460416.80554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-610436460416.80554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-2543485251.7366896</v>
      </c>
      <c r="L3401" s="444">
        <f t="shared" ca="1" si="149"/>
        <v>-612979945668.54224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-612979945668.54224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-2554083106.9522591</v>
      </c>
      <c r="L3402" s="444">
        <f t="shared" ca="1" si="149"/>
        <v>-615534028775.49451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-615534028775.49451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-2564725119.8978939</v>
      </c>
      <c r="L3403" s="444">
        <f t="shared" ca="1" si="149"/>
        <v>-618098753895.39246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-618098753895.39246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-2575411474.5641351</v>
      </c>
      <c r="L3404" s="444">
        <f t="shared" ca="1" si="149"/>
        <v>-620674165369.95654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-620674165369.95654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-2586142355.7081523</v>
      </c>
      <c r="L3405" s="444">
        <f t="shared" ca="1" si="149"/>
        <v>-623260307725.66467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-623260307725.66467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-2596917948.856936</v>
      </c>
      <c r="L3406" s="444">
        <f t="shared" ca="1" si="149"/>
        <v>-625857225674.52161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-625857225674.52161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-2607738440.3105068</v>
      </c>
      <c r="L3407" s="444">
        <f t="shared" ca="1" si="149"/>
        <v>-628464964114.83215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-628464964114.83215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-2618604017.145134</v>
      </c>
      <c r="L3408" s="444">
        <f t="shared" ca="1" si="149"/>
        <v>-631083568131.97729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-631083568131.97729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-2629514867.2165718</v>
      </c>
      <c r="L3409" s="444">
        <f t="shared" ca="1" si="149"/>
        <v>-633713082999.19385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-633713082999.19385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-2640471179.1633077</v>
      </c>
      <c r="L3410" s="444">
        <f t="shared" ca="1" si="149"/>
        <v>-636353554178.35718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-636353554178.35718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-2651473142.4098215</v>
      </c>
      <c r="L3411" s="444">
        <f t="shared" ca="1" si="149"/>
        <v>-639005027320.76697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-639005027320.76697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-2662520947.1698623</v>
      </c>
      <c r="L3412" s="444">
        <f t="shared" ca="1" si="149"/>
        <v>-641667548267.93689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-641667548267.93689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-2673614784.4497371</v>
      </c>
      <c r="L3413" s="444">
        <f t="shared" ca="1" si="149"/>
        <v>-644341163052.3866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-644341163052.3866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-2684754846.0516109</v>
      </c>
      <c r="L3414" s="444">
        <f t="shared" ca="1" si="149"/>
        <v>-647025917898.43823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-647025917898.43823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-2695941324.5768261</v>
      </c>
      <c r="L3415" s="444">
        <f t="shared" ca="1" si="149"/>
        <v>-649721859223.01501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-649721859223.01501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-2707174413.4292293</v>
      </c>
      <c r="L3416" s="444">
        <f t="shared" ca="1" si="149"/>
        <v>-652429033636.44421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-652429033636.44421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-2718454306.8185177</v>
      </c>
      <c r="L3417" s="444">
        <f t="shared" ca="1" si="149"/>
        <v>-655147487943.2627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-655147487943.2627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-2729781199.7635946</v>
      </c>
      <c r="L3418" s="444">
        <f t="shared" ca="1" si="149"/>
        <v>-657877269143.02625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-657877269143.02625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-2741155288.0959425</v>
      </c>
      <c r="L3419" s="444">
        <f t="shared" ca="1" si="149"/>
        <v>-660618424431.12219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-660618424431.12219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-2752576768.4630089</v>
      </c>
      <c r="L3420" s="444">
        <f t="shared" ca="1" si="149"/>
        <v>-663371001199.58521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-663371001199.58521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-2764045838.331605</v>
      </c>
      <c r="L3421" s="444">
        <f t="shared" ca="1" si="149"/>
        <v>-666135047037.91687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-666135047037.91687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-2775562695.9913201</v>
      </c>
      <c r="L3422" s="444">
        <f t="shared" ca="1" si="149"/>
        <v>-668910609733.9082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-668910609733.9082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-2787127540.557951</v>
      </c>
      <c r="L3423" s="444">
        <f t="shared" ca="1" si="149"/>
        <v>-671697737274.46619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-671697737274.46619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-2798740571.9769425</v>
      </c>
      <c r="L3424" s="444">
        <f t="shared" ca="1" si="149"/>
        <v>-674496477846.44312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-674496477846.44312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-2810401991.0268464</v>
      </c>
      <c r="L3425" s="444">
        <f t="shared" ca="1" si="149"/>
        <v>-677306879837.46997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-677306879837.46997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-2822111999.3227916</v>
      </c>
      <c r="L3426" s="444">
        <f t="shared" ca="1" si="149"/>
        <v>-680128991836.79272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-680128991836.79272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-2833870799.3199697</v>
      </c>
      <c r="L3427" s="444">
        <f t="shared" ca="1" si="149"/>
        <v>-682962862636.11267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-682962862636.11267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-2845678594.3171363</v>
      </c>
      <c r="L3428" s="444">
        <f t="shared" ca="1" si="149"/>
        <v>-685808541230.42981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-685808541230.42981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-2857535588.460124</v>
      </c>
      <c r="L3429" s="444">
        <f t="shared" ca="1" si="149"/>
        <v>-688666076818.88989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-688666076818.88989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-2869441986.7453747</v>
      </c>
      <c r="L3430" s="444">
        <f t="shared" ca="1" si="149"/>
        <v>-691535518805.63525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-691535518805.63525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-2881397995.0234804</v>
      </c>
      <c r="L3431" s="444">
        <f t="shared" ca="1" si="149"/>
        <v>-694416916800.65869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-694416916800.65869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-2893403820.0027447</v>
      </c>
      <c r="L3432" s="444">
        <f t="shared" ca="1" si="149"/>
        <v>-697310320620.66138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-697310320620.66138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-2905459669.2527556</v>
      </c>
      <c r="L3433" s="444">
        <f t="shared" ca="1" si="149"/>
        <v>-700215780289.91418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-700215780289.91418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-2917565751.2079759</v>
      </c>
      <c r="L3434" s="444">
        <f t="shared" ca="1" si="149"/>
        <v>-703133346041.12219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-703133346041.12219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-2929722275.1713424</v>
      </c>
      <c r="L3435" s="444">
        <f t="shared" ca="1" si="149"/>
        <v>-706063068316.29358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-706063068316.29358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-2941929451.3178897</v>
      </c>
      <c r="L3436" s="444">
        <f t="shared" ca="1" si="149"/>
        <v>-709004997767.61145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-709004997767.61145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-2954187490.6983809</v>
      </c>
      <c r="L3437" s="444">
        <f t="shared" ca="1" si="149"/>
        <v>-711959185258.30981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-711959185258.30981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-2966496605.2429576</v>
      </c>
      <c r="L3438" s="444">
        <f t="shared" ca="1" si="149"/>
        <v>-714925681863.55273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-714925681863.55273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-2978857007.7648029</v>
      </c>
      <c r="L3439" s="444">
        <f t="shared" ca="1" si="149"/>
        <v>-717904538871.3175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-717904538871.3175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-2991268911.9638228</v>
      </c>
      <c r="L3440" s="444">
        <f t="shared" ca="1" si="149"/>
        <v>-720895807783.28137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-720895807783.28137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-3003732532.4303389</v>
      </c>
      <c r="L3441" s="444">
        <f t="shared" ca="1" si="149"/>
        <v>-723899540315.71167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-723899540315.71167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-3016248084.6487985</v>
      </c>
      <c r="L3442" s="444">
        <f t="shared" ca="1" si="149"/>
        <v>-726915788400.36047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-726915788400.36047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-3028815785.001502</v>
      </c>
      <c r="L3443" s="444">
        <f t="shared" ca="1" si="149"/>
        <v>-729944604185.36194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-729944604185.36194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-3041435850.7723413</v>
      </c>
      <c r="L3444" s="444">
        <f t="shared" ca="1" si="149"/>
        <v>-732986040036.13428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-732986040036.13428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-3054108500.1505594</v>
      </c>
      <c r="L3445" s="444">
        <f t="shared" ca="1" si="149"/>
        <v>-736040148536.28479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-736040148536.28479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-3066833952.23452</v>
      </c>
      <c r="L3446" s="444">
        <f t="shared" ca="1" si="149"/>
        <v>-739106982488.51929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-739106982488.51929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-3079612427.0354972</v>
      </c>
      <c r="L3447" s="444">
        <f t="shared" ca="1" si="149"/>
        <v>-742186594915.55481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-742186594915.55481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-3092444145.4814782</v>
      </c>
      <c r="L3448" s="444">
        <f t="shared" ca="1" si="149"/>
        <v>-745279039061.03625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-745279039061.03625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-3105329329.4209843</v>
      </c>
      <c r="L3449" s="444">
        <f t="shared" ca="1" si="149"/>
        <v>-748384368390.45728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-748384368390.45728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-3118268201.6269054</v>
      </c>
      <c r="L3450" s="444">
        <f t="shared" ca="1" si="149"/>
        <v>-751502636592.08423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-751502636592.08423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-3131260985.8003511</v>
      </c>
      <c r="L3451" s="444">
        <f t="shared" ca="1" si="149"/>
        <v>-754633897577.88452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-754633897577.88452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-3144307906.5745187</v>
      </c>
      <c r="L3452" s="444">
        <f t="shared" ca="1" si="149"/>
        <v>-757778205484.45898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-757778205484.45898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-3157409189.518579</v>
      </c>
      <c r="L3453" s="444">
        <f t="shared" ca="1" si="149"/>
        <v>-760935614673.97754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-760935614673.97754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-3170565061.141573</v>
      </c>
      <c r="L3454" s="444">
        <f t="shared" ca="1" si="149"/>
        <v>-764106179735.11914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-764106179735.11914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-3183775748.8963299</v>
      </c>
      <c r="L3455" s="444">
        <f t="shared" ca="1" si="149"/>
        <v>-767289955484.0155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-767289955484.0155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-3197041481.1833978</v>
      </c>
      <c r="L3456" s="444">
        <f t="shared" ca="1" si="149"/>
        <v>-770486996965.19885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-770486996965.19885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-3210362487.3549953</v>
      </c>
      <c r="L3457" s="444">
        <f t="shared" ca="1" si="149"/>
        <v>-773697359452.55383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-773697359452.55383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-3223738997.7189741</v>
      </c>
      <c r="L3458" s="444">
        <f t="shared" ca="1" si="149"/>
        <v>-776921098450.27283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-776921098450.27283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-3237171243.5428033</v>
      </c>
      <c r="L3459" s="444">
        <f t="shared" ca="1" si="149"/>
        <v>-780158269693.81567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-780158269693.81567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-3250659457.0575652</v>
      </c>
      <c r="L3460" s="444">
        <f t="shared" ca="1" si="149"/>
        <v>-783408929150.87329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-783408929150.87329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-3264203871.4619722</v>
      </c>
      <c r="L3461" s="444">
        <f t="shared" ca="1" si="149"/>
        <v>-786673133022.33521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-786673133022.33521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-3277804720.9263968</v>
      </c>
      <c r="L3462" s="444">
        <f t="shared" ca="1" si="149"/>
        <v>-789950937743.2616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-789950937743.2616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-3291462240.5969234</v>
      </c>
      <c r="L3463" s="444">
        <f t="shared" ca="1" si="149"/>
        <v>-793242399983.85852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-793242399983.85852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-3305176666.5994105</v>
      </c>
      <c r="L3464" s="444">
        <f t="shared" ca="1" si="149"/>
        <v>-796547576650.45789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-796547576650.45789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-3318948236.0435743</v>
      </c>
      <c r="L3465" s="444">
        <f t="shared" ca="1" si="149"/>
        <v>-799866524886.50146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-799866524886.50146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-3332777187.0270896</v>
      </c>
      <c r="L3466" s="444">
        <f t="shared" ca="1" si="149"/>
        <v>-803199302073.52856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-803199302073.52856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-3346663758.6397023</v>
      </c>
      <c r="L3467" s="444">
        <f t="shared" ca="1" si="149"/>
        <v>-806545965832.16821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-806545965832.16821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-3360608190.9673676</v>
      </c>
      <c r="L3468" s="444">
        <f t="shared" ca="1" si="149"/>
        <v>-809906574023.13562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-809906574023.13562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-3374610725.0963984</v>
      </c>
      <c r="L3469" s="444">
        <f t="shared" ca="1" si="149"/>
        <v>-813281184748.23206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-813281184748.23206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-3388671603.1176333</v>
      </c>
      <c r="L3470" s="444">
        <f t="shared" ca="1" si="149"/>
        <v>-816669856351.34973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-816669856351.34973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-3402791068.1306238</v>
      </c>
      <c r="L3471" s="444">
        <f t="shared" ca="1" si="149"/>
        <v>-820072647419.48035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-820072647419.48035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-3416969364.2478347</v>
      </c>
      <c r="L3472" s="444">
        <f t="shared" ca="1" si="149"/>
        <v>-823489616783.72815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-823489616783.72815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-3431206736.5988674</v>
      </c>
      <c r="L3473" s="444">
        <f t="shared" ca="1" si="149"/>
        <v>-826920823520.32703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-826920823520.32703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-3445503431.3346958</v>
      </c>
      <c r="L3474" s="444">
        <f t="shared" ca="1" si="149"/>
        <v>-830366326951.66174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-830366326951.66174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-3459859695.6319237</v>
      </c>
      <c r="L3475" s="444">
        <f t="shared" ca="1" si="149"/>
        <v>-833826186647.2937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-833826186647.2937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-3474275777.6970572</v>
      </c>
      <c r="L3476" s="444">
        <f t="shared" ca="1" si="149"/>
        <v>-837300462424.99072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-837300462424.99072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-3488751926.7707944</v>
      </c>
      <c r="L3477" s="444">
        <f t="shared" ca="1" si="149"/>
        <v>-840789214351.76147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-840789214351.76147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-3503288393.1323395</v>
      </c>
      <c r="L3478" s="444">
        <f t="shared" ca="1" si="149"/>
        <v>-844292502744.8938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-844292502744.8938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-3517885428.103724</v>
      </c>
      <c r="L3479" s="444">
        <f t="shared" ca="1" si="149"/>
        <v>-847810388172.99756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-847810388172.99756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-3532543284.0541563</v>
      </c>
      <c r="L3480" s="444">
        <f t="shared" ca="1" si="149"/>
        <v>-851342931457.05176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-851342931457.05176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-3547262214.4043822</v>
      </c>
      <c r="L3481" s="444">
        <f t="shared" ca="1" si="149"/>
        <v>-854890193671.45618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-854890193671.45618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-3562042473.6310673</v>
      </c>
      <c r="L3482" s="444">
        <f t="shared" ca="1" si="149"/>
        <v>-858452236145.08728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-858452236145.08728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-3576884317.2711968</v>
      </c>
      <c r="L3483" s="444">
        <f t="shared" ca="1" si="149"/>
        <v>-862029120462.35852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-862029120462.35852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-3591788001.9264941</v>
      </c>
      <c r="L3484" s="444">
        <f t="shared" ca="1" si="149"/>
        <v>-865620908464.28503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-865620908464.28503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-3606753785.2678542</v>
      </c>
      <c r="L3485" s="444">
        <f t="shared" ca="1" si="149"/>
        <v>-869227662249.55286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-869227662249.55286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-3621781926.0398035</v>
      </c>
      <c r="L3486" s="444">
        <f t="shared" ca="1" si="149"/>
        <v>-872849444175.59265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-872849444175.59265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-3636872684.06497</v>
      </c>
      <c r="L3487" s="444">
        <f t="shared" ca="1" si="149"/>
        <v>-876486316859.65759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-876486316859.65759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-3652026320.2485728</v>
      </c>
      <c r="L3488" s="444">
        <f t="shared" ca="1" si="149"/>
        <v>-880138343179.90613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-880138343179.90613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-3667243096.5829425</v>
      </c>
      <c r="L3489" s="444">
        <f t="shared" ca="1" si="149"/>
        <v>-883805586276.48901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-883805586276.48901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-3682523276.1520371</v>
      </c>
      <c r="L3490" s="444">
        <f t="shared" ca="1" si="149"/>
        <v>-887488109552.64099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-887488109552.64099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-3697867123.136004</v>
      </c>
      <c r="L3491" s="444">
        <f t="shared" ca="1" si="149"/>
        <v>-891185976675.77698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-891185976675.77698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-3713274902.8157372</v>
      </c>
      <c r="L3492" s="444">
        <f t="shared" ca="1" si="149"/>
        <v>-894899251578.59277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-894899251578.59277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-3728746881.5774698</v>
      </c>
      <c r="L3493" s="444">
        <f t="shared" ca="1" si="149"/>
        <v>-898627998460.17029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-898627998460.17029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-3744283326.917376</v>
      </c>
      <c r="L3494" s="444">
        <f t="shared" ca="1" si="149"/>
        <v>-902372281787.08765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-902372281787.08765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-3759884507.4461985</v>
      </c>
      <c r="L3495" s="444">
        <f t="shared" ca="1" si="149"/>
        <v>-906132166294.53381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-906132166294.53381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-3775550692.8938904</v>
      </c>
      <c r="L3496" s="444">
        <f t="shared" ca="1" si="149"/>
        <v>-909907716987.42773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-909907716987.42773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-3791282154.1142826</v>
      </c>
      <c r="L3497" s="444">
        <f t="shared" ca="1" si="149"/>
        <v>-913698999141.54199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-913698999141.54199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-3807079163.0897584</v>
      </c>
      <c r="L3498" s="444">
        <f t="shared" ca="1" si="149"/>
        <v>-917506078304.63171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-917506078304.63171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-3822941992.935966</v>
      </c>
      <c r="L3499" s="444">
        <f t="shared" ca="1" si="149"/>
        <v>-921329020297.56763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-921329020297.56763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-3838870917.9065318</v>
      </c>
      <c r="L3500" s="444">
        <f t="shared" ca="1" si="149"/>
        <v>-925167891215.47412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-925167891215.47412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-3854866213.3978086</v>
      </c>
      <c r="L3501" s="444">
        <f t="shared" ca="1" si="149"/>
        <v>-929022757428.87195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-929022757428.87195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-3870928155.9536328</v>
      </c>
      <c r="L3502" s="444">
        <f t="shared" ca="1" si="149"/>
        <v>-932893685584.82556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-932893685584.82556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-3887057023.2701063</v>
      </c>
      <c r="L3503" s="444">
        <f t="shared" ca="1" si="149"/>
        <v>-936780742608.0957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-936780742608.0957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-3903253094.200398</v>
      </c>
      <c r="L3504" s="444">
        <f t="shared" ca="1" si="149"/>
        <v>-940683995702.29614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-940683995702.29614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-3919516648.7595677</v>
      </c>
      <c r="L3505" s="444">
        <f t="shared" ca="1" si="149"/>
        <v>-944603512351.05566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-944603512351.05566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-3935847968.1293983</v>
      </c>
      <c r="L3506" s="444">
        <f t="shared" ca="1" si="149"/>
        <v>-948539360319.18506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-948539360319.18506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-3952247334.663271</v>
      </c>
      <c r="L3507" s="444">
        <f t="shared" ca="1" si="149"/>
        <v>-952491607653.84839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-952491607653.84839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-3968715031.8910346</v>
      </c>
      <c r="L3508" s="444">
        <f t="shared" ca="1" si="149"/>
        <v>-956460322685.73938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-956460322685.73938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-3985251344.5239139</v>
      </c>
      <c r="L3509" s="444">
        <f t="shared" ca="1" si="149"/>
        <v>-960445574030.26331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-960445574030.26331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-4001856558.4594302</v>
      </c>
      <c r="L3510" s="444">
        <f t="shared" ca="1" si="149"/>
        <v>-964447430588.72278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-964447430588.72278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-4018530960.7863455</v>
      </c>
      <c r="L3511" s="444">
        <f t="shared" ca="1" si="149"/>
        <v>-968465961549.50916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-968465961549.50916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-4035274839.7896218</v>
      </c>
      <c r="L3512" s="444">
        <f t="shared" ca="1" si="149"/>
        <v>-972501236389.29883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-972501236389.29883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-4052088484.9554114</v>
      </c>
      <c r="L3513" s="444">
        <f t="shared" ca="1" si="149"/>
        <v>-976553324874.25427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-976553324874.25427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-4068972186.9760594</v>
      </c>
      <c r="L3514" s="444">
        <f t="shared" ca="1" si="149"/>
        <v>-980622297061.23035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-980622297061.23035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-4085926237.7551265</v>
      </c>
      <c r="L3515" s="444">
        <f t="shared" ca="1" si="149"/>
        <v>-984708223298.98547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-984708223298.98547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-4102950930.4124398</v>
      </c>
      <c r="L3516" s="444">
        <f t="shared" ca="1" si="149"/>
        <v>-988811174229.39795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-988811174229.39795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-4120046559.2891574</v>
      </c>
      <c r="L3517" s="444">
        <f t="shared" ca="1" si="149"/>
        <v>-992931220788.68713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-992931220788.68713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-4137213419.9528632</v>
      </c>
      <c r="L3518" s="444">
        <f t="shared" ca="1" si="149"/>
        <v>-997068434208.64001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-997068434208.64001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-4154451809.2026668</v>
      </c>
      <c r="L3519" s="444">
        <f t="shared" ca="1" si="149"/>
        <v>-1001222886017.8427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-1001222886017.8427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-4171762025.0743442</v>
      </c>
      <c r="L3520" s="444">
        <f t="shared" ca="1" si="149"/>
        <v>-1005394648042.917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-1005394648042.917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-4189144366.8454876</v>
      </c>
      <c r="L3521" s="444">
        <f t="shared" ca="1" si="149"/>
        <v>-1009583792409.7625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-1009583792409.7625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-4206599135.0406775</v>
      </c>
      <c r="L3522" s="444">
        <f t="shared" ca="1" si="149"/>
        <v>-1013790391544.8031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-1013790391544.8031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-4224126631.4366794</v>
      </c>
      <c r="L3523" s="444">
        <f t="shared" ca="1" si="149"/>
        <v>-1018014518176.2397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-1018014518176.2397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-4241727159.0676651</v>
      </c>
      <c r="L3524" s="444">
        <f t="shared" ca="1" si="149"/>
        <v>-1022256245335.3074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-1022256245335.3074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-4259401022.2304473</v>
      </c>
      <c r="L3525" s="444">
        <f t="shared" ca="1" si="149"/>
        <v>-1026515646357.5378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-1026515646357.5378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-4277148526.4897413</v>
      </c>
      <c r="L3526" s="444">
        <f t="shared" ca="1" si="149"/>
        <v>-1030792794884.0276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-1030792794884.0276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-4294969978.6834478</v>
      </c>
      <c r="L3527" s="444">
        <f t="shared" ca="1" si="149"/>
        <v>-1035087764862.7111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-1035087764862.7111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-4312865686.9279633</v>
      </c>
      <c r="L3528" s="444">
        <f t="shared" ca="1" si="149"/>
        <v>-1039400630549.639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-1039400630549.639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-4330835960.6234961</v>
      </c>
      <c r="L3529" s="444">
        <f t="shared" ca="1" si="149"/>
        <v>-1043731466510.2626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-1043731466510.2626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-4348881110.4594269</v>
      </c>
      <c r="L3530" s="444">
        <f t="shared" ca="1" si="149"/>
        <v>-1048080347620.722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-1048080347620.722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-4367001448.4196749</v>
      </c>
      <c r="L3531" s="444">
        <f t="shared" ca="1" si="149"/>
        <v>-1052447349069.1417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-1052447349069.1417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-4385197287.7880907</v>
      </c>
      <c r="L3532" s="444">
        <f t="shared" ca="1" si="149"/>
        <v>-1056832546356.9298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-1056832546356.9298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-4403468943.1538734</v>
      </c>
      <c r="L3533" s="444">
        <f t="shared" ca="1" si="149"/>
        <v>-1061236015300.0837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-1061236015300.0837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-4421816730.417016</v>
      </c>
      <c r="L3534" s="444">
        <f t="shared" ca="1" si="149"/>
        <v>-1065657832030.5007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-1065657832030.5007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-4440240966.7937536</v>
      </c>
      <c r="L3535" s="444">
        <f t="shared" ca="1" si="149"/>
        <v>-1070098072997.2944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-1070098072997.2944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-4458741970.8220596</v>
      </c>
      <c r="L3536" s="444">
        <f t="shared" ca="1" si="149"/>
        <v>-1074556814968.1165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-1074556814968.1165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-4477320062.3671513</v>
      </c>
      <c r="L3537" s="444">
        <f t="shared" ca="1" si="149"/>
        <v>-1079034135030.4836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-1079034135030.4836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-4495975562.6270151</v>
      </c>
      <c r="L3538" s="444">
        <f t="shared" ca="1" si="149"/>
        <v>-1083530110593.1107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-1083530110593.1107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-4514708794.1379614</v>
      </c>
      <c r="L3539" s="444">
        <f t="shared" ca="1" si="149"/>
        <v>-1088044819387.2487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-1088044819387.2487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-4533520080.7802029</v>
      </c>
      <c r="L3540" s="444">
        <f t="shared" ca="1" si="149"/>
        <v>-1092578339468.0288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-1092578339468.0288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-4552409747.783453</v>
      </c>
      <c r="L3541" s="444">
        <f t="shared" ca="1" si="149"/>
        <v>-1097130749215.8123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-1097130749215.8123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-4571378121.7325506</v>
      </c>
      <c r="L3542" s="444">
        <f t="shared" ca="1" si="149"/>
        <v>-1101702127337.5449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-1101702127337.5449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-4590425530.5731039</v>
      </c>
      <c r="L3543" s="444">
        <f t="shared" ca="1" si="149"/>
        <v>-1106292552868.1179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-1106292552868.1179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-4609552303.6171579</v>
      </c>
      <c r="L3544" s="444">
        <f t="shared" ca="1" si="149"/>
        <v>-1110902105171.7351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-1110902105171.7351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-4628758771.5488958</v>
      </c>
      <c r="L3545" s="444">
        <f t="shared" ca="1" si="149"/>
        <v>-1115530863943.2839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-1115530863943.2839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-4648045266.4303493</v>
      </c>
      <c r="L3546" s="444">
        <f t="shared" ca="1" si="149"/>
        <v>-1120178909209.7144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-1120178909209.7144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-4667412121.7071428</v>
      </c>
      <c r="L3547" s="444">
        <f t="shared" ca="1" si="149"/>
        <v>-1124846321331.4214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-1124846321331.4214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-4686859672.2142553</v>
      </c>
      <c r="L3548" s="444">
        <f t="shared" ca="1" si="149"/>
        <v>-1129533181003.6357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-1129533181003.6357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-4706388254.1818151</v>
      </c>
      <c r="L3549" s="444">
        <f t="shared" ca="1" si="149"/>
        <v>-1134239569257.8176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-1134239569257.8176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-4725998205.2409067</v>
      </c>
      <c r="L3550" s="444">
        <f t="shared" ca="1" si="149"/>
        <v>-1138965567463.0586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-1138965567463.0586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-4745689864.4294109</v>
      </c>
      <c r="L3551" s="444">
        <f t="shared" ca="1" si="149"/>
        <v>-1143711257327.488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-1143711257327.488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-4765463572.1978664</v>
      </c>
      <c r="L3552" s="444">
        <f t="shared" ca="1" si="149"/>
        <v>-1148476720899.6858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-1148476720899.6858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-4785319670.4153576</v>
      </c>
      <c r="L3553" s="444">
        <f t="shared" ca="1" si="149"/>
        <v>-1153262040570.1011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-1153262040570.1011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-4805258502.3754215</v>
      </c>
      <c r="L3554" s="444">
        <f t="shared" ca="1" si="149"/>
        <v>-1158067299072.4766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-1158067299072.4766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-4825280412.8019857</v>
      </c>
      <c r="L3555" s="444">
        <f t="shared" ca="1" si="149"/>
        <v>-1162892579485.2786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-1162892579485.2786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-4845385747.8553276</v>
      </c>
      <c r="L3556" s="444">
        <f t="shared" ca="1" si="149"/>
        <v>-1167737965233.1338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-1167737965233.1338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-4865574855.1380577</v>
      </c>
      <c r="L3557" s="444">
        <f t="shared" ca="1" si="149"/>
        <v>-1172603540088.2717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-1172603540088.2717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-4885848083.7011318</v>
      </c>
      <c r="L3558" s="444">
        <f t="shared" ca="1" si="149"/>
        <v>-1177489388171.9729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-1177489388171.9729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-4906205784.0498867</v>
      </c>
      <c r="L3559" s="444">
        <f t="shared" ca="1" si="149"/>
        <v>-1182395593956.0227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-1182395593956.0227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-4926648308.150095</v>
      </c>
      <c r="L3560" s="444">
        <f t="shared" ca="1" si="149"/>
        <v>-1187322242264.1729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-1187322242264.1729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-4947176009.4340534</v>
      </c>
      <c r="L3561" s="444">
        <f t="shared" ca="1" si="149"/>
        <v>-1192269418273.6069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-1192269418273.6069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-4967789242.8066959</v>
      </c>
      <c r="L3562" s="444">
        <f t="shared" ca="1" si="149"/>
        <v>-1197237207516.4136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-1197237207516.4136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-4988488364.6517229</v>
      </c>
      <c r="L3563" s="444">
        <f t="shared" ca="1" si="149"/>
        <v>-1202225695881.0652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-1202225695881.0652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-5009273732.8377714</v>
      </c>
      <c r="L3564" s="444">
        <f t="shared" ca="1" si="149"/>
        <v>-1207234969613.9031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-1207234969613.9031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-5030145706.724596</v>
      </c>
      <c r="L3565" s="444">
        <f t="shared" ca="1" si="149"/>
        <v>-1212265115320.6277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-1212265115320.6277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-5051104647.169282</v>
      </c>
      <c r="L3566" s="444">
        <f t="shared" ca="1" si="149"/>
        <v>-1217316219967.7969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-1217316219967.7969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-5072150916.5324869</v>
      </c>
      <c r="L3567" s="444">
        <f t="shared" ca="1" si="149"/>
        <v>-1222388370884.3293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-1222388370884.3293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-5093284878.6847057</v>
      </c>
      <c r="L3568" s="444">
        <f t="shared" ca="1" si="149"/>
        <v>-1227481655763.0142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-1227481655763.0142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-5114506899.0125589</v>
      </c>
      <c r="L3569" s="444">
        <f t="shared" ca="1" si="149"/>
        <v>-1232596162662.0266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-1232596162662.0266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-5135817344.4251108</v>
      </c>
      <c r="L3570" s="444">
        <f t="shared" ca="1" si="149"/>
        <v>-1237731980006.4517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-1237731980006.4517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-5157216583.3602152</v>
      </c>
      <c r="L3571" s="444">
        <f t="shared" ca="1" si="149"/>
        <v>-1242889196589.8118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-1242889196589.8118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-5178704985.7908821</v>
      </c>
      <c r="L3572" s="444">
        <f t="shared" ca="1" si="149"/>
        <v>-1248067901575.6025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-1248067901575.6025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-5200282923.2316771</v>
      </c>
      <c r="L3573" s="444">
        <f t="shared" ca="1" si="149"/>
        <v>-1253268184498.8342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-1253268184498.8342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-5221950768.7451429</v>
      </c>
      <c r="L3574" s="444">
        <f t="shared" ca="1" si="149"/>
        <v>-1258490135267.5793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-1258490135267.5793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-5243708896.948247</v>
      </c>
      <c r="L3575" s="444">
        <f t="shared" ca="1" si="149"/>
        <v>-1263733844164.5276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-1263733844164.5276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-5265557684.0188646</v>
      </c>
      <c r="L3576" s="444">
        <f t="shared" ca="1" si="149"/>
        <v>-1268999401848.5464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-1268999401848.5464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-5287497507.7022762</v>
      </c>
      <c r="L3577" s="444">
        <f t="shared" ca="1" si="149"/>
        <v>-1274286899356.2488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-1274286899356.2488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-5309528747.3177032</v>
      </c>
      <c r="L3578" s="444">
        <f t="shared" ref="L3578:L3832" ca="1" si="154">I3578-J3578+K3578</f>
        <v>-1279596428103.5664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-1279596428103.5664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-5331651783.7648602</v>
      </c>
      <c r="L3579" s="444">
        <f t="shared" ca="1" si="154"/>
        <v>-1284928079887.3313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-1284928079887.3313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-5353866999.5305471</v>
      </c>
      <c r="L3580" s="444">
        <f t="shared" ca="1" si="154"/>
        <v>-1290281946886.8618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-1290281946886.8618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-5376174778.6952572</v>
      </c>
      <c r="L3581" s="444">
        <f t="shared" ca="1" si="154"/>
        <v>-1295658121665.5571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-1295658121665.5571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-5398575506.9398212</v>
      </c>
      <c r="L3582" s="444">
        <f t="shared" ca="1" si="154"/>
        <v>-1301056697172.4971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-1301056697172.4971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-5421069571.5520706</v>
      </c>
      <c r="L3583" s="444">
        <f t="shared" ca="1" si="154"/>
        <v>-1306477766744.0491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-1306477766744.0491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-5443657361.4335375</v>
      </c>
      <c r="L3584" s="444">
        <f t="shared" ca="1" si="154"/>
        <v>-1311921424105.4827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-1311921424105.4827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-5466339267.1061773</v>
      </c>
      <c r="L3585" s="444">
        <f t="shared" ca="1" si="154"/>
        <v>-1317387763372.5889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-1317387763372.5889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-5489115680.71912</v>
      </c>
      <c r="L3586" s="444">
        <f t="shared" ca="1" si="154"/>
        <v>-1322876879053.3081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-1322876879053.3081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-5511986996.0554504</v>
      </c>
      <c r="L3587" s="444">
        <f t="shared" ca="1" si="154"/>
        <v>-1328388866049.3635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-1328388866049.3635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-5534953608.5390148</v>
      </c>
      <c r="L3588" s="444">
        <f t="shared" ca="1" si="154"/>
        <v>-1333923819657.9026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-1333923819657.9026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-5558015915.2412605</v>
      </c>
      <c r="L3589" s="444">
        <f t="shared" ca="1" si="154"/>
        <v>-1339481835573.1438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-1339481835573.1438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-5581174314.8880987</v>
      </c>
      <c r="L3590" s="444">
        <f t="shared" ca="1" si="154"/>
        <v>-1345063009888.032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-1345063009888.032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-5604429207.8668003</v>
      </c>
      <c r="L3591" s="444">
        <f t="shared" ca="1" si="154"/>
        <v>-1350667439095.8987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-1350667439095.8987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-5627780996.2329111</v>
      </c>
      <c r="L3592" s="444">
        <f t="shared" ca="1" si="154"/>
        <v>-1356295220092.1316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-1356295220092.1316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-5651230083.7172146</v>
      </c>
      <c r="L3593" s="444">
        <f t="shared" ca="1" si="154"/>
        <v>-1361946450175.8489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-1361946450175.8489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-5674776875.7327032</v>
      </c>
      <c r="L3594" s="444">
        <f t="shared" ca="1" si="154"/>
        <v>-1367621227051.5815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-1367621227051.5815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-5698421779.3815899</v>
      </c>
      <c r="L3595" s="444">
        <f t="shared" ca="1" si="154"/>
        <v>-1373319648830.9631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-1373319648830.9631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-5722165203.4623461</v>
      </c>
      <c r="L3596" s="444">
        <f t="shared" ca="1" si="154"/>
        <v>-1379041814034.4255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-1379041814034.4255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-5746007558.4767733</v>
      </c>
      <c r="L3597" s="444">
        <f t="shared" ca="1" si="154"/>
        <v>-1384787821592.9023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-1384787821592.9023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-5769949256.6370926</v>
      </c>
      <c r="L3598" s="444">
        <f t="shared" ca="1" si="154"/>
        <v>-1390557770849.5396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-1390557770849.5396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-5793990711.8730812</v>
      </c>
      <c r="L3599" s="444">
        <f t="shared" ca="1" si="154"/>
        <v>-1396351761561.4126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-1396351761561.4126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-5818132339.8392191</v>
      </c>
      <c r="L3600" s="444">
        <f t="shared" ca="1" si="154"/>
        <v>-1402169893901.2517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-1402169893901.2517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-5842374557.9218817</v>
      </c>
      <c r="L3601" s="444">
        <f t="shared" ca="1" si="154"/>
        <v>-1408012268459.1736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-1408012268459.1736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-5866717785.2465563</v>
      </c>
      <c r="L3602" s="444">
        <f t="shared" ca="1" si="154"/>
        <v>-1413878986244.4202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-1413878986244.4202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-5891162442.6850843</v>
      </c>
      <c r="L3603" s="444">
        <f t="shared" ca="1" si="154"/>
        <v>-1419770148687.1052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-1419770148687.1052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-5915708952.8629379</v>
      </c>
      <c r="L3604" s="444">
        <f t="shared" ca="1" si="154"/>
        <v>-1425685857639.9683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-1425685857639.9683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-5940357740.1665344</v>
      </c>
      <c r="L3605" s="444">
        <f t="shared" ca="1" si="154"/>
        <v>-1431626215380.1348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-1431626215380.1348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-5965109230.7505617</v>
      </c>
      <c r="L3606" s="444">
        <f t="shared" ca="1" si="154"/>
        <v>-1437591324610.8853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-1437591324610.8853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-5989963852.5453548</v>
      </c>
      <c r="L3607" s="444">
        <f t="shared" ca="1" si="154"/>
        <v>-1443581288463.4307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-1443581288463.4307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-6014922035.2642946</v>
      </c>
      <c r="L3608" s="444">
        <f t="shared" ca="1" si="154"/>
        <v>-1449596210498.6951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-1449596210498.6951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-6039984210.4112291</v>
      </c>
      <c r="L3609" s="444">
        <f t="shared" ca="1" si="154"/>
        <v>-1455636194709.1062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-1455636194709.1062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-6065150811.2879429</v>
      </c>
      <c r="L3610" s="444">
        <f t="shared" ca="1" si="154"/>
        <v>-1461701345520.394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-1461701345520.394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-6090422273.0016422</v>
      </c>
      <c r="L3611" s="444">
        <f t="shared" ca="1" si="154"/>
        <v>-1467791767793.3958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-1467791767793.3958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-6115799032.4724827</v>
      </c>
      <c r="L3612" s="444">
        <f t="shared" ca="1" si="154"/>
        <v>-1473907566825.8682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-1473907566825.8682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-6141281528.4411173</v>
      </c>
      <c r="L3613" s="444">
        <f t="shared" ca="1" si="154"/>
        <v>-1480048848354.3093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-1480048848354.3093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-6166870201.4762888</v>
      </c>
      <c r="L3614" s="444">
        <f t="shared" ca="1" si="154"/>
        <v>-1486215718555.7856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-1486215718555.7856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-6192565493.98244</v>
      </c>
      <c r="L3615" s="444">
        <f t="shared" ca="1" si="154"/>
        <v>-1492408284049.7681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-1492408284049.7681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-6218367850.2073669</v>
      </c>
      <c r="L3616" s="444">
        <f t="shared" ca="1" si="154"/>
        <v>-1498626651899.9753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-1498626651899.9753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-6244277716.249897</v>
      </c>
      <c r="L3617" s="444">
        <f t="shared" ca="1" si="154"/>
        <v>-1504870929616.2253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-1504870929616.2253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-6270295540.067606</v>
      </c>
      <c r="L3618" s="444">
        <f t="shared" ca="1" si="154"/>
        <v>-1511141225156.293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-1511141225156.293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-6296421771.4845543</v>
      </c>
      <c r="L3619" s="444">
        <f t="shared" ca="1" si="154"/>
        <v>-1517437646927.7776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-1517437646927.7776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-6322656862.1990728</v>
      </c>
      <c r="L3620" s="444">
        <f t="shared" ca="1" si="154"/>
        <v>-1523760303789.9766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-1523760303789.9766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-6349001265.7915688</v>
      </c>
      <c r="L3621" s="444">
        <f t="shared" ca="1" si="154"/>
        <v>-1530109305055.7681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-1530109305055.7681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-6375455437.7323666</v>
      </c>
      <c r="L3622" s="444">
        <f t="shared" ca="1" si="154"/>
        <v>-1536484760493.5005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-1536484760493.5005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-6402019835.3895855</v>
      </c>
      <c r="L3623" s="444">
        <f t="shared" ca="1" si="154"/>
        <v>-1542886780328.8901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-1542886780328.8901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-6428694918.0370426</v>
      </c>
      <c r="L3624" s="444">
        <f t="shared" ca="1" si="154"/>
        <v>-1549315475246.9272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-1549315475246.9272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-6455481146.8621969</v>
      </c>
      <c r="L3625" s="444">
        <f t="shared" ca="1" si="154"/>
        <v>-1555770956393.7896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-1555770956393.7896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-6482378984.974123</v>
      </c>
      <c r="L3626" s="444">
        <f t="shared" ca="1" si="154"/>
        <v>-1562253335378.7637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-1562253335378.7637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-6509388897.4115152</v>
      </c>
      <c r="L3627" s="444">
        <f t="shared" ca="1" si="154"/>
        <v>-1568762724276.1753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-1568762724276.1753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-6536511351.1507301</v>
      </c>
      <c r="L3628" s="444">
        <f t="shared" ca="1" si="154"/>
        <v>-1575299235627.3259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-1575299235627.3259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-6563746815.1138582</v>
      </c>
      <c r="L3629" s="444">
        <f t="shared" ca="1" si="154"/>
        <v>-1581862982442.4397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-1581862982442.4397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-6591095760.1768322</v>
      </c>
      <c r="L3630" s="444">
        <f t="shared" ca="1" si="154"/>
        <v>-1588454078202.6165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-1588454078202.6165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-6618558659.1775684</v>
      </c>
      <c r="L3631" s="444">
        <f t="shared" ca="1" si="154"/>
        <v>-1595072636861.7939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-1595072636861.7939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-6646135986.9241409</v>
      </c>
      <c r="L3632" s="444">
        <f t="shared" ca="1" si="154"/>
        <v>-1601718772848.718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-1601718772848.718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-6673828220.2029915</v>
      </c>
      <c r="L3633" s="444">
        <f t="shared" ca="1" si="154"/>
        <v>-1608392601068.9209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-1608392601068.9209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-6701635837.7871704</v>
      </c>
      <c r="L3634" s="444">
        <f t="shared" ca="1" si="154"/>
        <v>-1615094236906.708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-1615094236906.708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-6729559320.4446163</v>
      </c>
      <c r="L3635" s="444">
        <f t="shared" ca="1" si="154"/>
        <v>-1621823796227.1526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-1621823796227.1526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-6757599150.9464693</v>
      </c>
      <c r="L3636" s="444">
        <f t="shared" ca="1" si="154"/>
        <v>-1628581395378.0991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-1628581395378.0991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-6785755814.0754128</v>
      </c>
      <c r="L3637" s="444">
        <f t="shared" ca="1" si="154"/>
        <v>-1635367151192.1746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-1635367151192.1746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-6814029796.6340609</v>
      </c>
      <c r="L3638" s="444">
        <f t="shared" ca="1" si="154"/>
        <v>-1642181180988.8086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-1642181180988.8086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-6842421587.4533691</v>
      </c>
      <c r="L3639" s="444">
        <f t="shared" ca="1" si="154"/>
        <v>-1649023602576.262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-1649023602576.262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-6870931677.4010916</v>
      </c>
      <c r="L3640" s="444">
        <f t="shared" ca="1" si="154"/>
        <v>-1655894534253.6631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-1655894534253.6631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-6899560559.3902626</v>
      </c>
      <c r="L3641" s="444">
        <f t="shared" ca="1" si="154"/>
        <v>-1662794094813.0535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-1662794094813.0535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-6928308728.387723</v>
      </c>
      <c r="L3642" s="444">
        <f t="shared" ca="1" si="154"/>
        <v>-1669722403541.4412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-1669722403541.4412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-6957176681.4226713</v>
      </c>
      <c r="L3643" s="444">
        <f t="shared" ca="1" si="154"/>
        <v>-1676679580222.8638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-1676679580222.8638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-6986164917.5952654</v>
      </c>
      <c r="L3644" s="444">
        <f t="shared" ca="1" si="154"/>
        <v>-1683665745140.459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-1683665745140.459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-7015273938.0852461</v>
      </c>
      <c r="L3645" s="444">
        <f t="shared" ca="1" si="154"/>
        <v>-1690681019078.5442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-1690681019078.5442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-7044504246.1606007</v>
      </c>
      <c r="L3646" s="444">
        <f t="shared" ca="1" si="154"/>
        <v>-1697725523324.7048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-1697725523324.7048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-7073856347.1862698</v>
      </c>
      <c r="L3647" s="444">
        <f t="shared" ca="1" si="154"/>
        <v>-1704799379671.8911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-1704799379671.8911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-7103330748.6328793</v>
      </c>
      <c r="L3648" s="444">
        <f t="shared" ca="1" si="154"/>
        <v>-1711902710420.5239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-1711902710420.5239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-7132927960.085516</v>
      </c>
      <c r="L3649" s="444">
        <f t="shared" ca="1" si="154"/>
        <v>-1719035638380.6094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-1719035638380.6094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-7162648493.2525387</v>
      </c>
      <c r="L3650" s="444">
        <f t="shared" ca="1" si="154"/>
        <v>-1726198286873.8618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-1726198286873.8618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-7192492861.9744234</v>
      </c>
      <c r="L3651" s="444">
        <f t="shared" ca="1" si="154"/>
        <v>-1733390779735.8362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-1733390779735.8362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-7222461582.2326498</v>
      </c>
      <c r="L3652" s="444">
        <f t="shared" ca="1" si="154"/>
        <v>-1740613241318.0688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-1740613241318.0688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-7252555172.1586208</v>
      </c>
      <c r="L3653" s="444">
        <f t="shared" ca="1" si="154"/>
        <v>-1747865796490.2275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-1747865796490.2275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-7282774152.0426149</v>
      </c>
      <c r="L3654" s="444">
        <f t="shared" ca="1" si="154"/>
        <v>-1755148570642.2703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-1755148570642.2703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-7313119044.3427925</v>
      </c>
      <c r="L3655" s="444">
        <f t="shared" ca="1" si="154"/>
        <v>-1762461689686.613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-1762461689686.613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-7343590373.6942205</v>
      </c>
      <c r="L3656" s="444">
        <f t="shared" ca="1" si="154"/>
        <v>-1769805280060.3074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-1769805280060.3074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-7374188666.9179468</v>
      </c>
      <c r="L3657" s="444">
        <f t="shared" ca="1" si="154"/>
        <v>-1777179468727.2253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-1777179468727.2253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-7404914453.0301065</v>
      </c>
      <c r="L3658" s="444">
        <f t="shared" ca="1" si="154"/>
        <v>-1784584383180.2554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-1784584383180.2554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-7435768263.2510643</v>
      </c>
      <c r="L3659" s="444">
        <f t="shared" ca="1" si="154"/>
        <v>-1792020151443.5063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-1792020151443.5063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-7466750631.0146093</v>
      </c>
      <c r="L3660" s="444">
        <f t="shared" ca="1" si="154"/>
        <v>-1799486902074.521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-1799486902074.521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-7497862091.9771709</v>
      </c>
      <c r="L3661" s="444">
        <f t="shared" ca="1" si="154"/>
        <v>-1806984764166.498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-1806984764166.498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-7529103184.0270748</v>
      </c>
      <c r="L3662" s="444">
        <f t="shared" ca="1" si="154"/>
        <v>-1814513867350.5251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-1814513867350.5251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-7560474447.2938547</v>
      </c>
      <c r="L3663" s="444">
        <f t="shared" ca="1" si="154"/>
        <v>-1822074341797.8191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-1822074341797.8191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-7591976424.1575794</v>
      </c>
      <c r="L3664" s="444">
        <f t="shared" ca="1" si="154"/>
        <v>-1829666318221.9766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-1829666318221.9766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-7623609659.2582359</v>
      </c>
      <c r="L3665" s="444">
        <f t="shared" ca="1" si="154"/>
        <v>-1837289927881.2349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-1837289927881.2349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-7655374699.5051441</v>
      </c>
      <c r="L3666" s="444">
        <f t="shared" ca="1" si="154"/>
        <v>-1844945302580.74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-1844945302580.74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-7687272094.0864153</v>
      </c>
      <c r="L3667" s="444">
        <f t="shared" ca="1" si="154"/>
        <v>-1852632574674.8264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-1852632574674.8264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-7719302394.4784422</v>
      </c>
      <c r="L3668" s="444">
        <f t="shared" ca="1" si="154"/>
        <v>-1860351877069.3049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-1860351877069.3049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-7751466154.4554367</v>
      </c>
      <c r="L3669" s="444">
        <f t="shared" ca="1" si="154"/>
        <v>-1868103343223.7603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-1868103343223.7603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-7783763930.099</v>
      </c>
      <c r="L3670" s="444">
        <f t="shared" ca="1" si="154"/>
        <v>-1875887107153.8594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-1875887107153.8594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-7816196279.8077469</v>
      </c>
      <c r="L3671" s="444">
        <f t="shared" ca="1" si="154"/>
        <v>-1883703303433.6672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-1883703303433.6672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-7848763764.3069468</v>
      </c>
      <c r="L3672" s="444">
        <f t="shared" ca="1" si="154"/>
        <v>-1891552067197.9741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-1891552067197.9741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-7881466946.6582251</v>
      </c>
      <c r="L3673" s="444">
        <f t="shared" ca="1" si="154"/>
        <v>-1899433534144.6323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-1899433534144.6323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-7914306392.2693014</v>
      </c>
      <c r="L3674" s="444">
        <f t="shared" ca="1" si="154"/>
        <v>-1907347840536.9016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-1907347840536.9016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-7947282668.9037552</v>
      </c>
      <c r="L3675" s="444">
        <f t="shared" ca="1" si="154"/>
        <v>-1915295123205.8054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-1915295123205.8054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-7980396346.690856</v>
      </c>
      <c r="L3676" s="444">
        <f t="shared" ca="1" si="154"/>
        <v>-1923275519552.4963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-1923275519552.4963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-8013647998.1354017</v>
      </c>
      <c r="L3677" s="444">
        <f t="shared" ca="1" si="154"/>
        <v>-1931289167550.6318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-1931289167550.6318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-8047038198.1276321</v>
      </c>
      <c r="L3678" s="444">
        <f t="shared" ca="1" si="154"/>
        <v>-1939336205748.7595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-1939336205748.7595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-8080567523.953166</v>
      </c>
      <c r="L3679" s="444">
        <f t="shared" ca="1" si="154"/>
        <v>-1947416773272.7126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-1947416773272.7126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-8114236555.302968</v>
      </c>
      <c r="L3680" s="444">
        <f t="shared" ca="1" si="154"/>
        <v>-1955531009828.0156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-1955531009828.0156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-8148045874.2833977</v>
      </c>
      <c r="L3681" s="444">
        <f t="shared" ca="1" si="154"/>
        <v>-1963679055702.2991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-1963679055702.2991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-8181996065.4262457</v>
      </c>
      <c r="L3682" s="444">
        <f t="shared" ca="1" si="154"/>
        <v>-1971861051767.7253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-1971861051767.7253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-8216087715.6988554</v>
      </c>
      <c r="L3683" s="444">
        <f t="shared" ca="1" si="154"/>
        <v>-1980077139483.4243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-1980077139483.4243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-8250321414.5142679</v>
      </c>
      <c r="L3684" s="444">
        <f t="shared" ca="1" si="154"/>
        <v>-1988327460897.9385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-1988327460897.9385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-8284697753.7414103</v>
      </c>
      <c r="L3685" s="444">
        <f t="shared" ca="1" si="154"/>
        <v>-1996612158651.6799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-1996612158651.6799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-8319217327.715333</v>
      </c>
      <c r="L3686" s="444">
        <f t="shared" ca="1" si="154"/>
        <v>-2004931375979.3953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-2004931375979.3953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-8353880733.2474804</v>
      </c>
      <c r="L3687" s="444">
        <f t="shared" ca="1" si="154"/>
        <v>-2013285256712.6428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-2013285256712.6428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-8388688569.6360102</v>
      </c>
      <c r="L3688" s="444">
        <f t="shared" ca="1" si="154"/>
        <v>-2021673945282.2788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-2021673945282.2788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-8423641438.6761608</v>
      </c>
      <c r="L3689" s="444">
        <f t="shared" ca="1" si="154"/>
        <v>-2030097586720.9551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-2030097586720.9551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-8458739944.6706457</v>
      </c>
      <c r="L3690" s="444">
        <f t="shared" ca="1" si="154"/>
        <v>-2038556326665.6257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-2038556326665.6257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-8493984694.4401064</v>
      </c>
      <c r="L3691" s="444">
        <f t="shared" ca="1" si="154"/>
        <v>-2047050311360.0659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-2047050311360.0659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-8529376297.3336077</v>
      </c>
      <c r="L3692" s="444">
        <f t="shared" ca="1" si="154"/>
        <v>-2055579687657.3994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-2055579687657.3994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-8564915365.2391644</v>
      </c>
      <c r="L3693" s="444">
        <f t="shared" ca="1" si="154"/>
        <v>-2064144603022.6387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-2064144603022.6387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-8600602512.5943279</v>
      </c>
      <c r="L3694" s="444">
        <f t="shared" ca="1" si="154"/>
        <v>-2072745205535.2329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-2072745205535.2329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-8636438356.3968029</v>
      </c>
      <c r="L3695" s="444">
        <f t="shared" ca="1" si="154"/>
        <v>-2081381643891.6296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-2081381643891.6296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-8672423516.2151241</v>
      </c>
      <c r="L3696" s="444">
        <f t="shared" ca="1" si="154"/>
        <v>-2090054067407.8447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-2090054067407.8447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-8708558614.1993523</v>
      </c>
      <c r="L3697" s="444">
        <f t="shared" ca="1" si="154"/>
        <v>-2098762626022.0442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-2098762626022.0442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-8744844275.0918503</v>
      </c>
      <c r="L3698" s="444">
        <f t="shared" ca="1" si="154"/>
        <v>-2107507470297.136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-2107507470297.136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-8781281126.2380657</v>
      </c>
      <c r="L3699" s="444">
        <f t="shared" ca="1" si="154"/>
        <v>-2116288751423.374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-2116288751423.374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-8817869797.5973911</v>
      </c>
      <c r="L3700" s="444">
        <f t="shared" ca="1" si="154"/>
        <v>-2125106621220.9714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-2125106621220.9714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-8854610921.7540474</v>
      </c>
      <c r="L3701" s="444">
        <f t="shared" ca="1" si="154"/>
        <v>-2133961232142.7256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-2133961232142.7256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-8891505133.9280224</v>
      </c>
      <c r="L3702" s="444">
        <f t="shared" ca="1" si="154"/>
        <v>-2142852737276.6536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-2142852737276.6536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-8928553071.9860573</v>
      </c>
      <c r="L3703" s="444">
        <f t="shared" ca="1" si="154"/>
        <v>-2151781290348.6396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-2151781290348.6396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-8965755376.4526653</v>
      </c>
      <c r="L3704" s="444">
        <f t="shared" ca="1" si="154"/>
        <v>-2160747045725.0923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-2160747045725.0923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-9003112690.5212173</v>
      </c>
      <c r="L3705" s="444">
        <f t="shared" ca="1" si="154"/>
        <v>-2169750158415.6135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-2169750158415.6135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-9040625660.0650558</v>
      </c>
      <c r="L3706" s="444">
        <f t="shared" ca="1" si="154"/>
        <v>-2178790784075.6785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-2178790784075.6785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-9078294933.6486607</v>
      </c>
      <c r="L3707" s="444">
        <f t="shared" ca="1" si="154"/>
        <v>-2187869079009.3271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-2187869079009.3271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-9116121162.5388641</v>
      </c>
      <c r="L3708" s="444">
        <f t="shared" ca="1" si="154"/>
        <v>-2196985200171.866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-2196985200171.866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-9154105000.7161083</v>
      </c>
      <c r="L3709" s="444">
        <f t="shared" ca="1" si="154"/>
        <v>-2206139305172.582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-2206139305172.582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-9192247104.8857574</v>
      </c>
      <c r="L3710" s="444">
        <f t="shared" ca="1" si="154"/>
        <v>-2215331552277.4678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-2215331552277.4678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-9230548134.4894485</v>
      </c>
      <c r="L3711" s="444">
        <f t="shared" ca="1" si="154"/>
        <v>-2224562100411.957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-2224562100411.957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-9269008751.7164879</v>
      </c>
      <c r="L3712" s="444">
        <f t="shared" ca="1" si="154"/>
        <v>-2233831109163.6733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-2233831109163.6733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-9307629621.5153046</v>
      </c>
      <c r="L3713" s="444">
        <f t="shared" ca="1" si="154"/>
        <v>-2243138738785.1885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-2243138738785.1885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-9346411411.6049519</v>
      </c>
      <c r="L3714" s="444">
        <f t="shared" ca="1" si="154"/>
        <v>-2252485150196.7935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-2252485150196.7935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-9385354792.486639</v>
      </c>
      <c r="L3715" s="444">
        <f t="shared" ca="1" si="154"/>
        <v>-2261870504989.2803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-2261870504989.2803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-9424460437.4553337</v>
      </c>
      <c r="L3716" s="444">
        <f t="shared" ca="1" si="154"/>
        <v>-2271294965426.7358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-2271294965426.7358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-9463729022.6113987</v>
      </c>
      <c r="L3717" s="444">
        <f t="shared" ca="1" si="154"/>
        <v>-2280758694449.3472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-2280758694449.3472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-9503161226.8722801</v>
      </c>
      <c r="L3718" s="444">
        <f t="shared" ca="1" si="154"/>
        <v>-2290261855676.2192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-2290261855676.2192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-9542757731.9842472</v>
      </c>
      <c r="L3719" s="444">
        <f t="shared" ca="1" si="154"/>
        <v>-2299804613408.2036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-2299804613408.2036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-9582519222.5341816</v>
      </c>
      <c r="L3720" s="444">
        <f t="shared" ca="1" si="154"/>
        <v>-2309387132630.7378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-2309387132630.7378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-9622446385.9614067</v>
      </c>
      <c r="L3721" s="444">
        <f t="shared" ca="1" si="154"/>
        <v>-2319009579016.6992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-2319009579016.6992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-9662539912.5695801</v>
      </c>
      <c r="L3722" s="444">
        <f t="shared" ca="1" si="154"/>
        <v>-2328672118929.2686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-2328672118929.2686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-9702800495.5386181</v>
      </c>
      <c r="L3723" s="444">
        <f t="shared" ca="1" si="154"/>
        <v>-2338374919424.8071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-2338374919424.8071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-9743228830.936697</v>
      </c>
      <c r="L3724" s="444">
        <f t="shared" ca="1" si="154"/>
        <v>-2348118148255.7437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-2348118148255.7437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-9783825617.7322655</v>
      </c>
      <c r="L3725" s="444">
        <f t="shared" ca="1" si="154"/>
        <v>-2357901973873.4761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-2357901973873.4761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-9824591557.8061504</v>
      </c>
      <c r="L3726" s="444">
        <f t="shared" ca="1" si="154"/>
        <v>-2367726565431.2822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-2367726565431.2822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-9865527355.9636765</v>
      </c>
      <c r="L3727" s="444">
        <f t="shared" ca="1" si="154"/>
        <v>-2377592092787.2461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-2377592092787.2461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-9906633719.9468594</v>
      </c>
      <c r="L3728" s="444">
        <f t="shared" ca="1" si="154"/>
        <v>-2387498726507.1929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-2387498726507.1929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-9947911360.4466362</v>
      </c>
      <c r="L3729" s="444">
        <f t="shared" ca="1" si="154"/>
        <v>-2397446637867.6396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-2397446637867.6396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-9989360991.1151657</v>
      </c>
      <c r="L3730" s="444">
        <f t="shared" ca="1" si="154"/>
        <v>-2407435998858.7549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-2407435998858.7549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-10030983328.578146</v>
      </c>
      <c r="L3731" s="444">
        <f t="shared" ca="1" si="154"/>
        <v>-2417466982187.333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-2417466982187.333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-10072779092.44722</v>
      </c>
      <c r="L3732" s="444">
        <f t="shared" ca="1" si="154"/>
        <v>-2427539761279.7803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-2427539761279.7803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-10114749005.332418</v>
      </c>
      <c r="L3733" s="444">
        <f t="shared" ca="1" si="154"/>
        <v>-2437654510285.1128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-2437654510285.1128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-10156893792.854637</v>
      </c>
      <c r="L3734" s="444">
        <f t="shared" ca="1" si="154"/>
        <v>-2447811404077.9673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-2447811404077.9673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-10199214183.658197</v>
      </c>
      <c r="L3735" s="444">
        <f t="shared" ca="1" si="154"/>
        <v>-2458010618261.6255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-2458010618261.6255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-10241710909.423439</v>
      </c>
      <c r="L3736" s="444">
        <f t="shared" ca="1" si="154"/>
        <v>-2468252329171.0488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-2468252329171.0488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-10284384704.87937</v>
      </c>
      <c r="L3737" s="444">
        <f t="shared" ca="1" si="154"/>
        <v>-2478536713875.9282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-2478536713875.9282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-10327236307.816368</v>
      </c>
      <c r="L3738" s="444">
        <f t="shared" ca="1" si="154"/>
        <v>-2488863950183.7446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-2488863950183.7446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-10370266459.098936</v>
      </c>
      <c r="L3739" s="444">
        <f t="shared" ca="1" si="154"/>
        <v>-2499234216642.8438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-2499234216642.8438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-10413475902.678516</v>
      </c>
      <c r="L3740" s="444">
        <f t="shared" ca="1" si="154"/>
        <v>-2509647692545.5225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-2509647692545.5225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-10456865385.606344</v>
      </c>
      <c r="L3741" s="444">
        <f t="shared" ca="1" si="154"/>
        <v>-2520104557931.1289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-2520104557931.1289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-10500435658.04637</v>
      </c>
      <c r="L3742" s="444">
        <f t="shared" ca="1" si="154"/>
        <v>-2530604993589.1753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-2530604993589.1753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-10544187473.288231</v>
      </c>
      <c r="L3743" s="444">
        <f t="shared" ca="1" si="154"/>
        <v>-2541149181062.4634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-2541149181062.4634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-10588121587.760263</v>
      </c>
      <c r="L3744" s="444">
        <f t="shared" ca="1" si="154"/>
        <v>-2551737302650.2236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-2551737302650.2236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-10632238761.042599</v>
      </c>
      <c r="L3745" s="444">
        <f t="shared" ca="1" si="154"/>
        <v>-2562369541411.2661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-2562369541411.2661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-10676539755.880276</v>
      </c>
      <c r="L3746" s="444">
        <f t="shared" ca="1" si="154"/>
        <v>-2573046081167.1465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-2573046081167.1465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-10721025338.196444</v>
      </c>
      <c r="L3747" s="444">
        <f t="shared" ca="1" si="154"/>
        <v>-2583767106505.3428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-2583767106505.3428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-10765696277.105595</v>
      </c>
      <c r="L3748" s="444">
        <f t="shared" ca="1" si="154"/>
        <v>-2594532802782.4482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-2594532802782.4482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-10810553344.926868</v>
      </c>
      <c r="L3749" s="444">
        <f t="shared" ca="1" si="154"/>
        <v>-2605343356127.375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-2605343356127.375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-10855597317.197395</v>
      </c>
      <c r="L3750" s="444">
        <f t="shared" ca="1" si="154"/>
        <v>-2616198953444.5723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-2616198953444.5723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-10900828972.685719</v>
      </c>
      <c r="L3751" s="444">
        <f t="shared" ca="1" si="154"/>
        <v>-2627099782417.2578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-2627099782417.2578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-10946249093.405241</v>
      </c>
      <c r="L3752" s="444">
        <f t="shared" ca="1" si="154"/>
        <v>-2638046031510.6631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-2638046031510.6631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-10991858464.627762</v>
      </c>
      <c r="L3753" s="444">
        <f t="shared" ca="1" si="154"/>
        <v>-2649037889975.291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-2649037889975.291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-11037657874.897045</v>
      </c>
      <c r="L3754" s="444">
        <f t="shared" ca="1" si="154"/>
        <v>-2660075547850.188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-2660075547850.188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-11083648116.04245</v>
      </c>
      <c r="L3755" s="444">
        <f t="shared" ca="1" si="154"/>
        <v>-2671159195966.2305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-2671159195966.2305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-11129829983.192627</v>
      </c>
      <c r="L3756" s="444">
        <f t="shared" ca="1" si="154"/>
        <v>-2682289025949.4229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-2682289025949.4229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-11176204274.789261</v>
      </c>
      <c r="L3757" s="444">
        <f t="shared" ca="1" si="154"/>
        <v>-2693465230224.2119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-2693465230224.2119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-11222771792.600883</v>
      </c>
      <c r="L3758" s="444">
        <f t="shared" ca="1" si="154"/>
        <v>-2704688002016.813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-2704688002016.813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-11269533341.736721</v>
      </c>
      <c r="L3759" s="444">
        <f t="shared" ca="1" si="154"/>
        <v>-2715957535358.5498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-2715957535358.5498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-11316489730.660624</v>
      </c>
      <c r="L3760" s="444">
        <f t="shared" ca="1" si="154"/>
        <v>-2727274025089.2104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-2727274025089.2104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-11363641771.205044</v>
      </c>
      <c r="L3761" s="444">
        <f t="shared" ca="1" si="154"/>
        <v>-2738637666860.4155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-2738637666860.4155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-11410990278.585064</v>
      </c>
      <c r="L3762" s="444">
        <f t="shared" ca="1" si="154"/>
        <v>-2750048657139.0005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-2750048657139.0005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-11458536071.412502</v>
      </c>
      <c r="L3763" s="444">
        <f t="shared" ca="1" si="154"/>
        <v>-2761507193210.4131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-2761507193210.4131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-11506279971.710054</v>
      </c>
      <c r="L3764" s="444">
        <f t="shared" ca="1" si="154"/>
        <v>-2773013473182.123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-2773013473182.123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-11554222804.925512</v>
      </c>
      <c r="L3765" s="444">
        <f t="shared" ca="1" si="154"/>
        <v>-2784567695987.0483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-2784567695987.0483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-11602365399.946035</v>
      </c>
      <c r="L3766" s="444">
        <f t="shared" ca="1" si="154"/>
        <v>-2796170061386.9941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-2796170061386.9941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-11650708589.112476</v>
      </c>
      <c r="L3767" s="444">
        <f t="shared" ca="1" si="154"/>
        <v>-2807820769976.1064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-2807820769976.1064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-11699253208.233776</v>
      </c>
      <c r="L3768" s="444">
        <f t="shared" ca="1" si="154"/>
        <v>-2819520023184.3403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-2819520023184.3403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-11748000096.601418</v>
      </c>
      <c r="L3769" s="444">
        <f t="shared" ca="1" si="154"/>
        <v>-2831268023280.9419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-2831268023280.9419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-11796950097.003925</v>
      </c>
      <c r="L3770" s="444">
        <f t="shared" ca="1" si="154"/>
        <v>-2843064973377.9458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-2843064973377.9458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-11846104055.74144</v>
      </c>
      <c r="L3771" s="444">
        <f t="shared" ca="1" si="154"/>
        <v>-2854911077433.687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-2854911077433.687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-11895462822.640362</v>
      </c>
      <c r="L3772" s="444">
        <f t="shared" ca="1" si="154"/>
        <v>-2866806540256.3271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-2866806540256.3271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-11945027251.068029</v>
      </c>
      <c r="L3773" s="444">
        <f t="shared" ca="1" si="154"/>
        <v>-2878751567507.395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-2878751567507.395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-11994798197.947479</v>
      </c>
      <c r="L3774" s="444">
        <f t="shared" ca="1" si="154"/>
        <v>-2890746365705.3423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-2890746365705.3423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-12044776523.772259</v>
      </c>
      <c r="L3775" s="444">
        <f t="shared" ca="1" si="154"/>
        <v>-2902791142229.1147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-2902791142229.1147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-12094963092.621311</v>
      </c>
      <c r="L3776" s="444">
        <f t="shared" ca="1" si="154"/>
        <v>-2914886105321.7358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-2914886105321.7358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-12145358772.173899</v>
      </c>
      <c r="L3777" s="444">
        <f t="shared" ca="1" si="154"/>
        <v>-2927031464093.9097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-2927031464093.9097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-12195964433.724623</v>
      </c>
      <c r="L3778" s="444">
        <f t="shared" ca="1" si="154"/>
        <v>-2939227428527.6343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-2939227428527.6343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-12246780952.198477</v>
      </c>
      <c r="L3779" s="444">
        <f t="shared" ca="1" si="154"/>
        <v>-2951474209479.8325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-2951474209479.8325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-12297809206.165968</v>
      </c>
      <c r="L3780" s="444">
        <f t="shared" ca="1" si="154"/>
        <v>-2963772018685.9985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-2963772018685.9985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-12349050077.858328</v>
      </c>
      <c r="L3781" s="444">
        <f t="shared" ca="1" si="154"/>
        <v>-2976121068763.8569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-2976121068763.8569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-12400504453.182737</v>
      </c>
      <c r="L3782" s="444">
        <f t="shared" ca="1" si="154"/>
        <v>-2988521573217.0396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-2988521573217.0396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-12452173221.737665</v>
      </c>
      <c r="L3783" s="444">
        <f t="shared" ca="1" si="154"/>
        <v>-3000973746438.7773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-3000973746438.7773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-12504057276.828239</v>
      </c>
      <c r="L3784" s="444">
        <f t="shared" ca="1" si="154"/>
        <v>-3013477803715.6055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-3013477803715.6055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-12556157515.481689</v>
      </c>
      <c r="L3785" s="444">
        <f t="shared" ca="1" si="154"/>
        <v>-3026033961231.0869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-3026033961231.0869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-12608474838.462862</v>
      </c>
      <c r="L3786" s="444">
        <f t="shared" ca="1" si="154"/>
        <v>-3038642436069.5498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-3038642436069.5498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-12661010150.289791</v>
      </c>
      <c r="L3787" s="444">
        <f t="shared" ca="1" si="154"/>
        <v>-3051303446219.8394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-3051303446219.8394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-12713764359.249331</v>
      </c>
      <c r="L3788" s="444">
        <f t="shared" ca="1" si="154"/>
        <v>-3064017210579.0889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-3064017210579.0889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-12766738377.41287</v>
      </c>
      <c r="L3789" s="444">
        <f t="shared" ca="1" si="154"/>
        <v>-3076783948956.502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-3076783948956.502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-12819933120.652092</v>
      </c>
      <c r="L3790" s="444">
        <f t="shared" ca="1" si="154"/>
        <v>-3089603882077.1538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-3089603882077.1538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-12873349508.654808</v>
      </c>
      <c r="L3791" s="444">
        <f t="shared" ca="1" si="154"/>
        <v>-3102477231585.8086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-3102477231585.8086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-12926988464.940868</v>
      </c>
      <c r="L3792" s="444">
        <f t="shared" ca="1" si="154"/>
        <v>-3115404220050.7495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-3115404220050.7495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-12980850916.878122</v>
      </c>
      <c r="L3793" s="444">
        <f t="shared" ca="1" si="154"/>
        <v>-3128385070967.6274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-3128385070967.6274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-13034937795.698448</v>
      </c>
      <c r="L3794" s="444">
        <f t="shared" ca="1" si="154"/>
        <v>-3141420008763.3257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-3141420008763.3257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-13089250036.513857</v>
      </c>
      <c r="L3795" s="444">
        <f t="shared" ca="1" si="154"/>
        <v>-3154509258799.8394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-3154509258799.8394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-13143788578.332664</v>
      </c>
      <c r="L3796" s="444">
        <f t="shared" ca="1" si="154"/>
        <v>-3167653047378.1719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-3167653047378.1719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-13198554364.075716</v>
      </c>
      <c r="L3797" s="444">
        <f t="shared" ca="1" si="154"/>
        <v>-3180851601742.2476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-3180851601742.2476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-13253548340.592697</v>
      </c>
      <c r="L3798" s="444">
        <f t="shared" ca="1" si="154"/>
        <v>-3194105150082.8403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-3194105150082.8403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-13308771458.678501</v>
      </c>
      <c r="L3799" s="444">
        <f t="shared" ca="1" si="154"/>
        <v>-3207413921541.519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-3207413921541.519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-13364224673.089663</v>
      </c>
      <c r="L3800" s="444">
        <f t="shared" ca="1" si="154"/>
        <v>-3220778146214.6089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-3220778146214.6089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-13419908942.560871</v>
      </c>
      <c r="L3801" s="444">
        <f t="shared" ca="1" si="154"/>
        <v>-3234198055157.1699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-3234198055157.1699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-13475825229.821541</v>
      </c>
      <c r="L3802" s="444">
        <f t="shared" ca="1" si="154"/>
        <v>-3247673880386.9917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-3247673880386.9917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-13531974501.612465</v>
      </c>
      <c r="L3803" s="444">
        <f t="shared" ca="1" si="154"/>
        <v>-3261205854888.604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-3261205854888.604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-13588357728.702517</v>
      </c>
      <c r="L3804" s="444">
        <f t="shared" ca="1" si="154"/>
        <v>-3274794212617.3066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-3274794212617.3066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-13644975885.905445</v>
      </c>
      <c r="L3805" s="444">
        <f t="shared" ca="1" si="154"/>
        <v>-3288439188503.2119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-3288439188503.2119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-13701829952.096716</v>
      </c>
      <c r="L3806" s="444">
        <f t="shared" ca="1" si="154"/>
        <v>-3302141018455.3086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-3302141018455.3086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-13758920910.230452</v>
      </c>
      <c r="L3807" s="444">
        <f t="shared" ca="1" si="154"/>
        <v>-3315899939365.5391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-3315899939365.5391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-13816249747.356413</v>
      </c>
      <c r="L3808" s="444">
        <f t="shared" ca="1" si="154"/>
        <v>-3329716189112.8955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-3329716189112.8955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-13873817454.637064</v>
      </c>
      <c r="L3809" s="444">
        <f t="shared" ca="1" si="154"/>
        <v>-3343590006567.5327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-3343590006567.5327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-13931625027.364719</v>
      </c>
      <c r="L3810" s="444">
        <f t="shared" ca="1" si="154"/>
        <v>-3357521631594.8975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-3357521631594.8975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-13989673464.978739</v>
      </c>
      <c r="L3811" s="444">
        <f t="shared" ca="1" si="154"/>
        <v>-3371511305059.876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-3371511305059.876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-14047963771.082817</v>
      </c>
      <c r="L3812" s="444">
        <f t="shared" ca="1" si="154"/>
        <v>-3385559268830.959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-3385559268830.959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-14106496953.462328</v>
      </c>
      <c r="L3813" s="444">
        <f t="shared" ca="1" si="154"/>
        <v>-3399665765784.4214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-3399665765784.4214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-14165274024.101755</v>
      </c>
      <c r="L3814" s="444">
        <f t="shared" ca="1" si="154"/>
        <v>-3413831039808.5229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-3413831039808.5229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-14224295999.202179</v>
      </c>
      <c r="L3815" s="444">
        <f t="shared" ca="1" si="154"/>
        <v>-3428055335807.7251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-3428055335807.7251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-14283563899.198854</v>
      </c>
      <c r="L3816" s="444">
        <f t="shared" ca="1" si="154"/>
        <v>-3442338899706.9238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-3442338899706.9238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-14343078748.778849</v>
      </c>
      <c r="L3817" s="444">
        <f t="shared" ca="1" si="154"/>
        <v>-3456681978455.7026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-3456681978455.7026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-14402841576.89876</v>
      </c>
      <c r="L3818" s="444">
        <f t="shared" ca="1" si="154"/>
        <v>-3471084820032.6016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-3471084820032.6016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-14462853416.802505</v>
      </c>
      <c r="L3819" s="444">
        <f t="shared" ca="1" si="154"/>
        <v>-3485547673449.4043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-3485547673449.4043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-14523115306.039185</v>
      </c>
      <c r="L3820" s="444">
        <f t="shared" ca="1" si="154"/>
        <v>-3500070788755.4434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-3500070788755.4434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-14583628286.481014</v>
      </c>
      <c r="L3821" s="444">
        <f t="shared" ca="1" si="154"/>
        <v>-3514654417041.9243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-3514654417041.9243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-14644393404.341349</v>
      </c>
      <c r="L3822" s="444">
        <f t="shared" ca="1" si="154"/>
        <v>-3529298810446.2656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-3529298810446.2656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-14705411710.192774</v>
      </c>
      <c r="L3823" s="444">
        <f t="shared" ca="1" si="154"/>
        <v>-3544004222156.4585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-3544004222156.4585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-14766684258.985243</v>
      </c>
      <c r="L3824" s="444">
        <f t="shared" ca="1" si="154"/>
        <v>-3558770906415.4438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-3558770906415.4438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-14828212110.064348</v>
      </c>
      <c r="L3825" s="444">
        <f t="shared" ca="1" si="154"/>
        <v>-3573599118525.5083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-3573599118525.5083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-14889996327.189617</v>
      </c>
      <c r="L3826" s="444">
        <f t="shared" ca="1" si="154"/>
        <v>-3588489114852.6978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-3588489114852.6978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-14952037978.552908</v>
      </c>
      <c r="L3827" s="444">
        <f t="shared" ca="1" si="154"/>
        <v>-3603441152831.2505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-3603441152831.2505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-15014338136.796877</v>
      </c>
      <c r="L3828" s="444">
        <f t="shared" ca="1" si="154"/>
        <v>-3618455490968.0474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-3618455490968.0474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-15076897879.033529</v>
      </c>
      <c r="L3829" s="444">
        <f t="shared" ca="1" si="154"/>
        <v>-3633532388847.0811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-3633532388847.0811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-15139718286.862837</v>
      </c>
      <c r="L3830" s="444">
        <f t="shared" ca="1" si="154"/>
        <v>-3648672107133.9438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-3648672107133.9438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-15202800446.391432</v>
      </c>
      <c r="L3831" s="444">
        <f t="shared" ca="1" si="154"/>
        <v>-3663874907580.3354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-3663874907580.3354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-15266145448.251398</v>
      </c>
      <c r="L3832" s="444">
        <f t="shared" ca="1" si="154"/>
        <v>-3679141053028.5869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-3679141053028.5869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-15329754387.619112</v>
      </c>
      <c r="L3833" s="444">
        <f t="shared" ref="L3833:L4087" ca="1" si="159">I3833-J3833+K3833</f>
        <v>-3694470807416.2061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-3694470807416.2061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-15393628364.234192</v>
      </c>
      <c r="L3834" s="444">
        <f t="shared" ca="1" si="159"/>
        <v>-3709864435780.4404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-3709864435780.4404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-15457768482.418501</v>
      </c>
      <c r="L3835" s="444">
        <f t="shared" ca="1" si="159"/>
        <v>-3725322204262.8589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-3725322204262.8589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-15522175851.095247</v>
      </c>
      <c r="L3836" s="444">
        <f t="shared" ca="1" si="159"/>
        <v>-3740844380113.9541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-3740844380113.9541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-15586851583.808142</v>
      </c>
      <c r="L3837" s="444">
        <f t="shared" ca="1" si="159"/>
        <v>-3756431231697.7622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-3756431231697.7622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-15651796798.740675</v>
      </c>
      <c r="L3838" s="444">
        <f t="shared" ca="1" si="159"/>
        <v>-3772083028496.5029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-3772083028496.5029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-15717012618.735428</v>
      </c>
      <c r="L3839" s="444">
        <f t="shared" ca="1" si="159"/>
        <v>-3787800041115.2383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-3787800041115.2383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-15782500171.313492</v>
      </c>
      <c r="L3840" s="444">
        <f t="shared" ca="1" si="159"/>
        <v>-3803582541286.5518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-3803582541286.5518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-15848260588.693966</v>
      </c>
      <c r="L3841" s="444">
        <f t="shared" ca="1" si="159"/>
        <v>-3819430801875.2456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-3819430801875.2456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-15914295007.813522</v>
      </c>
      <c r="L3842" s="444">
        <f t="shared" ca="1" si="159"/>
        <v>-3835345096883.0591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-3835345096883.0591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-15980604570.346079</v>
      </c>
      <c r="L3843" s="444">
        <f t="shared" ca="1" si="159"/>
        <v>-3851325701453.4053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-3851325701453.4053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-16047190422.722521</v>
      </c>
      <c r="L3844" s="444">
        <f t="shared" ca="1" si="159"/>
        <v>-3867372891876.1279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-3867372891876.1279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-16114053716.150534</v>
      </c>
      <c r="L3845" s="444">
        <f t="shared" ca="1" si="159"/>
        <v>-3883486945592.2783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-3883486945592.2783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-16181195606.634493</v>
      </c>
      <c r="L3846" s="444">
        <f t="shared" ca="1" si="159"/>
        <v>-3899668141198.9126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-3899668141198.9126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-16248617254.995468</v>
      </c>
      <c r="L3847" s="444">
        <f t="shared" ca="1" si="159"/>
        <v>-3915916758453.9082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-3915916758453.9082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-16316319826.891281</v>
      </c>
      <c r="L3848" s="444">
        <f t="shared" ca="1" si="159"/>
        <v>-3932233078280.7993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-3932233078280.7993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-16384304492.836664</v>
      </c>
      <c r="L3849" s="444">
        <f t="shared" ca="1" si="159"/>
        <v>-3948617382773.6357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-3948617382773.6357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-16452572428.223482</v>
      </c>
      <c r="L3850" s="444">
        <f t="shared" ca="1" si="159"/>
        <v>-3965069955201.8594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-3965069955201.8594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-16521124813.34108</v>
      </c>
      <c r="L3851" s="444">
        <f t="shared" ca="1" si="159"/>
        <v>-3981591080015.2007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-3981591080015.2007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-16589962833.396669</v>
      </c>
      <c r="L3852" s="444">
        <f t="shared" ca="1" si="159"/>
        <v>-3998181042848.5972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-3998181042848.5972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-16659087678.535822</v>
      </c>
      <c r="L3853" s="444">
        <f t="shared" ca="1" si="159"/>
        <v>-4014840130527.1328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-4014840130527.1328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-16728500543.863052</v>
      </c>
      <c r="L3854" s="444">
        <f t="shared" ca="1" si="159"/>
        <v>-4031568631070.9961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-4031568631070.9961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-16798202629.462481</v>
      </c>
      <c r="L3855" s="444">
        <f t="shared" ca="1" si="159"/>
        <v>-4048366833700.4585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-4048366833700.4585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-16868195140.418577</v>
      </c>
      <c r="L3856" s="444">
        <f t="shared" ca="1" si="159"/>
        <v>-4065235028840.877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-4065235028840.877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-16938479286.836988</v>
      </c>
      <c r="L3857" s="444">
        <f t="shared" ca="1" si="159"/>
        <v>-4082173508127.7139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-4082173508127.7139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-17009056283.865475</v>
      </c>
      <c r="L3858" s="444">
        <f t="shared" ca="1" si="159"/>
        <v>-4099182564411.5791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-4099182564411.5791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-17079927351.714914</v>
      </c>
      <c r="L3859" s="444">
        <f t="shared" ca="1" si="159"/>
        <v>-4116262491763.2939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-4116262491763.2939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-17151093715.680391</v>
      </c>
      <c r="L3860" s="444">
        <f t="shared" ca="1" si="159"/>
        <v>-4133413585478.9741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-4133413585478.9741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-17222556606.162392</v>
      </c>
      <c r="L3861" s="444">
        <f t="shared" ca="1" si="159"/>
        <v>-4150636142085.1367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-4150636142085.1367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-17294317258.688072</v>
      </c>
      <c r="L3862" s="444">
        <f t="shared" ca="1" si="159"/>
        <v>-4167930459343.8247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-4167930459343.8247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-17366376913.932602</v>
      </c>
      <c r="L3863" s="444">
        <f t="shared" ca="1" si="159"/>
        <v>-4185296836257.7573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-4185296836257.7573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-17438736817.740654</v>
      </c>
      <c r="L3864" s="444">
        <f t="shared" ca="1" si="159"/>
        <v>-4202735573075.498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-4202735573075.498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-17511398221.147907</v>
      </c>
      <c r="L3865" s="444">
        <f t="shared" ca="1" si="159"/>
        <v>-4220246971296.646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-4220246971296.646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-17584362380.402691</v>
      </c>
      <c r="L3866" s="444">
        <f t="shared" ca="1" si="159"/>
        <v>-4237831333677.0488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-4237831333677.0488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-17657630556.987701</v>
      </c>
      <c r="L3867" s="444">
        <f t="shared" ca="1" si="159"/>
        <v>-4255488964234.0366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-4255488964234.0366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-17731204017.641819</v>
      </c>
      <c r="L3868" s="444">
        <f t="shared" ca="1" si="159"/>
        <v>-4273220168251.6782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-4273220168251.6782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-17805084034.381996</v>
      </c>
      <c r="L3869" s="444">
        <f t="shared" ca="1" si="159"/>
        <v>-4291025252286.0601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-4291025252286.0601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-17879271884.525249</v>
      </c>
      <c r="L3870" s="444">
        <f t="shared" ca="1" si="159"/>
        <v>-4308904524170.5854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-4308904524170.5854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-17953768850.710773</v>
      </c>
      <c r="L3871" s="444">
        <f t="shared" ca="1" si="159"/>
        <v>-4326858293021.2964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-4326858293021.2964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-18028576220.92207</v>
      </c>
      <c r="L3872" s="444">
        <f t="shared" ca="1" si="159"/>
        <v>-4344886869242.2183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-4344886869242.2183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-18103695288.509243</v>
      </c>
      <c r="L3873" s="444">
        <f t="shared" ca="1" si="159"/>
        <v>-4362990564530.7275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-4362990564530.7275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-18179127352.211365</v>
      </c>
      <c r="L3874" s="444">
        <f t="shared" ca="1" si="159"/>
        <v>-4381169691882.939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-4381169691882.939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-18254873716.178913</v>
      </c>
      <c r="L3875" s="444">
        <f t="shared" ca="1" si="159"/>
        <v>-4399424565599.1182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-4399424565599.1182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-18330935689.996326</v>
      </c>
      <c r="L3876" s="444">
        <f t="shared" ca="1" si="159"/>
        <v>-4417755501289.1143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-4417755501289.1143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-18407314588.704643</v>
      </c>
      <c r="L3877" s="444">
        <f t="shared" ca="1" si="159"/>
        <v>-4436162815877.8193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-4436162815877.8193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-18484011732.824245</v>
      </c>
      <c r="L3878" s="444">
        <f t="shared" ca="1" si="159"/>
        <v>-4454646827610.6436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-4454646827610.6436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-18561028448.377682</v>
      </c>
      <c r="L3879" s="444">
        <f t="shared" ca="1" si="159"/>
        <v>-4473207856059.0215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-4473207856059.0215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-18638366066.91259</v>
      </c>
      <c r="L3880" s="444">
        <f t="shared" ca="1" si="159"/>
        <v>-4491846222125.9336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-4491846222125.9336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-18716025925.524723</v>
      </c>
      <c r="L3881" s="444">
        <f t="shared" ca="1" si="159"/>
        <v>-4510562248051.458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-4510562248051.458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-18794009366.881073</v>
      </c>
      <c r="L3882" s="444">
        <f t="shared" ca="1" si="159"/>
        <v>-4529356257418.3389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-4529356257418.3389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-18872317739.24308</v>
      </c>
      <c r="L3883" s="444">
        <f t="shared" ca="1" si="159"/>
        <v>-4548228575157.582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-4548228575157.582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-18950952396.489925</v>
      </c>
      <c r="L3884" s="444">
        <f t="shared" ca="1" si="159"/>
        <v>-4567179527554.0723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-4567179527554.0723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-19029914698.141968</v>
      </c>
      <c r="L3885" s="444">
        <f t="shared" ca="1" si="159"/>
        <v>-4586209442252.2139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-4586209442252.2139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-19109206009.384224</v>
      </c>
      <c r="L3886" s="444">
        <f t="shared" ca="1" si="159"/>
        <v>-4605318648261.5977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-4605318648261.5977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-19188827701.089989</v>
      </c>
      <c r="L3887" s="444">
        <f t="shared" ca="1" si="159"/>
        <v>-4624507475962.6875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-4624507475962.6875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-19268781149.844532</v>
      </c>
      <c r="L3888" s="444">
        <f t="shared" ca="1" si="159"/>
        <v>-4643776257112.5322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-4643776257112.5322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-19349067737.968884</v>
      </c>
      <c r="L3889" s="444">
        <f t="shared" ca="1" si="159"/>
        <v>-4663125324850.501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-4663125324850.501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-19429688853.543755</v>
      </c>
      <c r="L3890" s="444">
        <f t="shared" ca="1" si="159"/>
        <v>-4682555013704.0449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-4682555013704.0449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-19510645890.433521</v>
      </c>
      <c r="L3891" s="444">
        <f t="shared" ca="1" si="159"/>
        <v>-4702065659594.4785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-4702065659594.4785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-19591940248.310326</v>
      </c>
      <c r="L3892" s="444">
        <f t="shared" ca="1" si="159"/>
        <v>-4721657599842.7891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-4721657599842.7891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-19673573332.678288</v>
      </c>
      <c r="L3893" s="444">
        <f t="shared" ca="1" si="159"/>
        <v>-4741331173175.4678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-4741331173175.4678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-19755546554.897781</v>
      </c>
      <c r="L3894" s="444">
        <f t="shared" ca="1" si="159"/>
        <v>-4761086719730.3652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-4761086719730.3652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-19837861332.209854</v>
      </c>
      <c r="L3895" s="444">
        <f t="shared" ca="1" si="159"/>
        <v>-4780924581062.5752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-4780924581062.5752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-19920519087.760731</v>
      </c>
      <c r="L3896" s="444">
        <f t="shared" ca="1" si="159"/>
        <v>-4800845100150.3359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-4800845100150.3359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-20003521250.6264</v>
      </c>
      <c r="L3897" s="444">
        <f t="shared" ca="1" si="159"/>
        <v>-4820848621400.9619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-4820848621400.9619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-20086869255.837341</v>
      </c>
      <c r="L3898" s="444">
        <f t="shared" ca="1" si="159"/>
        <v>-4840935490656.7988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-4840935490656.7988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-20170564544.403328</v>
      </c>
      <c r="L3899" s="444">
        <f t="shared" ca="1" si="159"/>
        <v>-4861106055201.2021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-4861106055201.2021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-20254608563.338341</v>
      </c>
      <c r="L3900" s="444">
        <f t="shared" ca="1" si="159"/>
        <v>-4881360663764.54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-4881360663764.54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-20339002765.685585</v>
      </c>
      <c r="L3901" s="444">
        <f t="shared" ca="1" si="159"/>
        <v>-4901699666530.2256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-4901699666530.2256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-20423748610.542606</v>
      </c>
      <c r="L3902" s="444">
        <f t="shared" ca="1" si="159"/>
        <v>-4922123415140.7686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-4922123415140.7686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-20508847563.086536</v>
      </c>
      <c r="L3903" s="444">
        <f t="shared" ca="1" si="159"/>
        <v>-4942632262703.8555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-4942632262703.8555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-20594301094.599396</v>
      </c>
      <c r="L3904" s="444">
        <f t="shared" ca="1" si="159"/>
        <v>-4963226563798.4551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-4963226563798.4551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-20680110682.493561</v>
      </c>
      <c r="L3905" s="444">
        <f t="shared" ca="1" si="159"/>
        <v>-4983906674480.9482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-4983906674480.9482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-20766277810.337284</v>
      </c>
      <c r="L3906" s="444">
        <f t="shared" ca="1" si="159"/>
        <v>-5004672952291.2852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-5004672952291.2852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-20852803967.880356</v>
      </c>
      <c r="L3907" s="444">
        <f t="shared" ca="1" si="159"/>
        <v>-5025525756259.165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-5025525756259.165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-20939690651.079853</v>
      </c>
      <c r="L3908" s="444">
        <f t="shared" ca="1" si="159"/>
        <v>-5046465446910.2451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-5046465446910.2451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-21026939362.126022</v>
      </c>
      <c r="L3909" s="444">
        <f t="shared" ca="1" si="159"/>
        <v>-5067492386272.3711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-5067492386272.3711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-21114551609.468212</v>
      </c>
      <c r="L3910" s="444">
        <f t="shared" ca="1" si="159"/>
        <v>-5088606937881.8389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-5088606937881.8389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-21202528907.840996</v>
      </c>
      <c r="L3911" s="444">
        <f t="shared" ca="1" si="159"/>
        <v>-5109809466789.6797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-5109809466789.6797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-21290872778.290333</v>
      </c>
      <c r="L3912" s="444">
        <f t="shared" ca="1" si="159"/>
        <v>-5131100339567.9697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-5131100339567.9697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-21379584748.199875</v>
      </c>
      <c r="L3913" s="444">
        <f t="shared" ca="1" si="159"/>
        <v>-5152479924316.1699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-5152479924316.1699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-21468666351.317375</v>
      </c>
      <c r="L3914" s="444">
        <f t="shared" ca="1" si="159"/>
        <v>-5173948590667.4873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-5173948590667.4873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-21558119127.781197</v>
      </c>
      <c r="L3915" s="444">
        <f t="shared" ca="1" si="159"/>
        <v>-5195506709795.2686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-5195506709795.2686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-21647944624.146954</v>
      </c>
      <c r="L3916" s="444">
        <f t="shared" ca="1" si="159"/>
        <v>-5217154654419.415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-5217154654419.415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-21738144393.41423</v>
      </c>
      <c r="L3917" s="444">
        <f t="shared" ca="1" si="159"/>
        <v>-5238892798812.8291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-5238892798812.8291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-21828719995.053455</v>
      </c>
      <c r="L3918" s="444">
        <f t="shared" ca="1" si="159"/>
        <v>-5260721518807.8828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-5260721518807.8828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-21919672995.032845</v>
      </c>
      <c r="L3919" s="444">
        <f t="shared" ca="1" si="159"/>
        <v>-5282641191802.916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-5282641191802.916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-22011004965.845482</v>
      </c>
      <c r="L3920" s="444">
        <f t="shared" ca="1" si="159"/>
        <v>-5304652196768.7617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-5304652196768.7617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-22102717486.536507</v>
      </c>
      <c r="L3921" s="444">
        <f t="shared" ca="1" si="159"/>
        <v>-5326754914255.2979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-5326754914255.2979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-22194812142.730408</v>
      </c>
      <c r="L3922" s="444">
        <f t="shared" ca="1" si="159"/>
        <v>-5348949726398.0283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-5348949726398.0283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-22287290526.658451</v>
      </c>
      <c r="L3923" s="444">
        <f t="shared" ca="1" si="159"/>
        <v>-5371237016924.6865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-5371237016924.6865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-22380154237.186195</v>
      </c>
      <c r="L3924" s="444">
        <f t="shared" ca="1" si="159"/>
        <v>-5393617171161.873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-5393617171161.873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-22473404879.841137</v>
      </c>
      <c r="L3925" s="444">
        <f t="shared" ca="1" si="159"/>
        <v>-5416090576041.7139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-5416090576041.7139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-22567044066.840473</v>
      </c>
      <c r="L3926" s="444">
        <f t="shared" ca="1" si="159"/>
        <v>-5438657620108.5547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-5438657620108.5547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-22661073417.118977</v>
      </c>
      <c r="L3927" s="444">
        <f t="shared" ca="1" si="159"/>
        <v>-5461318693525.6738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-5461318693525.6738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-22755494556.356976</v>
      </c>
      <c r="L3928" s="444">
        <f t="shared" ca="1" si="159"/>
        <v>-5484074188082.0313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-5484074188082.0313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-22850309117.008465</v>
      </c>
      <c r="L3929" s="444">
        <f t="shared" ca="1" si="159"/>
        <v>-5506924497199.04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-5506924497199.04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-22945518738.329334</v>
      </c>
      <c r="L3930" s="444">
        <f t="shared" ca="1" si="159"/>
        <v>-5529870015937.3691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-5529870015937.3691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-23041125066.405704</v>
      </c>
      <c r="L3931" s="444">
        <f t="shared" ca="1" si="159"/>
        <v>-5552911141003.7744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-5552911141003.7744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-23137129754.182392</v>
      </c>
      <c r="L3932" s="444">
        <f t="shared" ca="1" si="159"/>
        <v>-5576048270757.957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-5576048270757.957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-23233534461.491486</v>
      </c>
      <c r="L3933" s="444">
        <f t="shared" ca="1" si="159"/>
        <v>-5599281805219.4482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-5599281805219.4482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-23330340855.081036</v>
      </c>
      <c r="L3934" s="444">
        <f t="shared" ca="1" si="159"/>
        <v>-5622612146074.5293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-5622612146074.5293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-23427550608.643871</v>
      </c>
      <c r="L3935" s="444">
        <f t="shared" ca="1" si="159"/>
        <v>-5646039696683.1729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-5646039696683.1729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-23525165402.846554</v>
      </c>
      <c r="L3936" s="444">
        <f t="shared" ca="1" si="159"/>
        <v>-5669564862086.0195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-5669564862086.0195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-23623186925.358414</v>
      </c>
      <c r="L3937" s="444">
        <f t="shared" ca="1" si="159"/>
        <v>-5693188049011.3779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-5693188049011.3779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-23721616870.880741</v>
      </c>
      <c r="L3938" s="444">
        <f t="shared" ca="1" si="159"/>
        <v>-5716909665882.2588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-5716909665882.2588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-23820456941.176079</v>
      </c>
      <c r="L3939" s="444">
        <f t="shared" ca="1" si="159"/>
        <v>-5740730122823.4346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-5740730122823.4346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-23919708845.097645</v>
      </c>
      <c r="L3940" s="444">
        <f t="shared" ca="1" si="159"/>
        <v>-5764649831668.5322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-5764649831668.5322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-24019374298.618885</v>
      </c>
      <c r="L3941" s="444">
        <f t="shared" ca="1" si="159"/>
        <v>-5788669205967.1514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-5788669205967.1514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-24119455024.863129</v>
      </c>
      <c r="L3942" s="444">
        <f t="shared" ca="1" si="159"/>
        <v>-5812788660992.0146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-5812788660992.0146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-24219952754.133392</v>
      </c>
      <c r="L3943" s="444">
        <f t="shared" ca="1" si="159"/>
        <v>-5837008613746.1484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-5837008613746.1484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-24320869223.942284</v>
      </c>
      <c r="L3944" s="444">
        <f t="shared" ca="1" si="159"/>
        <v>-5861329482970.0908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-5861329482970.0908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-24422206179.042046</v>
      </c>
      <c r="L3945" s="444">
        <f t="shared" ca="1" si="159"/>
        <v>-5885751689149.1328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-5885751689149.1328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-24523965371.45472</v>
      </c>
      <c r="L3946" s="444">
        <f t="shared" ca="1" si="159"/>
        <v>-5910275654520.5879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-5910275654520.5879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-24626148560.502449</v>
      </c>
      <c r="L3947" s="444">
        <f t="shared" ca="1" si="159"/>
        <v>-5934901803081.0908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-5934901803081.0908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-24728757512.837879</v>
      </c>
      <c r="L3948" s="444">
        <f t="shared" ca="1" si="159"/>
        <v>-5959630560593.9287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-5959630560593.9287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-24831794002.474701</v>
      </c>
      <c r="L3949" s="444">
        <f t="shared" ca="1" si="159"/>
        <v>-5984462354596.4033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-5984462354596.4033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-24935259810.818348</v>
      </c>
      <c r="L3950" s="444">
        <f t="shared" ca="1" si="159"/>
        <v>-6009397614407.2217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-6009397614407.2217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-25039156726.696758</v>
      </c>
      <c r="L3951" s="444">
        <f t="shared" ca="1" si="159"/>
        <v>-6034436771133.918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-6034436771133.918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-25143486546.391323</v>
      </c>
      <c r="L3952" s="444">
        <f t="shared" ca="1" si="159"/>
        <v>-6059580257680.3096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-6059580257680.3096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-25248251073.667957</v>
      </c>
      <c r="L3953" s="444">
        <f t="shared" ca="1" si="159"/>
        <v>-6084828508753.9775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-6084828508753.9775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-25353452119.808239</v>
      </c>
      <c r="L3954" s="444">
        <f t="shared" ca="1" si="159"/>
        <v>-6110181960873.7861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-6110181960873.7861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-25459091503.640774</v>
      </c>
      <c r="L3955" s="444">
        <f t="shared" ca="1" si="159"/>
        <v>-6135641052377.4268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-6135641052377.4268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-25565171051.572613</v>
      </c>
      <c r="L3956" s="444">
        <f t="shared" ca="1" si="159"/>
        <v>-6161206223428.999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-6161206223428.999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-25671692597.620831</v>
      </c>
      <c r="L3957" s="444">
        <f t="shared" ca="1" si="159"/>
        <v>-6186877916026.6201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-6186877916026.6201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-25778657983.444252</v>
      </c>
      <c r="L3958" s="444">
        <f t="shared" ca="1" si="159"/>
        <v>-6212656574010.0645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-6212656574010.0645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-25886069058.375267</v>
      </c>
      <c r="L3959" s="444">
        <f t="shared" ca="1" si="159"/>
        <v>-6238542643068.4395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-6238542643068.4395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-25993927679.451832</v>
      </c>
      <c r="L3960" s="444">
        <f t="shared" ca="1" si="159"/>
        <v>-6264536570747.8916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-6264536570747.8916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-26102235711.449547</v>
      </c>
      <c r="L3961" s="444">
        <f t="shared" ca="1" si="159"/>
        <v>-6290638806459.3408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-6290638806459.3408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-26210995026.913921</v>
      </c>
      <c r="L3962" s="444">
        <f t="shared" ca="1" si="159"/>
        <v>-6316849801486.2549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-6316849801486.2549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-26320207506.19273</v>
      </c>
      <c r="L3963" s="444">
        <f t="shared" ca="1" si="159"/>
        <v>-6343170008992.4473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-6343170008992.4473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-26429875037.468529</v>
      </c>
      <c r="L3964" s="444">
        <f t="shared" ca="1" si="159"/>
        <v>-6369599884029.916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-6369599884029.916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-26539999516.791317</v>
      </c>
      <c r="L3965" s="444">
        <f t="shared" ca="1" si="159"/>
        <v>-6396139883546.707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-6396139883546.707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-26650582848.111279</v>
      </c>
      <c r="L3966" s="444">
        <f t="shared" ca="1" si="159"/>
        <v>-6422790466394.8184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-6422790466394.8184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-26761626943.311745</v>
      </c>
      <c r="L3967" s="444">
        <f t="shared" ca="1" si="159"/>
        <v>-6449552093338.1299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-6449552093338.1299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-26873133722.242207</v>
      </c>
      <c r="L3968" s="444">
        <f t="shared" ca="1" si="159"/>
        <v>-6476425227060.3721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-6476425227060.3721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-26985105112.751549</v>
      </c>
      <c r="L3969" s="444">
        <f t="shared" ca="1" si="159"/>
        <v>-6503410332173.124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-6503410332173.124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-27097543050.721352</v>
      </c>
      <c r="L3970" s="444">
        <f t="shared" ca="1" si="159"/>
        <v>-6530507875223.8457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-6530507875223.8457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-27210449480.099358</v>
      </c>
      <c r="L3971" s="444">
        <f t="shared" ca="1" si="159"/>
        <v>-6557718324703.9453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-6557718324703.9453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-27323826352.933105</v>
      </c>
      <c r="L3972" s="444">
        <f t="shared" ca="1" si="159"/>
        <v>-6585042151056.8789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-6585042151056.8789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-27437675629.403664</v>
      </c>
      <c r="L3973" s="444">
        <f t="shared" ca="1" si="159"/>
        <v>-6612479826686.2822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-6612479826686.2822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-27551999277.859509</v>
      </c>
      <c r="L3974" s="444">
        <f t="shared" ca="1" si="159"/>
        <v>-6640031825964.1416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-6640031825964.1416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-27666799274.85059</v>
      </c>
      <c r="L3975" s="444">
        <f t="shared" ca="1" si="159"/>
        <v>-6667698625238.9922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-6667698625238.9922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-27782077605.162468</v>
      </c>
      <c r="L3976" s="444">
        <f t="shared" ca="1" si="159"/>
        <v>-6695480702844.1543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-6695480702844.1543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-27897836261.850643</v>
      </c>
      <c r="L3977" s="444">
        <f t="shared" ca="1" si="159"/>
        <v>-6723378539106.0049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-6723378539106.0049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-28014077246.275021</v>
      </c>
      <c r="L3978" s="444">
        <f t="shared" ca="1" si="159"/>
        <v>-6751392616352.2803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-6751392616352.2803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-28130802568.134502</v>
      </c>
      <c r="L3979" s="444">
        <f t="shared" ca="1" si="159"/>
        <v>-6779523418920.415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-6779523418920.415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-28248014245.501728</v>
      </c>
      <c r="L3980" s="444">
        <f t="shared" ca="1" si="159"/>
        <v>-6807771433165.917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-6807771433165.917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-28365714304.857986</v>
      </c>
      <c r="L3981" s="444">
        <f t="shared" ca="1" si="159"/>
        <v>-6836137147470.7754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-6836137147470.7754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-28483904781.128231</v>
      </c>
      <c r="L3982" s="444">
        <f t="shared" ca="1" si="159"/>
        <v>-6864621052251.9033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-6864621052251.9033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-28602587717.716259</v>
      </c>
      <c r="L3983" s="444">
        <f t="shared" ca="1" si="159"/>
        <v>-6893223639969.6191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-6893223639969.6191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-28721765166.540073</v>
      </c>
      <c r="L3984" s="444">
        <f t="shared" ca="1" si="159"/>
        <v>-6921945405136.1592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-6921945405136.1592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-28841439188.067326</v>
      </c>
      <c r="L3985" s="444">
        <f t="shared" ca="1" si="159"/>
        <v>-6950786844324.2266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-6950786844324.2266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-28961611851.350945</v>
      </c>
      <c r="L3986" s="444">
        <f t="shared" ca="1" si="159"/>
        <v>-6979748456175.5771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-6979748456175.5771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-29082285234.064903</v>
      </c>
      <c r="L3987" s="444">
        <f t="shared" ca="1" si="159"/>
        <v>-7008830741409.6416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-7008830741409.6416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-29203461422.540173</v>
      </c>
      <c r="L3988" s="444">
        <f t="shared" ca="1" si="159"/>
        <v>-7038034202832.1816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-7038034202832.1816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-29325142511.800751</v>
      </c>
      <c r="L3989" s="444">
        <f t="shared" ca="1" si="159"/>
        <v>-7067359345343.9824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-7067359345343.9824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-29447330605.599922</v>
      </c>
      <c r="L3990" s="444">
        <f t="shared" ca="1" si="159"/>
        <v>-7096806675949.582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-7096806675949.582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-29570027816.456593</v>
      </c>
      <c r="L3991" s="444">
        <f t="shared" ca="1" si="159"/>
        <v>-7126376703766.0391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-7126376703766.0391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-29693236265.691826</v>
      </c>
      <c r="L3992" s="444">
        <f t="shared" ca="1" si="159"/>
        <v>-7156069940031.7305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-7156069940031.7305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-29816958083.465542</v>
      </c>
      <c r="L3993" s="444">
        <f t="shared" ca="1" si="159"/>
        <v>-7185886898115.1963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-7185886898115.1963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-29941195408.813316</v>
      </c>
      <c r="L3994" s="444">
        <f t="shared" ca="1" si="159"/>
        <v>-7215828093524.0098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-7215828093524.0098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-30065950389.683372</v>
      </c>
      <c r="L3995" s="444">
        <f t="shared" ca="1" si="159"/>
        <v>-7245894043913.6934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-7245894043913.6934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-30191225182.973721</v>
      </c>
      <c r="L3996" s="444">
        <f t="shared" ca="1" si="159"/>
        <v>-7276085269096.667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-7276085269096.667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-30317021954.569443</v>
      </c>
      <c r="L3997" s="444">
        <f t="shared" ca="1" si="159"/>
        <v>-7306402291051.2363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-7306402291051.2363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-30443342879.38015</v>
      </c>
      <c r="L3998" s="444">
        <f t="shared" ca="1" si="159"/>
        <v>-7336845633930.6162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-7336845633930.6162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-30570190141.377567</v>
      </c>
      <c r="L3999" s="444">
        <f t="shared" ca="1" si="159"/>
        <v>-7367415824071.9941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-7367415824071.9941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-30697565933.633308</v>
      </c>
      <c r="L4000" s="444">
        <f t="shared" ca="1" si="159"/>
        <v>-7398113390005.6279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-7398113390005.6279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-30825472458.356781</v>
      </c>
      <c r="L4001" s="444">
        <f t="shared" ca="1" si="159"/>
        <v>-7428938862463.9844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-7428938862463.9844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-30953911926.93327</v>
      </c>
      <c r="L4002" s="444">
        <f t="shared" ca="1" si="159"/>
        <v>-7459892774390.918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-7459892774390.918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-31082886559.962158</v>
      </c>
      <c r="L4003" s="444">
        <f t="shared" ca="1" si="159"/>
        <v>-7490975660950.8799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-7490975660950.8799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-31212398587.295334</v>
      </c>
      <c r="L4004" s="444">
        <f t="shared" ca="1" si="159"/>
        <v>-7522188059538.1748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-7522188059538.1748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-31342450248.075729</v>
      </c>
      <c r="L4005" s="444">
        <f t="shared" ca="1" si="159"/>
        <v>-7553530509786.251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-7553530509786.251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-31473043790.776047</v>
      </c>
      <c r="L4006" s="444">
        <f t="shared" ca="1" si="159"/>
        <v>-7585003553577.0273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-7585003553577.0273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-31604181473.23761</v>
      </c>
      <c r="L4007" s="444">
        <f t="shared" ca="1" si="159"/>
        <v>-7616607735050.2646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-7616607735050.2646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-31735865562.709435</v>
      </c>
      <c r="L4008" s="444">
        <f t="shared" ca="1" si="159"/>
        <v>-7648343600612.9736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-7648343600612.9736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-31868098335.887386</v>
      </c>
      <c r="L4009" s="444">
        <f t="shared" ca="1" si="159"/>
        <v>-7680211698948.8613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-7680211698948.8613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-32000882078.953587</v>
      </c>
      <c r="L4010" s="444">
        <f t="shared" ca="1" si="159"/>
        <v>-7712212581027.8145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-7712212581027.8145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-32134219087.615891</v>
      </c>
      <c r="L4011" s="444">
        <f t="shared" ca="1" si="159"/>
        <v>-7744346800115.4307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-7744346800115.4307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-32268111667.147633</v>
      </c>
      <c r="L4012" s="444">
        <f t="shared" ca="1" si="159"/>
        <v>-7776614911782.5781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-7776614911782.5781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-32402562132.42741</v>
      </c>
      <c r="L4013" s="444">
        <f t="shared" ca="1" si="159"/>
        <v>-7809017473915.0059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-7809017473915.0059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-32537572807.979187</v>
      </c>
      <c r="L4014" s="444">
        <f t="shared" ca="1" si="159"/>
        <v>-7841555046722.9854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-7841555046722.9854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-32673146028.012444</v>
      </c>
      <c r="L4015" s="444">
        <f t="shared" ca="1" si="159"/>
        <v>-7874228192750.998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-7874228192750.998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-32809284136.46249</v>
      </c>
      <c r="L4016" s="444">
        <f t="shared" ca="1" si="159"/>
        <v>-7907037476887.4609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-7907037476887.4609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-32945989487.03109</v>
      </c>
      <c r="L4017" s="444">
        <f t="shared" ca="1" si="159"/>
        <v>-7939983466374.4922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-7939983466374.4922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-33083264443.227055</v>
      </c>
      <c r="L4018" s="444">
        <f t="shared" ca="1" si="159"/>
        <v>-7973066730817.7197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-7973066730817.7197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-33221111378.407166</v>
      </c>
      <c r="L4019" s="444">
        <f t="shared" ca="1" si="159"/>
        <v>-8006287842196.127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-8006287842196.127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-33359532675.817196</v>
      </c>
      <c r="L4020" s="444">
        <f t="shared" ca="1" si="159"/>
        <v>-8039647374871.9443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-8039647374871.9443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-33498530728.633102</v>
      </c>
      <c r="L4021" s="444">
        <f t="shared" ca="1" si="159"/>
        <v>-8073145905600.5771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-8073145905600.5771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-33638107940.002399</v>
      </c>
      <c r="L4022" s="444">
        <f t="shared" ca="1" si="159"/>
        <v>-8106784013540.5791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-8106784013540.5791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-33778266723.085747</v>
      </c>
      <c r="L4023" s="444">
        <f t="shared" ca="1" si="159"/>
        <v>-8140562280263.665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-8140562280263.665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-33919009501.098602</v>
      </c>
      <c r="L4024" s="444">
        <f t="shared" ca="1" si="159"/>
        <v>-8174481289764.7637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-8174481289764.7637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-34060338707.353184</v>
      </c>
      <c r="L4025" s="444">
        <f t="shared" ca="1" si="159"/>
        <v>-8208541628472.1172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-8208541628472.1172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-34202256785.300484</v>
      </c>
      <c r="L4026" s="444">
        <f t="shared" ca="1" si="159"/>
        <v>-8242743885257.418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-8242743885257.418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-34344766188.572575</v>
      </c>
      <c r="L4027" s="444">
        <f t="shared" ca="1" si="159"/>
        <v>-8277088651445.9902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-8277088651445.9902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-34487869381.024963</v>
      </c>
      <c r="L4028" s="444">
        <f t="shared" ca="1" si="159"/>
        <v>-8311576520827.0156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-8311576520827.0156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-34631568836.779228</v>
      </c>
      <c r="L4029" s="444">
        <f t="shared" ca="1" si="159"/>
        <v>-8346208089663.7949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-8346208089663.7949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-34775867040.265808</v>
      </c>
      <c r="L4030" s="444">
        <f t="shared" ca="1" si="159"/>
        <v>-8380983956704.0605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-8380983956704.0605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-34920766486.266914</v>
      </c>
      <c r="L4031" s="444">
        <f t="shared" ca="1" si="159"/>
        <v>-8415904723190.3271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-8415904723190.3271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-35066269679.959694</v>
      </c>
      <c r="L4032" s="444">
        <f t="shared" ca="1" si="159"/>
        <v>-8450970992870.2871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-8450970992870.2871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-35212379136.959526</v>
      </c>
      <c r="L4033" s="444">
        <f t="shared" ca="1" si="159"/>
        <v>-8486183372007.2471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-8486183372007.2471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-35359097383.363525</v>
      </c>
      <c r="L4034" s="444">
        <f t="shared" ca="1" si="159"/>
        <v>-8521542469390.6104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-8521542469390.6104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-35506426955.794212</v>
      </c>
      <c r="L4035" s="444">
        <f t="shared" ca="1" si="159"/>
        <v>-8557048896346.4043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-8557048896346.4043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-35654370401.443352</v>
      </c>
      <c r="L4036" s="444">
        <f t="shared" ca="1" si="159"/>
        <v>-8592703266747.8477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-8592703266747.8477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-35802930278.116028</v>
      </c>
      <c r="L4037" s="444">
        <f t="shared" ca="1" si="159"/>
        <v>-8628506197025.9639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-8628506197025.9639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-35952109154.274841</v>
      </c>
      <c r="L4038" s="444">
        <f t="shared" ca="1" si="159"/>
        <v>-8664458306180.2383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-8664458306180.2383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-36101909609.084328</v>
      </c>
      <c r="L4039" s="444">
        <f t="shared" ca="1" si="159"/>
        <v>-8700560215789.3223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-8700560215789.3223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-36252334232.455513</v>
      </c>
      <c r="L4040" s="444">
        <f t="shared" ca="1" si="159"/>
        <v>-8736812550021.7773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-8736812550021.7773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-36403385625.090736</v>
      </c>
      <c r="L4041" s="444">
        <f t="shared" ca="1" si="159"/>
        <v>-8773215935646.8682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-8773215935646.8682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-36555066398.528618</v>
      </c>
      <c r="L4042" s="444">
        <f t="shared" ca="1" si="159"/>
        <v>-8809771002045.3965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-8809771002045.3965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-36707379175.189148</v>
      </c>
      <c r="L4043" s="444">
        <f t="shared" ca="1" si="159"/>
        <v>-8846478381220.5859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-8846478381220.5859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-36860326588.419106</v>
      </c>
      <c r="L4044" s="444">
        <f t="shared" ca="1" si="159"/>
        <v>-8883338707809.0059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-8883338707809.0059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-37013911282.537521</v>
      </c>
      <c r="L4045" s="444">
        <f t="shared" ca="1" si="159"/>
        <v>-8920352619091.543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-8920352619091.543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-37168135912.881432</v>
      </c>
      <c r="L4046" s="444">
        <f t="shared" ca="1" si="159"/>
        <v>-8957520755004.4238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-8957520755004.4238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-37323003145.851768</v>
      </c>
      <c r="L4047" s="444">
        <f t="shared" ca="1" si="159"/>
        <v>-8994843758150.2754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-8994843758150.2754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-37478515658.95948</v>
      </c>
      <c r="L4048" s="444">
        <f t="shared" ca="1" si="159"/>
        <v>-9032322273809.2344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-9032322273809.2344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-37634676140.871811</v>
      </c>
      <c r="L4049" s="444">
        <f t="shared" ca="1" si="159"/>
        <v>-9069956949950.1055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-9069956949950.1055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-37791487291.458771</v>
      </c>
      <c r="L4050" s="444">
        <f t="shared" ca="1" si="159"/>
        <v>-9107748437241.5645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-9107748437241.5645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-37948951821.839851</v>
      </c>
      <c r="L4051" s="444">
        <f t="shared" ca="1" si="159"/>
        <v>-9145697389063.4043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-9145697389063.4043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-38107072454.430847</v>
      </c>
      <c r="L4052" s="444">
        <f t="shared" ca="1" si="159"/>
        <v>-9183804461517.8359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-9183804461517.8359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-38265851922.990982</v>
      </c>
      <c r="L4053" s="444">
        <f t="shared" ca="1" si="159"/>
        <v>-9222070313440.8262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-9222070313440.8262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-38425292972.670105</v>
      </c>
      <c r="L4054" s="444">
        <f t="shared" ca="1" si="159"/>
        <v>-9260495606413.4961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-9260495606413.4961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-38585398360.056236</v>
      </c>
      <c r="L4055" s="444">
        <f t="shared" ca="1" si="159"/>
        <v>-9299081004773.5527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-9299081004773.5527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-38746170853.223137</v>
      </c>
      <c r="L4056" s="444">
        <f t="shared" ca="1" si="159"/>
        <v>-9337827175626.7754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-9337827175626.7754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-38907613231.778229</v>
      </c>
      <c r="L4057" s="444">
        <f t="shared" ca="1" si="159"/>
        <v>-9376734788858.5527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-9376734788858.5527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-39069728286.910637</v>
      </c>
      <c r="L4058" s="444">
        <f t="shared" ca="1" si="159"/>
        <v>-9415804517145.4629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-9415804517145.4629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-39232518821.43943</v>
      </c>
      <c r="L4059" s="444">
        <f t="shared" ca="1" si="159"/>
        <v>-9455037035966.9023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-9455037035966.9023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-39395987649.862091</v>
      </c>
      <c r="L4060" s="444">
        <f t="shared" ca="1" si="159"/>
        <v>-9494433023616.7637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-9494433023616.7637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-39560137598.403183</v>
      </c>
      <c r="L4061" s="444">
        <f t="shared" ca="1" si="159"/>
        <v>-9533993161215.166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-9533993161215.166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-39724971505.063194</v>
      </c>
      <c r="L4062" s="444">
        <f t="shared" ca="1" si="159"/>
        <v>-9573718132720.2285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-9573718132720.2285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-39890492219.667618</v>
      </c>
      <c r="L4063" s="444">
        <f t="shared" ca="1" si="159"/>
        <v>-9613608624939.8965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-9613608624939.8965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-40056702603.916237</v>
      </c>
      <c r="L4064" s="444">
        <f t="shared" ca="1" si="159"/>
        <v>-9653665327543.8125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-9653665327543.8125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-40223605531.432549</v>
      </c>
      <c r="L4065" s="444">
        <f t="shared" ca="1" si="159"/>
        <v>-9693888933075.2441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-9693888933075.2441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-40391203887.813515</v>
      </c>
      <c r="L4066" s="444">
        <f t="shared" ca="1" si="159"/>
        <v>-9734280136963.0586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-9734280136963.0586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-40559500570.679413</v>
      </c>
      <c r="L4067" s="444">
        <f t="shared" ca="1" si="159"/>
        <v>-9774839637533.7383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-9774839637533.7383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-40728498489.723907</v>
      </c>
      <c r="L4068" s="444">
        <f t="shared" ca="1" si="159"/>
        <v>-9815568136023.4629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-9815568136023.4629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-40898200566.764427</v>
      </c>
      <c r="L4069" s="444">
        <f t="shared" ca="1" si="159"/>
        <v>-9856466336590.2266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-9856466336590.2266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-41068609735.79261</v>
      </c>
      <c r="L4070" s="444">
        <f t="shared" ca="1" si="159"/>
        <v>-9897534946326.0195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-9897534946326.0195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-41239728943.025078</v>
      </c>
      <c r="L4071" s="444">
        <f t="shared" ca="1" si="159"/>
        <v>-9938774675269.0449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-9938774675269.0449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-41411561146.954353</v>
      </c>
      <c r="L4072" s="444">
        <f t="shared" ca="1" si="159"/>
        <v>-9980186236416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-9980186236416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-41584109318.400002</v>
      </c>
      <c r="L4073" s="444">
        <f t="shared" ca="1" si="159"/>
        <v>-10021770345734.4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-10021770345734.4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-41757376440.559998</v>
      </c>
      <c r="L4074" s="444">
        <f t="shared" ca="1" si="159"/>
        <v>-10063527722174.961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-10063527722174.961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-41931365509.06234</v>
      </c>
      <c r="L4075" s="444">
        <f t="shared" ca="1" si="159"/>
        <v>-10105459087684.023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-10105459087684.023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-42106079532.016762</v>
      </c>
      <c r="L4076" s="444">
        <f t="shared" ca="1" si="159"/>
        <v>-10147565167216.041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-10147565167216.041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-42281521530.066833</v>
      </c>
      <c r="L4077" s="444">
        <f t="shared" ca="1" si="159"/>
        <v>-10189846688746.107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-10189846688746.107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-42457694536.442116</v>
      </c>
      <c r="L4078" s="444">
        <f t="shared" ca="1" si="159"/>
        <v>-10232304383282.549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-10232304383282.549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-42634601597.01062</v>
      </c>
      <c r="L4079" s="444">
        <f t="shared" ca="1" si="159"/>
        <v>-10274938984879.559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-10274938984879.559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-42812245770.331497</v>
      </c>
      <c r="L4080" s="444">
        <f t="shared" ca="1" si="159"/>
        <v>-10317751230649.891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-10317751230649.891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-42990630127.707878</v>
      </c>
      <c r="L4081" s="444">
        <f t="shared" ca="1" si="159"/>
        <v>-10360741860777.598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-10360741860777.598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-43169757753.23999</v>
      </c>
      <c r="L4082" s="444">
        <f t="shared" ca="1" si="159"/>
        <v>-10403911618530.838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-10403911618530.838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-43349631743.878494</v>
      </c>
      <c r="L4083" s="444">
        <f t="shared" ca="1" si="159"/>
        <v>-10447261250274.717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-10447261250274.717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-43530255209.477989</v>
      </c>
      <c r="L4084" s="444">
        <f t="shared" ca="1" si="159"/>
        <v>-10490791505484.195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-10490791505484.195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-43711631272.850815</v>
      </c>
      <c r="L4085" s="444">
        <f t="shared" ca="1" si="159"/>
        <v>-10534503136757.047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-10534503136757.047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-43893763069.82103</v>
      </c>
      <c r="L4086" s="444">
        <f t="shared" ca="1" si="159"/>
        <v>-10578396899826.867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-10578396899826.867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-44076653749.27861</v>
      </c>
      <c r="L4087" s="444">
        <f t="shared" ca="1" si="159"/>
        <v>-10622473553576.146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-10622473553576.146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-44260306473.23394</v>
      </c>
      <c r="L4088" s="444">
        <f t="shared" ref="L4088:L4342" ca="1" si="164">I4088-J4088+K4088</f>
        <v>-10666733860049.381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-10666733860049.381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-44444724416.872421</v>
      </c>
      <c r="L4089" s="444">
        <f t="shared" ca="1" si="164"/>
        <v>-10711178584466.254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-10711178584466.254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-44629910768.60939</v>
      </c>
      <c r="L4090" s="444">
        <f t="shared" ca="1" si="164"/>
        <v>-10755808495234.863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-10755808495234.863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-44815868730.145264</v>
      </c>
      <c r="L4091" s="444">
        <f t="shared" ca="1" si="164"/>
        <v>-10800624363965.008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-10800624363965.008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-45002601516.520866</v>
      </c>
      <c r="L4092" s="444">
        <f t="shared" ca="1" si="164"/>
        <v>-10845626965481.529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-10845626965481.529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-45190112356.173035</v>
      </c>
      <c r="L4093" s="444">
        <f t="shared" ca="1" si="164"/>
        <v>-10890817077837.703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-10890817077837.703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-45378404490.990433</v>
      </c>
      <c r="L4094" s="444">
        <f t="shared" ca="1" si="164"/>
        <v>-10936195482328.693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-10936195482328.693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-45567481176.369553</v>
      </c>
      <c r="L4095" s="444">
        <f t="shared" ca="1" si="164"/>
        <v>-10981762963505.063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-10981762963505.063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-45757345681.271095</v>
      </c>
      <c r="L4096" s="444">
        <f t="shared" ca="1" si="164"/>
        <v>-11027520309186.334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-11027520309186.334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-45948001288.27639</v>
      </c>
      <c r="L4097" s="444">
        <f t="shared" ca="1" si="164"/>
        <v>-11073468310474.611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-11073468310474.611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-46139451293.644211</v>
      </c>
      <c r="L4098" s="444">
        <f t="shared" ca="1" si="164"/>
        <v>-11119607761768.256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-11119607761768.256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-46331699007.367729</v>
      </c>
      <c r="L4099" s="444">
        <f t="shared" ca="1" si="164"/>
        <v>-11165939460775.623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-11165939460775.623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-46524747753.231766</v>
      </c>
      <c r="L4100" s="444">
        <f t="shared" ca="1" si="164"/>
        <v>-11212464208528.855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-11212464208528.855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-46718600868.870232</v>
      </c>
      <c r="L4101" s="444">
        <f t="shared" ca="1" si="164"/>
        <v>-11259182809397.727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-11259182809397.727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-46913261705.82386</v>
      </c>
      <c r="L4102" s="444">
        <f t="shared" ca="1" si="164"/>
        <v>-11306096071103.551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-11306096071103.551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-47108733629.598129</v>
      </c>
      <c r="L4103" s="444">
        <f t="shared" ca="1" si="164"/>
        <v>-11353204804733.148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-11353204804733.148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-47305020019.721451</v>
      </c>
      <c r="L4104" s="444">
        <f t="shared" ca="1" si="164"/>
        <v>-11400509824752.869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-11400509824752.869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-47502124269.803619</v>
      </c>
      <c r="L4105" s="444">
        <f t="shared" ca="1" si="164"/>
        <v>-11448011949022.672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-11448011949022.672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-47700049787.594467</v>
      </c>
      <c r="L4106" s="444">
        <f t="shared" ca="1" si="164"/>
        <v>-11495711998810.266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-11495711998810.266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-47898799995.04277</v>
      </c>
      <c r="L4107" s="444">
        <f t="shared" ca="1" si="164"/>
        <v>-11543610798805.309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-11543610798805.309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-48098378328.355453</v>
      </c>
      <c r="L4108" s="444">
        <f t="shared" ca="1" si="164"/>
        <v>-11591709177133.664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-11591709177133.664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-48298788238.056931</v>
      </c>
      <c r="L4109" s="444">
        <f t="shared" ca="1" si="164"/>
        <v>-11640007965371.721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-11640007965371.721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-48500033189.048836</v>
      </c>
      <c r="L4110" s="444">
        <f t="shared" ca="1" si="164"/>
        <v>-11688507998560.77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-11688507998560.77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-48702116660.669876</v>
      </c>
      <c r="L4111" s="444">
        <f t="shared" ca="1" si="164"/>
        <v>-11737210115221.439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-11737210115221.439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-48905042146.755997</v>
      </c>
      <c r="L4112" s="444">
        <f t="shared" ca="1" si="164"/>
        <v>-11786115157368.195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-11786115157368.195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-49108813155.700813</v>
      </c>
      <c r="L4113" s="444">
        <f t="shared" ca="1" si="164"/>
        <v>-11835223970523.896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-11835223970523.896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-49313433210.516235</v>
      </c>
      <c r="L4114" s="444">
        <f t="shared" ca="1" si="164"/>
        <v>-11884537403734.412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-11884537403734.412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-49518905848.893387</v>
      </c>
      <c r="L4115" s="444">
        <f t="shared" ca="1" si="164"/>
        <v>-11934056309583.305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-11934056309583.305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-49725234623.263771</v>
      </c>
      <c r="L4116" s="444">
        <f t="shared" ca="1" si="164"/>
        <v>-11983781544206.568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-11983781544206.568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-49932423100.860703</v>
      </c>
      <c r="L4117" s="444">
        <f t="shared" ca="1" si="164"/>
        <v>-12033713967307.43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-12033713967307.43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-50140474863.78096</v>
      </c>
      <c r="L4118" s="444">
        <f t="shared" ca="1" si="164"/>
        <v>-12083854442171.211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-12083854442171.211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-50349393509.046715</v>
      </c>
      <c r="L4119" s="444">
        <f t="shared" ca="1" si="164"/>
        <v>-12134203835680.258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-12134203835680.258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-50559182648.66774</v>
      </c>
      <c r="L4120" s="444">
        <f t="shared" ca="1" si="164"/>
        <v>-12184763018328.926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-12184763018328.926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-50769845909.703857</v>
      </c>
      <c r="L4121" s="444">
        <f t="shared" ca="1" si="164"/>
        <v>-12235532864238.629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-12235532864238.629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-50981386934.327621</v>
      </c>
      <c r="L4122" s="444">
        <f t="shared" ca="1" si="164"/>
        <v>-12286514251172.957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-12286514251172.957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-51193809379.887321</v>
      </c>
      <c r="L4123" s="444">
        <f t="shared" ca="1" si="164"/>
        <v>-12337708060552.844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-12337708060552.844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-51407116918.970184</v>
      </c>
      <c r="L4124" s="444">
        <f t="shared" ca="1" si="164"/>
        <v>-12389115177471.814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-12389115177471.814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-51621313239.465897</v>
      </c>
      <c r="L4125" s="444">
        <f t="shared" ca="1" si="164"/>
        <v>-12440736490711.281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-12440736490711.281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-51836402044.630341</v>
      </c>
      <c r="L4126" s="444">
        <f t="shared" ca="1" si="164"/>
        <v>-12492572892755.912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-12492572892755.912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-52052387053.149635</v>
      </c>
      <c r="L4127" s="444">
        <f t="shared" ca="1" si="164"/>
        <v>-12544625279809.063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-12544625279809.063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-52269271999.20443</v>
      </c>
      <c r="L4128" s="444">
        <f t="shared" ca="1" si="164"/>
        <v>-12596894551808.268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-12596894551808.268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-52487060632.534447</v>
      </c>
      <c r="L4129" s="444">
        <f t="shared" ca="1" si="164"/>
        <v>-12649381612440.803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-12649381612440.803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-52705756718.503342</v>
      </c>
      <c r="L4130" s="444">
        <f t="shared" ca="1" si="164"/>
        <v>-12702087369159.307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-12702087369159.307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-52925364038.16378</v>
      </c>
      <c r="L4131" s="444">
        <f t="shared" ca="1" si="164"/>
        <v>-12755012733197.471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-12755012733197.471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-53145886388.322792</v>
      </c>
      <c r="L4132" s="444">
        <f t="shared" ca="1" si="164"/>
        <v>-12808158619585.793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-12808158619585.793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-53367327581.607468</v>
      </c>
      <c r="L4133" s="444">
        <f t="shared" ca="1" si="164"/>
        <v>-12861525947167.4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-12861525947167.4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-53589691446.530838</v>
      </c>
      <c r="L4134" s="444">
        <f t="shared" ca="1" si="164"/>
        <v>-12915115638613.932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-12915115638613.932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-53812981827.558044</v>
      </c>
      <c r="L4135" s="444">
        <f t="shared" ca="1" si="164"/>
        <v>-12968928620441.49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-12968928620441.49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-54037202585.172874</v>
      </c>
      <c r="L4136" s="444">
        <f t="shared" ca="1" si="164"/>
        <v>-13022965823026.664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-13022965823026.664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-54262357595.944435</v>
      </c>
      <c r="L4137" s="444">
        <f t="shared" ca="1" si="164"/>
        <v>-13077228180622.609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-13077228180622.609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-54488450752.594208</v>
      </c>
      <c r="L4138" s="444">
        <f t="shared" ca="1" si="164"/>
        <v>-13131716631375.203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-13131716631375.203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-54715485964.063347</v>
      </c>
      <c r="L4139" s="444">
        <f t="shared" ca="1" si="164"/>
        <v>-13186432117339.266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-13186432117339.266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-54943467155.580276</v>
      </c>
      <c r="L4140" s="444">
        <f t="shared" ca="1" si="164"/>
        <v>-13241375584494.846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-13241375584494.846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-55172398268.728523</v>
      </c>
      <c r="L4141" s="444">
        <f t="shared" ca="1" si="164"/>
        <v>-13296547982763.574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-13296547982763.574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-55402283261.514893</v>
      </c>
      <c r="L4142" s="444">
        <f t="shared" ca="1" si="164"/>
        <v>-13351950266025.09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-13351950266025.09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-55633126108.437874</v>
      </c>
      <c r="L4143" s="444">
        <f t="shared" ca="1" si="164"/>
        <v>-13407583392133.527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-13407583392133.527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-55864930800.556366</v>
      </c>
      <c r="L4144" s="444">
        <f t="shared" ca="1" si="164"/>
        <v>-13463448322934.084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-13463448322934.084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-56097701345.558685</v>
      </c>
      <c r="L4145" s="444">
        <f t="shared" ca="1" si="164"/>
        <v>-13519546024279.643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-13519546024279.643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-56331441767.831841</v>
      </c>
      <c r="L4146" s="444">
        <f t="shared" ca="1" si="164"/>
        <v>-13575877466047.475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-13575877466047.475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-56566156108.531143</v>
      </c>
      <c r="L4147" s="444">
        <f t="shared" ca="1" si="164"/>
        <v>-13632443622156.006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-13632443622156.006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-56801848425.650024</v>
      </c>
      <c r="L4148" s="444">
        <f t="shared" ca="1" si="164"/>
        <v>-13689245470581.656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-13689245470581.656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-57038522794.090233</v>
      </c>
      <c r="L4149" s="444">
        <f t="shared" ca="1" si="164"/>
        <v>-13746283993375.746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-13746283993375.746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-57276183305.732277</v>
      </c>
      <c r="L4150" s="444">
        <f t="shared" ca="1" si="164"/>
        <v>-13803560176681.479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-13803560176681.479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-57514834069.506157</v>
      </c>
      <c r="L4151" s="444">
        <f t="shared" ca="1" si="164"/>
        <v>-13861075010750.984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-13861075010750.984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-57754479211.462433</v>
      </c>
      <c r="L4152" s="444">
        <f t="shared" ca="1" si="164"/>
        <v>-13918829489962.447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-13918829489962.447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-57995122874.843521</v>
      </c>
      <c r="L4153" s="444">
        <f t="shared" ca="1" si="164"/>
        <v>-13976824612837.291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-13976824612837.291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-58236769220.15538</v>
      </c>
      <c r="L4154" s="444">
        <f t="shared" ca="1" si="164"/>
        <v>-14035061382057.447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-14035061382057.447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-58479422425.239372</v>
      </c>
      <c r="L4155" s="444">
        <f t="shared" ca="1" si="164"/>
        <v>-14093540804482.688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-14093540804482.688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-58723086685.344528</v>
      </c>
      <c r="L4156" s="444">
        <f t="shared" ca="1" si="164"/>
        <v>-14152263891168.031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-14152263891168.031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-58967766213.200127</v>
      </c>
      <c r="L4157" s="444">
        <f t="shared" ca="1" si="164"/>
        <v>-14211231657381.23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-14211231657381.23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-59213465239.088463</v>
      </c>
      <c r="L4158" s="444">
        <f t="shared" ca="1" si="164"/>
        <v>-14270445122620.318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-14270445122620.318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-59460188010.917992</v>
      </c>
      <c r="L4159" s="444">
        <f t="shared" ca="1" si="164"/>
        <v>-14329905310631.236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-14329905310631.236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-59707938794.296806</v>
      </c>
      <c r="L4160" s="444">
        <f t="shared" ca="1" si="164"/>
        <v>-14389613249425.533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-14389613249425.533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-59956721872.606392</v>
      </c>
      <c r="L4161" s="444">
        <f t="shared" ca="1" si="164"/>
        <v>-14449569971298.139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-14449569971298.139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-60206541547.075577</v>
      </c>
      <c r="L4162" s="444">
        <f t="shared" ca="1" si="164"/>
        <v>-14509776512845.215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-14509776512845.215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-60457402136.855064</v>
      </c>
      <c r="L4163" s="444">
        <f t="shared" ca="1" si="164"/>
        <v>-14570233914982.07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-14570233914982.07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-60709307979.091949</v>
      </c>
      <c r="L4164" s="444">
        <f t="shared" ca="1" si="164"/>
        <v>-14630943222961.162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-14630943222961.162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-60962263429.004845</v>
      </c>
      <c r="L4165" s="444">
        <f t="shared" ca="1" si="164"/>
        <v>-14691905486390.166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-14691905486390.166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-61216272859.95903</v>
      </c>
      <c r="L4166" s="444">
        <f t="shared" ca="1" si="164"/>
        <v>-14753121759250.125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-14753121759250.125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-61471340663.542183</v>
      </c>
      <c r="L4167" s="444">
        <f t="shared" ca="1" si="164"/>
        <v>-14814593099913.668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-14814593099913.668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-61727471249.640282</v>
      </c>
      <c r="L4168" s="444">
        <f t="shared" ca="1" si="164"/>
        <v>-14876320571163.309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-14876320571163.309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-61984669046.513794</v>
      </c>
      <c r="L4169" s="444">
        <f t="shared" ca="1" si="164"/>
        <v>-14938305240209.822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-14938305240209.822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-62242938500.87426</v>
      </c>
      <c r="L4170" s="444">
        <f t="shared" ca="1" si="164"/>
        <v>-15000548178710.697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-15000548178710.697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-62502284077.961235</v>
      </c>
      <c r="L4171" s="444">
        <f t="shared" ca="1" si="164"/>
        <v>-15063050462788.658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-15063050462788.658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-62762710261.619408</v>
      </c>
      <c r="L4172" s="444">
        <f t="shared" ca="1" si="164"/>
        <v>-15125813173050.277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-15125813173050.277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-63024221554.376152</v>
      </c>
      <c r="L4173" s="444">
        <f t="shared" ca="1" si="164"/>
        <v>-15188837394604.654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-15188837394604.654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-63286822477.519394</v>
      </c>
      <c r="L4174" s="444">
        <f t="shared" ca="1" si="164"/>
        <v>-15252124217082.174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-15252124217082.174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-63550517571.175728</v>
      </c>
      <c r="L4175" s="444">
        <f t="shared" ca="1" si="164"/>
        <v>-15315674734653.35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-15315674734653.35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-63815311394.388947</v>
      </c>
      <c r="L4176" s="444">
        <f t="shared" ca="1" si="164"/>
        <v>-15379490046047.738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-15379490046047.738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-64081208525.198906</v>
      </c>
      <c r="L4177" s="444">
        <f t="shared" ca="1" si="164"/>
        <v>-15443571254572.938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-15443571254572.938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-64348213560.720573</v>
      </c>
      <c r="L4178" s="444">
        <f t="shared" ca="1" si="164"/>
        <v>-15507919468133.658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-15507919468133.658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-64616331117.223572</v>
      </c>
      <c r="L4179" s="444">
        <f t="shared" ca="1" si="164"/>
        <v>-15572535799250.881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-15572535799250.881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-64885565830.212006</v>
      </c>
      <c r="L4180" s="444">
        <f t="shared" ca="1" si="164"/>
        <v>-15637421365081.094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-15637421365081.094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-65155922354.504547</v>
      </c>
      <c r="L4181" s="444">
        <f t="shared" ca="1" si="164"/>
        <v>-15702577287435.598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-15702577287435.598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-65427405364.314995</v>
      </c>
      <c r="L4182" s="444">
        <f t="shared" ca="1" si="164"/>
        <v>-15768004692799.912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-15768004692799.912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-65700019553.332977</v>
      </c>
      <c r="L4183" s="444">
        <f t="shared" ca="1" si="164"/>
        <v>-15833704712353.244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-15833704712353.244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-65973769634.805191</v>
      </c>
      <c r="L4184" s="444">
        <f t="shared" ca="1" si="164"/>
        <v>-15899678481988.049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-15899678481988.049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-66248660341.616859</v>
      </c>
      <c r="L4185" s="444">
        <f t="shared" ca="1" si="164"/>
        <v>-15965927142329.666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-15965927142329.666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-66524696426.373604</v>
      </c>
      <c r="L4186" s="444">
        <f t="shared" ca="1" si="164"/>
        <v>-16032451838756.039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-16032451838756.039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-66801882661.48349</v>
      </c>
      <c r="L4187" s="444">
        <f t="shared" ca="1" si="164"/>
        <v>-16099253721417.523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-16099253721417.523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-67080223839.239677</v>
      </c>
      <c r="L4188" s="444">
        <f t="shared" ca="1" si="164"/>
        <v>-16166333945256.764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-16166333945256.764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-67359724771.903183</v>
      </c>
      <c r="L4189" s="444">
        <f t="shared" ca="1" si="164"/>
        <v>-16233693670028.666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-16233693670028.666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-67640390291.78611</v>
      </c>
      <c r="L4190" s="444">
        <f t="shared" ca="1" si="164"/>
        <v>-16301334060320.451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-16301334060320.451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-67922225251.335205</v>
      </c>
      <c r="L4191" s="444">
        <f t="shared" ca="1" si="164"/>
        <v>-16369256285571.787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-16369256285571.787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-68205234523.215767</v>
      </c>
      <c r="L4192" s="444">
        <f t="shared" ca="1" si="164"/>
        <v>-16437461520095.002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-16437461520095.002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-68489423000.395836</v>
      </c>
      <c r="L4193" s="444">
        <f t="shared" ca="1" si="164"/>
        <v>-16505950943095.398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-16505950943095.398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-68774795596.23082</v>
      </c>
      <c r="L4194" s="444">
        <f t="shared" ca="1" si="164"/>
        <v>-16574725738691.629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-16574725738691.629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-69061357244.548447</v>
      </c>
      <c r="L4195" s="444">
        <f t="shared" ca="1" si="164"/>
        <v>-16643787095936.178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-16643787095936.178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-69349112899.73407</v>
      </c>
      <c r="L4196" s="444">
        <f t="shared" ca="1" si="164"/>
        <v>-16713136208835.912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-16713136208835.912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-69638067536.816299</v>
      </c>
      <c r="L4197" s="444">
        <f t="shared" ca="1" si="164"/>
        <v>-16782774276372.729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-16782774276372.729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-69928226151.55304</v>
      </c>
      <c r="L4198" s="444">
        <f t="shared" ca="1" si="164"/>
        <v>-16852702502524.281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-16852702502524.281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-70219593760.517838</v>
      </c>
      <c r="L4199" s="444">
        <f t="shared" ca="1" si="164"/>
        <v>-16922922096284.799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-16922922096284.799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-70512175401.186661</v>
      </c>
      <c r="L4200" s="444">
        <f t="shared" ca="1" si="164"/>
        <v>-16993434271685.986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-16993434271685.986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-70805976132.024948</v>
      </c>
      <c r="L4201" s="444">
        <f t="shared" ca="1" si="164"/>
        <v>-17064240247818.012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-17064240247818.012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-71101001032.575043</v>
      </c>
      <c r="L4202" s="444">
        <f t="shared" ca="1" si="164"/>
        <v>-17135341248850.586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-17135341248850.586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-71397255203.544113</v>
      </c>
      <c r="L4203" s="444">
        <f t="shared" ca="1" si="164"/>
        <v>-17206738504054.131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-17206738504054.131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-71694743766.892212</v>
      </c>
      <c r="L4204" s="444">
        <f t="shared" ca="1" si="164"/>
        <v>-17278433247821.023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-17278433247821.023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-71993471865.920944</v>
      </c>
      <c r="L4205" s="444">
        <f t="shared" ca="1" si="164"/>
        <v>-17350426719686.945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-17350426719686.945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-72293444665.362274</v>
      </c>
      <c r="L4206" s="444">
        <f t="shared" ca="1" si="164"/>
        <v>-17422720164352.307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-17422720164352.307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-72594667351.467957</v>
      </c>
      <c r="L4207" s="444">
        <f t="shared" ca="1" si="164"/>
        <v>-17495314831703.775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-17495314831703.775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-72897145132.09906</v>
      </c>
      <c r="L4208" s="444">
        <f t="shared" ca="1" si="164"/>
        <v>-17568211976835.875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-17568211976835.875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-73200883236.816147</v>
      </c>
      <c r="L4209" s="444">
        <f t="shared" ca="1" si="164"/>
        <v>-17641412860072.691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-17641412860072.691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-73505886916.969543</v>
      </c>
      <c r="L4210" s="444">
        <f t="shared" ca="1" si="164"/>
        <v>-17714918746989.66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-17714918746989.66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-73812161445.790253</v>
      </c>
      <c r="L4211" s="444">
        <f t="shared" ca="1" si="164"/>
        <v>-17788730908435.449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-17788730908435.449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-74119712118.481033</v>
      </c>
      <c r="L4212" s="444">
        <f t="shared" ca="1" si="164"/>
        <v>-17862850620553.93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-17862850620553.93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-74428544252.308044</v>
      </c>
      <c r="L4213" s="444">
        <f t="shared" ca="1" si="164"/>
        <v>-17937279164806.238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-17937279164806.238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-74738663186.692657</v>
      </c>
      <c r="L4214" s="444">
        <f t="shared" ca="1" si="164"/>
        <v>-18012017827992.93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-18012017827992.93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-75050074283.303879</v>
      </c>
      <c r="L4215" s="444">
        <f t="shared" ca="1" si="164"/>
        <v>-18087067902276.234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-18087067902276.234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-75362782926.15097</v>
      </c>
      <c r="L4216" s="444">
        <f t="shared" ca="1" si="164"/>
        <v>-18162430685202.387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-18162430685202.387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-75676794521.676605</v>
      </c>
      <c r="L4217" s="444">
        <f t="shared" ca="1" si="164"/>
        <v>-18238107479724.063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-18238107479724.063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-75992114498.850266</v>
      </c>
      <c r="L4218" s="444">
        <f t="shared" ca="1" si="164"/>
        <v>-18314099594222.914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-18314099594222.914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-76308748309.262146</v>
      </c>
      <c r="L4219" s="444">
        <f t="shared" ca="1" si="164"/>
        <v>-18390408342532.176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-18390408342532.176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-76626701427.217392</v>
      </c>
      <c r="L4220" s="444">
        <f t="shared" ca="1" si="164"/>
        <v>-18467035043959.395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-18467035043959.395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-76945979349.830811</v>
      </c>
      <c r="L4221" s="444">
        <f t="shared" ca="1" si="164"/>
        <v>-18543981023309.227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-18543981023309.227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-77266587597.12178</v>
      </c>
      <c r="L4222" s="444">
        <f t="shared" ca="1" si="164"/>
        <v>-18621247610906.348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-18621247610906.348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-77588531712.109787</v>
      </c>
      <c r="L4223" s="444">
        <f t="shared" ca="1" si="164"/>
        <v>-18698836142618.457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-18698836142618.457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-77911817260.910233</v>
      </c>
      <c r="L4224" s="444">
        <f t="shared" ca="1" si="164"/>
        <v>-18776747959879.367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-18776747959879.367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-78236449832.830688</v>
      </c>
      <c r="L4225" s="444">
        <f t="shared" ca="1" si="164"/>
        <v>-18854984409712.199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-18854984409712.199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-78562435040.467499</v>
      </c>
      <c r="L4226" s="444">
        <f t="shared" ca="1" si="164"/>
        <v>-18933546844752.668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-18933546844752.668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-78889778519.80278</v>
      </c>
      <c r="L4227" s="444">
        <f t="shared" ca="1" si="164"/>
        <v>-19012436623272.473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-19012436623272.473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-79218485930.301971</v>
      </c>
      <c r="L4228" s="444">
        <f t="shared" ca="1" si="164"/>
        <v>-19091655109202.773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-19091655109202.773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-79548562955.011551</v>
      </c>
      <c r="L4229" s="444">
        <f t="shared" ca="1" si="164"/>
        <v>-19171203672157.785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-19171203672157.785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-79880015300.65744</v>
      </c>
      <c r="L4230" s="444">
        <f t="shared" ca="1" si="164"/>
        <v>-19251083687458.441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-19251083687458.441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-80212848697.7435</v>
      </c>
      <c r="L4231" s="444">
        <f t="shared" ca="1" si="164"/>
        <v>-19331296536156.184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-19331296536156.184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-80547068900.650757</v>
      </c>
      <c r="L4232" s="444">
        <f t="shared" ca="1" si="164"/>
        <v>-19411843605056.836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-19411843605056.836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-80882681687.736816</v>
      </c>
      <c r="L4233" s="444">
        <f t="shared" ca="1" si="164"/>
        <v>-19492726286744.574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-19492726286744.574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-81219692861.43573</v>
      </c>
      <c r="L4234" s="444">
        <f t="shared" ca="1" si="164"/>
        <v>-19573945979606.012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-19573945979606.012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-81558108248.358383</v>
      </c>
      <c r="L4235" s="444">
        <f t="shared" ca="1" si="164"/>
        <v>-19655504087854.371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-19655504087854.371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-81897933699.393219</v>
      </c>
      <c r="L4236" s="444">
        <f t="shared" ca="1" si="164"/>
        <v>-19737402021553.766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-19737402021553.766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-82239175089.807358</v>
      </c>
      <c r="L4237" s="444">
        <f t="shared" ca="1" si="164"/>
        <v>-19819641196643.574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-19819641196643.574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-82581838319.348221</v>
      </c>
      <c r="L4238" s="444">
        <f t="shared" ca="1" si="164"/>
        <v>-19902223034962.922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-19902223034962.922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-82925929312.345505</v>
      </c>
      <c r="L4239" s="444">
        <f t="shared" ca="1" si="164"/>
        <v>-19985148964275.266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-19985148964275.266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-83271454017.813599</v>
      </c>
      <c r="L4240" s="444">
        <f t="shared" ca="1" si="164"/>
        <v>-20068420418293.078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-20068420418293.078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-83618418409.554489</v>
      </c>
      <c r="L4241" s="444">
        <f t="shared" ca="1" si="164"/>
        <v>-20152038836702.633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-20152038836702.633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-83966828486.260971</v>
      </c>
      <c r="L4242" s="444">
        <f t="shared" ca="1" si="164"/>
        <v>-20236005665188.895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-20236005665188.895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-84316690271.620392</v>
      </c>
      <c r="L4243" s="444">
        <f t="shared" ca="1" si="164"/>
        <v>-20320322355460.516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-20320322355460.516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-84668009814.418808</v>
      </c>
      <c r="L4244" s="444">
        <f t="shared" ca="1" si="164"/>
        <v>-20404990365274.934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-20404990365274.934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-85020793188.645554</v>
      </c>
      <c r="L4245" s="444">
        <f t="shared" ca="1" si="164"/>
        <v>-20490011158463.578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-20490011158463.578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-85375046493.598236</v>
      </c>
      <c r="L4246" s="444">
        <f t="shared" ca="1" si="164"/>
        <v>-20575386204957.176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-20575386204957.176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-85730775853.988235</v>
      </c>
      <c r="L4247" s="444">
        <f t="shared" ca="1" si="164"/>
        <v>-20661116980811.164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-20661116980811.164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-86087987420.046509</v>
      </c>
      <c r="L4248" s="444">
        <f t="shared" ca="1" si="164"/>
        <v>-20747204968231.211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-20747204968231.211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-86446687367.630051</v>
      </c>
      <c r="L4249" s="444">
        <f t="shared" ca="1" si="164"/>
        <v>-20833651655598.84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-20833651655598.84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-86806881898.328491</v>
      </c>
      <c r="L4250" s="444">
        <f t="shared" ca="1" si="164"/>
        <v>-20920458537497.168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-20920458537497.168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-87168577239.571533</v>
      </c>
      <c r="L4251" s="444">
        <f t="shared" ca="1" si="164"/>
        <v>-21007627114736.738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-21007627114736.738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-87531779644.736404</v>
      </c>
      <c r="L4252" s="444">
        <f t="shared" ca="1" si="164"/>
        <v>-21095158894381.477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-21095158894381.477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-87896495393.256149</v>
      </c>
      <c r="L4253" s="444">
        <f t="shared" ca="1" si="164"/>
        <v>-21183055389774.734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-21183055389774.734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-88262730790.728058</v>
      </c>
      <c r="L4254" s="444">
        <f t="shared" ca="1" si="164"/>
        <v>-21271318120565.461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-21271318120565.461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-88630492169.022751</v>
      </c>
      <c r="L4255" s="444">
        <f t="shared" ca="1" si="164"/>
        <v>-21359948612734.484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-21359948612734.484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-88999785886.393677</v>
      </c>
      <c r="L4256" s="444">
        <f t="shared" ca="1" si="164"/>
        <v>-21448948398620.879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-21448948398620.879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-89370618327.58699</v>
      </c>
      <c r="L4257" s="444">
        <f t="shared" ca="1" si="164"/>
        <v>-21538319016948.465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-21538319016948.465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-89742995903.951935</v>
      </c>
      <c r="L4258" s="444">
        <f t="shared" ca="1" si="164"/>
        <v>-21628062012852.418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-21628062012852.418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-90116925053.551743</v>
      </c>
      <c r="L4259" s="444">
        <f t="shared" ca="1" si="164"/>
        <v>-21718178937905.969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-21718178937905.969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-90492412241.274872</v>
      </c>
      <c r="L4260" s="444">
        <f t="shared" ca="1" si="164"/>
        <v>-21808671350147.242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-21808671350147.242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-90869463958.946838</v>
      </c>
      <c r="L4261" s="444">
        <f t="shared" ca="1" si="164"/>
        <v>-21899540814106.188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-21899540814106.188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-91248086725.442444</v>
      </c>
      <c r="L4262" s="444">
        <f t="shared" ca="1" si="164"/>
        <v>-21990788900831.629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-21990788900831.629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-91628287086.798447</v>
      </c>
      <c r="L4263" s="444">
        <f t="shared" ca="1" si="164"/>
        <v>-22082417187918.426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-22082417187918.426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-92010071616.326767</v>
      </c>
      <c r="L4264" s="444">
        <f t="shared" ca="1" si="164"/>
        <v>-22174427259534.754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-22174427259534.754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-92393446914.728134</v>
      </c>
      <c r="L4265" s="444">
        <f t="shared" ca="1" si="164"/>
        <v>-22266820706449.48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-22266820706449.48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-92778419610.206161</v>
      </c>
      <c r="L4266" s="444">
        <f t="shared" ca="1" si="164"/>
        <v>-22359599126059.688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-22359599126059.688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-93164996358.582031</v>
      </c>
      <c r="L4267" s="444">
        <f t="shared" ca="1" si="164"/>
        <v>-22452764122418.27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-22452764122418.27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-93553183843.409454</v>
      </c>
      <c r="L4268" s="444">
        <f t="shared" ca="1" si="164"/>
        <v>-22546317306261.68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-22546317306261.68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-93942988776.090332</v>
      </c>
      <c r="L4269" s="444">
        <f t="shared" ca="1" si="164"/>
        <v>-22640260295037.77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-22640260295037.77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-94334417895.990707</v>
      </c>
      <c r="L4270" s="444">
        <f t="shared" ca="1" si="164"/>
        <v>-22734594712933.762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-22734594712933.762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-94727477970.557343</v>
      </c>
      <c r="L4271" s="444">
        <f t="shared" ca="1" si="164"/>
        <v>-22829322190904.32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-22829322190904.32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-95122175795.434662</v>
      </c>
      <c r="L4272" s="444">
        <f t="shared" ca="1" si="164"/>
        <v>-22924444366699.754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-22924444366699.754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-95518518194.582306</v>
      </c>
      <c r="L4273" s="444">
        <f t="shared" ca="1" si="164"/>
        <v>-23019962884894.336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-23019962884894.336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-95916512020.393066</v>
      </c>
      <c r="L4274" s="444">
        <f t="shared" ca="1" si="164"/>
        <v>-23115879396914.73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-23115879396914.73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-96316164153.811371</v>
      </c>
      <c r="L4275" s="444">
        <f t="shared" ca="1" si="164"/>
        <v>-23212195561068.543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-23212195561068.543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-96717481504.452255</v>
      </c>
      <c r="L4276" s="444">
        <f t="shared" ca="1" si="164"/>
        <v>-23308913042572.996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-23308913042572.996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-97120471010.72081</v>
      </c>
      <c r="L4277" s="444">
        <f t="shared" ca="1" si="164"/>
        <v>-23406033513583.719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-23406033513583.719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-97525139639.932159</v>
      </c>
      <c r="L4278" s="444">
        <f t="shared" ca="1" si="164"/>
        <v>-23503558653223.652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-23503558653223.652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-97931494388.431885</v>
      </c>
      <c r="L4279" s="444">
        <f t="shared" ca="1" si="164"/>
        <v>-23601490147612.086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-23601490147612.086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-98339542281.717026</v>
      </c>
      <c r="L4280" s="444">
        <f t="shared" ca="1" si="164"/>
        <v>-23699829689893.805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-23699829689893.805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-98749290374.557526</v>
      </c>
      <c r="L4281" s="444">
        <f t="shared" ca="1" si="164"/>
        <v>-23798578980268.363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-23798578980268.363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-99160745751.118179</v>
      </c>
      <c r="L4282" s="444">
        <f t="shared" ca="1" si="164"/>
        <v>-23897739726019.48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-23897739726019.48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-99573915525.081161</v>
      </c>
      <c r="L4283" s="444">
        <f t="shared" ca="1" si="164"/>
        <v>-23997313641544.563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-23997313641544.563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-99988806839.769012</v>
      </c>
      <c r="L4284" s="444">
        <f t="shared" ca="1" si="164"/>
        <v>-24097302448384.332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-24097302448384.332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-100405426868.26805</v>
      </c>
      <c r="L4285" s="444">
        <f t="shared" ca="1" si="164"/>
        <v>-24197707875252.602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-24197707875252.602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-100823782813.55251</v>
      </c>
      <c r="L4286" s="444">
        <f t="shared" ca="1" si="164"/>
        <v>-24298531658066.152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-24298531658066.152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-101243881908.60896</v>
      </c>
      <c r="L4287" s="444">
        <f t="shared" ca="1" si="164"/>
        <v>-24399775539974.762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-24399775539974.762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-101665731416.56151</v>
      </c>
      <c r="L4288" s="444">
        <f t="shared" ca="1" si="164"/>
        <v>-24501441271391.324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-24501441271391.324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-102089338630.79718</v>
      </c>
      <c r="L4289" s="444">
        <f t="shared" ca="1" si="164"/>
        <v>-24603530610022.121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-24603530610022.121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-102514710875.09216</v>
      </c>
      <c r="L4290" s="444">
        <f t="shared" ca="1" si="164"/>
        <v>-24706045320897.215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-24706045320897.215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-102941855503.73839</v>
      </c>
      <c r="L4291" s="444">
        <f t="shared" ca="1" si="164"/>
        <v>-24808987176400.953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-24808987176400.953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-103370779901.67064</v>
      </c>
      <c r="L4292" s="444">
        <f t="shared" ca="1" si="164"/>
        <v>-24912357956302.625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-24912357956302.625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-103801491484.59427</v>
      </c>
      <c r="L4293" s="444">
        <f t="shared" ca="1" si="164"/>
        <v>-25016159447787.219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-25016159447787.219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-104233997699.1134</v>
      </c>
      <c r="L4294" s="444">
        <f t="shared" ca="1" si="164"/>
        <v>-25120393445486.332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-25120393445486.332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-104668306022.85971</v>
      </c>
      <c r="L4295" s="444">
        <f t="shared" ca="1" si="164"/>
        <v>-25225061751509.191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-25225061751509.191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-105104423964.62163</v>
      </c>
      <c r="L4296" s="444">
        <f t="shared" ca="1" si="164"/>
        <v>-25330166175473.813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-25330166175473.813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-105542359064.47421</v>
      </c>
      <c r="L4297" s="444">
        <f t="shared" ca="1" si="164"/>
        <v>-25435708534538.285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-25435708534538.285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-105982118893.90952</v>
      </c>
      <c r="L4298" s="444">
        <f t="shared" ca="1" si="164"/>
        <v>-25541690653432.195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-25541690653432.195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-106423711055.96748</v>
      </c>
      <c r="L4299" s="444">
        <f t="shared" ca="1" si="164"/>
        <v>-25648114364488.164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-25648114364488.164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-106867143185.36736</v>
      </c>
      <c r="L4300" s="444">
        <f t="shared" ca="1" si="164"/>
        <v>-25754981507673.531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-25754981507673.531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-107312422948.63971</v>
      </c>
      <c r="L4301" s="444">
        <f t="shared" ca="1" si="164"/>
        <v>-25862293930622.172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-25862293930622.172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-107759558044.25905</v>
      </c>
      <c r="L4302" s="444">
        <f t="shared" ca="1" si="164"/>
        <v>-25970053488666.43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-25970053488666.43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-108208556202.77679</v>
      </c>
      <c r="L4303" s="444">
        <f t="shared" ca="1" si="164"/>
        <v>-26078262044869.207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-26078262044869.207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-108659425186.95503</v>
      </c>
      <c r="L4304" s="444">
        <f t="shared" ca="1" si="164"/>
        <v>-26186921470056.16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-26186921470056.16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-109112172791.90067</v>
      </c>
      <c r="L4305" s="444">
        <f t="shared" ca="1" si="164"/>
        <v>-26296033642848.063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-26296033642848.063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-109566806845.20026</v>
      </c>
      <c r="L4306" s="444">
        <f t="shared" ca="1" si="164"/>
        <v>-26405600449693.262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-26405600449693.262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-110023335207.05525</v>
      </c>
      <c r="L4307" s="444">
        <f t="shared" ca="1" si="164"/>
        <v>-26515623784900.316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-26515623784900.316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-110481765770.41798</v>
      </c>
      <c r="L4308" s="444">
        <f t="shared" ca="1" si="164"/>
        <v>-26626105550670.734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-26626105550670.734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-110942106461.12805</v>
      </c>
      <c r="L4309" s="444">
        <f t="shared" ca="1" si="164"/>
        <v>-26737047657131.863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-26737047657131.863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-111404365238.04942</v>
      </c>
      <c r="L4310" s="444">
        <f t="shared" ca="1" si="164"/>
        <v>-26848452022369.914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-26848452022369.914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-111868550093.20798</v>
      </c>
      <c r="L4311" s="444">
        <f t="shared" ca="1" si="164"/>
        <v>-26960320572463.121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-26960320572463.121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-112334669051.92967</v>
      </c>
      <c r="L4312" s="444">
        <f t="shared" ca="1" si="164"/>
        <v>-27072655241515.051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-27072655241515.051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-112802730172.97937</v>
      </c>
      <c r="L4313" s="444">
        <f t="shared" ca="1" si="164"/>
        <v>-27185457971688.031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-27185457971688.031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-113272741548.70013</v>
      </c>
      <c r="L4314" s="444">
        <f t="shared" ca="1" si="164"/>
        <v>-27298730713236.73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-27298730713236.73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-113744711305.15305</v>
      </c>
      <c r="L4315" s="444">
        <f t="shared" ca="1" si="164"/>
        <v>-27412475424541.883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-27412475424541.883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-114218647602.25784</v>
      </c>
      <c r="L4316" s="444">
        <f t="shared" ca="1" si="164"/>
        <v>-27526694072144.141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-27526694072144.141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-114694558633.9339</v>
      </c>
      <c r="L4317" s="444">
        <f t="shared" ca="1" si="164"/>
        <v>-27641388630778.074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-27641388630778.074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-115172452628.24199</v>
      </c>
      <c r="L4318" s="444">
        <f t="shared" ca="1" si="164"/>
        <v>-27756561083406.316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-27756561083406.316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-115652337847.52632</v>
      </c>
      <c r="L4319" s="444">
        <f t="shared" ca="1" si="164"/>
        <v>-27872213421253.844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-27872213421253.844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-116134222588.55766</v>
      </c>
      <c r="L4320" s="444">
        <f t="shared" ca="1" si="164"/>
        <v>-27988347643842.402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-27988347643842.402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-116618115182.6767</v>
      </c>
      <c r="L4321" s="444">
        <f t="shared" ca="1" si="164"/>
        <v>-28104965759025.078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-28104965759025.078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-117104023995.93782</v>
      </c>
      <c r="L4322" s="444">
        <f t="shared" ca="1" si="164"/>
        <v>-28222069783021.016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-28222069783021.016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-117591957429.25424</v>
      </c>
      <c r="L4323" s="444">
        <f t="shared" ca="1" si="164"/>
        <v>-28339661740450.27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-28339661740450.27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-118081923918.54279</v>
      </c>
      <c r="L4324" s="444">
        <f t="shared" ca="1" si="164"/>
        <v>-28457743664368.813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-28457743664368.813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-118573931934.87004</v>
      </c>
      <c r="L4325" s="444">
        <f t="shared" ca="1" si="164"/>
        <v>-28576317596303.684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-28576317596303.684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-119067989984.59868</v>
      </c>
      <c r="L4326" s="444">
        <f t="shared" ca="1" si="164"/>
        <v>-28695385586288.281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-28695385586288.281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-119564106609.5345</v>
      </c>
      <c r="L4327" s="444">
        <f t="shared" ca="1" si="164"/>
        <v>-28814949692897.816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-28814949692897.816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-120062290387.07423</v>
      </c>
      <c r="L4328" s="444">
        <f t="shared" ca="1" si="164"/>
        <v>-28935011983284.891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-28935011983284.891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-120562549930.35371</v>
      </c>
      <c r="L4329" s="444">
        <f t="shared" ca="1" si="164"/>
        <v>-29055574533215.246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-29055574533215.246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-121064893888.39685</v>
      </c>
      <c r="L4330" s="444">
        <f t="shared" ca="1" si="164"/>
        <v>-29176639427103.645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-29176639427103.645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-121569330946.26518</v>
      </c>
      <c r="L4331" s="444">
        <f t="shared" ca="1" si="164"/>
        <v>-29298208758049.91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-29298208758049.91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-122075869825.20795</v>
      </c>
      <c r="L4332" s="444">
        <f t="shared" ca="1" si="164"/>
        <v>-29420284627875.117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-29420284627875.117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-122584519282.81299</v>
      </c>
      <c r="L4333" s="444">
        <f t="shared" ca="1" si="164"/>
        <v>-29542869147157.93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-29542869147157.93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-123095288113.15805</v>
      </c>
      <c r="L4334" s="444">
        <f t="shared" ca="1" si="164"/>
        <v>-29665964435271.086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-29665964435271.086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-123608185146.96284</v>
      </c>
      <c r="L4335" s="444">
        <f t="shared" ca="1" si="164"/>
        <v>-29789572620418.047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-29789572620418.047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-124123219251.74184</v>
      </c>
      <c r="L4336" s="444">
        <f t="shared" ca="1" si="164"/>
        <v>-29913695839669.789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-29913695839669.789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-124640399331.95746</v>
      </c>
      <c r="L4337" s="444">
        <f t="shared" ca="1" si="164"/>
        <v>-30038336239001.746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-30038336239001.746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-125159734329.17393</v>
      </c>
      <c r="L4338" s="444">
        <f t="shared" ca="1" si="164"/>
        <v>-30163495973330.922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-30163495973330.922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-125681233222.21217</v>
      </c>
      <c r="L4339" s="444">
        <f t="shared" ca="1" si="164"/>
        <v>-30289177206553.133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-30289177206553.133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-126204905027.30472</v>
      </c>
      <c r="L4340" s="444">
        <f t="shared" ca="1" si="164"/>
        <v>-30415382111580.438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-30415382111580.438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-126730758798.25182</v>
      </c>
      <c r="L4341" s="444">
        <f t="shared" ca="1" si="164"/>
        <v>-30542112870378.688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-30542112870378.688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-127258803626.57787</v>
      </c>
      <c r="L4342" s="444">
        <f t="shared" ca="1" si="164"/>
        <v>-30669371674005.266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-30669371674005.266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-127789048641.6886</v>
      </c>
      <c r="L4343" s="444">
        <f t="shared" ref="L4343:L4597" ca="1" si="169">I4343-J4343+K4343</f>
        <v>-30797160722646.953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-30797160722646.953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-128321503011.02898</v>
      </c>
      <c r="L4344" s="444">
        <f t="shared" ca="1" si="169"/>
        <v>-30925482225657.98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-30925482225657.98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-128856175940.24159</v>
      </c>
      <c r="L4345" s="444">
        <f t="shared" ca="1" si="169"/>
        <v>-31054338401598.223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-31054338401598.223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-129393076673.32591</v>
      </c>
      <c r="L4346" s="444">
        <f t="shared" ca="1" si="169"/>
        <v>-31183731478271.547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-31183731478271.547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-129932214492.79811</v>
      </c>
      <c r="L4347" s="444">
        <f t="shared" ca="1" si="169"/>
        <v>-31313663692764.344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-31313663692764.344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-130473598719.85143</v>
      </c>
      <c r="L4348" s="444">
        <f t="shared" ca="1" si="169"/>
        <v>-31444137291484.195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-31444137291484.195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-131017238714.51747</v>
      </c>
      <c r="L4349" s="444">
        <f t="shared" ca="1" si="169"/>
        <v>-31575154530198.711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-31575154530198.711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-131563143875.82794</v>
      </c>
      <c r="L4350" s="444">
        <f t="shared" ca="1" si="169"/>
        <v>-31706717674074.539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-31706717674074.539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-132111323641.97726</v>
      </c>
      <c r="L4351" s="444">
        <f t="shared" ca="1" si="169"/>
        <v>-31838828997716.516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-31838828997716.516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-132661787490.48549</v>
      </c>
      <c r="L4352" s="444">
        <f t="shared" ca="1" si="169"/>
        <v>-31971490785207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-31971490785207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-133214544938.36252</v>
      </c>
      <c r="L4353" s="444">
        <f t="shared" ca="1" si="169"/>
        <v>-32104705330145.363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-32104705330145.363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-133769605542.27234</v>
      </c>
      <c r="L4354" s="444">
        <f t="shared" ca="1" si="169"/>
        <v>-32238474935687.637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-32238474935687.637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-134326978898.69849</v>
      </c>
      <c r="L4355" s="444">
        <f t="shared" ca="1" si="169"/>
        <v>-32372801914586.336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-32372801914586.336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-134886674644.10973</v>
      </c>
      <c r="L4356" s="444">
        <f t="shared" ca="1" si="169"/>
        <v>-32507688589230.445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-32507688589230.445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-135448702455.12688</v>
      </c>
      <c r="L4357" s="444">
        <f t="shared" ca="1" si="169"/>
        <v>-32643137291685.57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-32643137291685.57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-136013072048.68988</v>
      </c>
      <c r="L4358" s="444">
        <f t="shared" ca="1" si="169"/>
        <v>-32779150363734.262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-32779150363734.262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-136579793182.22607</v>
      </c>
      <c r="L4359" s="444">
        <f t="shared" ca="1" si="169"/>
        <v>-32915730156916.488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-32915730156916.488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-137148875653.8187</v>
      </c>
      <c r="L4360" s="444">
        <f t="shared" ca="1" si="169"/>
        <v>-33052879032570.309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-33052879032570.309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-137720329302.37628</v>
      </c>
      <c r="L4361" s="444">
        <f t="shared" ca="1" si="169"/>
        <v>-33190599361872.684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-33190599361872.684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-138294164007.80286</v>
      </c>
      <c r="L4362" s="444">
        <f t="shared" ca="1" si="169"/>
        <v>-33328893525880.488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-33328893525880.488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-138870389691.1687</v>
      </c>
      <c r="L4363" s="444">
        <f t="shared" ca="1" si="169"/>
        <v>-33467763915571.656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-33467763915571.656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-139449016314.8819</v>
      </c>
      <c r="L4364" s="444">
        <f t="shared" ca="1" si="169"/>
        <v>-33607212931886.539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-33607212931886.539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-140030053882.86057</v>
      </c>
      <c r="L4365" s="444">
        <f t="shared" ca="1" si="169"/>
        <v>-33747242985769.398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-33747242985769.398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-140613512440.70581</v>
      </c>
      <c r="L4366" s="444">
        <f t="shared" ca="1" si="169"/>
        <v>-33887856498210.105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-33887856498210.105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-141199402075.87543</v>
      </c>
      <c r="L4367" s="444">
        <f t="shared" ca="1" si="169"/>
        <v>-34029055900285.98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-34029055900285.98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-141787732917.85825</v>
      </c>
      <c r="L4368" s="444">
        <f t="shared" ca="1" si="169"/>
        <v>-34170843633203.84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-34170843633203.84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-142378515138.34933</v>
      </c>
      <c r="L4369" s="444">
        <f t="shared" ca="1" si="169"/>
        <v>-34313222148342.188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-34313222148342.188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-142971758951.42578</v>
      </c>
      <c r="L4370" s="444">
        <f t="shared" ca="1" si="169"/>
        <v>-34456193907293.613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-34456193907293.613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-143567474613.72339</v>
      </c>
      <c r="L4371" s="444">
        <f t="shared" ca="1" si="169"/>
        <v>-34599761381907.336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-34599761381907.336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-144165672424.61389</v>
      </c>
      <c r="L4372" s="444">
        <f t="shared" ca="1" si="169"/>
        <v>-34743927054331.949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-34743927054331.949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-144766362726.38312</v>
      </c>
      <c r="L4373" s="444">
        <f t="shared" ca="1" si="169"/>
        <v>-34888693417058.332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-34888693417058.332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-145369555904.40973</v>
      </c>
      <c r="L4374" s="444">
        <f t="shared" ca="1" si="169"/>
        <v>-35034062972962.742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-35034062972962.742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-145975262387.34479</v>
      </c>
      <c r="L4375" s="444">
        <f t="shared" ca="1" si="169"/>
        <v>-35180038235350.086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-35180038235350.086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-146583492647.29202</v>
      </c>
      <c r="L4376" s="444">
        <f t="shared" ca="1" si="169"/>
        <v>-35326621727997.375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-35326621727997.375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-147194257199.98907</v>
      </c>
      <c r="L4377" s="444">
        <f t="shared" ca="1" si="169"/>
        <v>-35473815985197.367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-35473815985197.367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-147807566604.98901</v>
      </c>
      <c r="L4378" s="444">
        <f t="shared" ca="1" si="169"/>
        <v>-35621623551802.359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-35621623551802.359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-148423431465.84317</v>
      </c>
      <c r="L4379" s="444">
        <f t="shared" ca="1" si="169"/>
        <v>-35770046983268.203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-35770046983268.203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-149041862430.28418</v>
      </c>
      <c r="L4380" s="444">
        <f t="shared" ca="1" si="169"/>
        <v>-35919088845698.484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-35919088845698.484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-149662870190.41034</v>
      </c>
      <c r="L4381" s="444">
        <f t="shared" ca="1" si="169"/>
        <v>-36068751715888.898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-36068751715888.898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-150286465482.87042</v>
      </c>
      <c r="L4382" s="444">
        <f t="shared" ca="1" si="169"/>
        <v>-36219038181371.766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-36219038181371.766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-150912659089.04901</v>
      </c>
      <c r="L4383" s="444">
        <f t="shared" ca="1" si="169"/>
        <v>-36369950840460.813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-36369950840460.813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-151541461835.25339</v>
      </c>
      <c r="L4384" s="444">
        <f t="shared" ca="1" si="169"/>
        <v>-36521492302296.063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-36521492302296.063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-152172884592.90027</v>
      </c>
      <c r="L4385" s="444">
        <f t="shared" ca="1" si="169"/>
        <v>-36673665186888.961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-36673665186888.961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-152806938278.70401</v>
      </c>
      <c r="L4386" s="444">
        <f t="shared" ca="1" si="169"/>
        <v>-36826472125167.664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-36826472125167.664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-153443633854.86526</v>
      </c>
      <c r="L4387" s="444">
        <f t="shared" ca="1" si="169"/>
        <v>-36979915759022.531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-36979915759022.531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-154082982329.26056</v>
      </c>
      <c r="L4388" s="444">
        <f t="shared" ca="1" si="169"/>
        <v>-37133998741351.789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-37133998741351.789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-154724994755.63245</v>
      </c>
      <c r="L4389" s="444">
        <f t="shared" ca="1" si="169"/>
        <v>-37288723736107.422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-37288723736107.422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-155369682233.78091</v>
      </c>
      <c r="L4390" s="444">
        <f t="shared" ca="1" si="169"/>
        <v>-37444093418341.203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-37444093418341.203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-156017055909.755</v>
      </c>
      <c r="L4391" s="444">
        <f t="shared" ca="1" si="169"/>
        <v>-37600110474250.961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-37600110474250.961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-156667126976.04565</v>
      </c>
      <c r="L4392" s="444">
        <f t="shared" ca="1" si="169"/>
        <v>-37756777601227.008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-37756777601227.008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-157319906671.77921</v>
      </c>
      <c r="L4393" s="444">
        <f t="shared" ca="1" si="169"/>
        <v>-37914097507898.789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-37914097507898.789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-157975406282.91162</v>
      </c>
      <c r="L4394" s="444">
        <f t="shared" ca="1" si="169"/>
        <v>-38072072914181.703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-38072072914181.703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-158633637142.42377</v>
      </c>
      <c r="L4395" s="444">
        <f t="shared" ca="1" si="169"/>
        <v>-38230706551324.125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-38230706551324.125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-159294610630.51718</v>
      </c>
      <c r="L4396" s="444">
        <f t="shared" ca="1" si="169"/>
        <v>-38390001161954.641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-38390001161954.641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-159958338174.811</v>
      </c>
      <c r="L4397" s="444">
        <f t="shared" ca="1" si="169"/>
        <v>-38549959500129.453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-38549959500129.453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-160624831250.5394</v>
      </c>
      <c r="L4398" s="444">
        <f t="shared" ca="1" si="169"/>
        <v>-38710584331379.992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-38710584331379.992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-161294101380.74997</v>
      </c>
      <c r="L4399" s="444">
        <f t="shared" ca="1" si="169"/>
        <v>-38871878432760.742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-38871878432760.742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-161966160136.50308</v>
      </c>
      <c r="L4400" s="444">
        <f t="shared" ca="1" si="169"/>
        <v>-39033844592897.242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-39033844592897.242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-162641019137.07184</v>
      </c>
      <c r="L4401" s="444">
        <f t="shared" ca="1" si="169"/>
        <v>-39196485612034.313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-39196485612034.313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-163318690050.14297</v>
      </c>
      <c r="L4402" s="444">
        <f t="shared" ca="1" si="169"/>
        <v>-39359804302084.453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-39359804302084.453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-163999184592.01855</v>
      </c>
      <c r="L4403" s="444">
        <f t="shared" ca="1" si="169"/>
        <v>-39523803486676.469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-39523803486676.469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-164682514527.8186</v>
      </c>
      <c r="L4404" s="444">
        <f t="shared" ca="1" si="169"/>
        <v>-39688486001204.289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-39688486001204.289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-165368691671.68454</v>
      </c>
      <c r="L4405" s="444">
        <f t="shared" ca="1" si="169"/>
        <v>-39853854692875.977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-39853854692875.977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-166057727886.98325</v>
      </c>
      <c r="L4406" s="444">
        <f t="shared" ca="1" si="169"/>
        <v>-40019912420762.961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-40019912420762.961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-166749635086.51233</v>
      </c>
      <c r="L4407" s="444">
        <f t="shared" ca="1" si="169"/>
        <v>-40186662055849.477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-40186662055849.477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-167444425232.70615</v>
      </c>
      <c r="L4408" s="444">
        <f t="shared" ca="1" si="169"/>
        <v>-40354106481082.18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-40354106481082.18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-168142110337.84241</v>
      </c>
      <c r="L4409" s="444">
        <f t="shared" ca="1" si="169"/>
        <v>-40522248591420.023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-40522248591420.023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-168842702464.25009</v>
      </c>
      <c r="L4410" s="444">
        <f t="shared" ca="1" si="169"/>
        <v>-40691091293884.273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-40691091293884.273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-169546213724.51779</v>
      </c>
      <c r="L4411" s="444">
        <f t="shared" ca="1" si="169"/>
        <v>-40860637507608.789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-40860637507608.789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-170252656281.70328</v>
      </c>
      <c r="L4412" s="444">
        <f t="shared" ca="1" si="169"/>
        <v>-41030890163890.492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-41030890163890.492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-170962042349.5437</v>
      </c>
      <c r="L4413" s="444">
        <f t="shared" ca="1" si="169"/>
        <v>-41201852206240.039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-41201852206240.039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-171674384192.66684</v>
      </c>
      <c r="L4414" s="444">
        <f t="shared" ca="1" si="169"/>
        <v>-41373526590432.703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-41373526590432.703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-172389694126.80292</v>
      </c>
      <c r="L4415" s="444">
        <f t="shared" ca="1" si="169"/>
        <v>-41545916284559.508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-41545916284559.508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-173107984518.99796</v>
      </c>
      <c r="L4416" s="444">
        <f t="shared" ca="1" si="169"/>
        <v>-41719024269078.508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-41719024269078.508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-173829267787.82712</v>
      </c>
      <c r="L4417" s="444">
        <f t="shared" ca="1" si="169"/>
        <v>-41892853536866.336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-41892853536866.336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-174553556403.60974</v>
      </c>
      <c r="L4418" s="444">
        <f t="shared" ca="1" si="169"/>
        <v>-42067407093269.945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-42067407093269.945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-175280862888.62476</v>
      </c>
      <c r="L4419" s="444">
        <f t="shared" ca="1" si="169"/>
        <v>-42242687956158.57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-42242687956158.57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-176011199817.32736</v>
      </c>
      <c r="L4420" s="444">
        <f t="shared" ca="1" si="169"/>
        <v>-42418699155975.898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-42418699155975.898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-176744579816.56625</v>
      </c>
      <c r="L4421" s="444">
        <f t="shared" ca="1" si="169"/>
        <v>-42595443735792.461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-42595443735792.461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-177481015565.80191</v>
      </c>
      <c r="L4422" s="444">
        <f t="shared" ca="1" si="169"/>
        <v>-42772924751358.266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-42772924751358.266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-178220519797.32611</v>
      </c>
      <c r="L4423" s="444">
        <f t="shared" ca="1" si="169"/>
        <v>-42951145271155.594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-42951145271155.594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-178963105296.48163</v>
      </c>
      <c r="L4424" s="444">
        <f t="shared" ca="1" si="169"/>
        <v>-43130108376452.078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-43130108376452.078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-179708784901.88367</v>
      </c>
      <c r="L4425" s="444">
        <f t="shared" ca="1" si="169"/>
        <v>-43309817161353.961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-43309817161353.961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-180457571505.64151</v>
      </c>
      <c r="L4426" s="444">
        <f t="shared" ca="1" si="169"/>
        <v>-43490274732859.602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-43490274732859.602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-181209478053.58167</v>
      </c>
      <c r="L4427" s="444">
        <f t="shared" ca="1" si="169"/>
        <v>-43671484210913.18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-43671484210913.18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-181964517545.47159</v>
      </c>
      <c r="L4428" s="444">
        <f t="shared" ca="1" si="169"/>
        <v>-43853448728458.648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-43853448728458.648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-182722703035.24435</v>
      </c>
      <c r="L4429" s="444">
        <f t="shared" ca="1" si="169"/>
        <v>-44036171431493.891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-44036171431493.891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-183484047631.22455</v>
      </c>
      <c r="L4430" s="444">
        <f t="shared" ca="1" si="169"/>
        <v>-44219655479125.117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-44219655479125.117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-184248564496.35464</v>
      </c>
      <c r="L4431" s="444">
        <f t="shared" ca="1" si="169"/>
        <v>-44403904043621.469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-44403904043621.469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-185016266848.42279</v>
      </c>
      <c r="L4432" s="444">
        <f t="shared" ca="1" si="169"/>
        <v>-44588920310469.891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-44588920310469.891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-185787167960.2912</v>
      </c>
      <c r="L4433" s="444">
        <f t="shared" ca="1" si="169"/>
        <v>-44774707478430.18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-44774707478430.18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-186561281160.12573</v>
      </c>
      <c r="L4434" s="444">
        <f t="shared" ca="1" si="169"/>
        <v>-44961268759590.305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-44961268759590.305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-187338619831.62628</v>
      </c>
      <c r="L4435" s="444">
        <f t="shared" ca="1" si="169"/>
        <v>-45148607379421.93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-45148607379421.93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-188119197414.25803</v>
      </c>
      <c r="L4436" s="444">
        <f t="shared" ca="1" si="169"/>
        <v>-45336726576836.188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-45336726576836.188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-188903027403.4841</v>
      </c>
      <c r="L4437" s="444">
        <f t="shared" ca="1" si="169"/>
        <v>-45525629604239.672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-45525629604239.672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-189690123350.99863</v>
      </c>
      <c r="L4438" s="444">
        <f t="shared" ca="1" si="169"/>
        <v>-45715319727590.672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-45715319727590.672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-190480498864.96112</v>
      </c>
      <c r="L4439" s="444">
        <f t="shared" ca="1" si="169"/>
        <v>-45905800226455.633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-45905800226455.633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-191274167610.23181</v>
      </c>
      <c r="L4440" s="444">
        <f t="shared" ca="1" si="169"/>
        <v>-46097074394065.867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-46097074394065.867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-192071143308.60779</v>
      </c>
      <c r="L4441" s="444">
        <f t="shared" ca="1" si="169"/>
        <v>-46289145537374.477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-46289145537374.477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-192871439739.0603</v>
      </c>
      <c r="L4442" s="444">
        <f t="shared" ca="1" si="169"/>
        <v>-46482016977113.539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-46482016977113.539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-193675070737.97308</v>
      </c>
      <c r="L4443" s="444">
        <f t="shared" ca="1" si="169"/>
        <v>-46675692047851.516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-46675692047851.516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-194482050199.38132</v>
      </c>
      <c r="L4444" s="444">
        <f t="shared" ca="1" si="169"/>
        <v>-46870174098050.898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-46870174098050.898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-195292392075.21207</v>
      </c>
      <c r="L4445" s="444">
        <f t="shared" ca="1" si="169"/>
        <v>-47065466490126.109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-47065466490126.109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-196106110375.52545</v>
      </c>
      <c r="L4446" s="444">
        <f t="shared" ca="1" si="169"/>
        <v>-47261572600501.633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-47261572600501.633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-196923219168.75681</v>
      </c>
      <c r="L4447" s="444">
        <f t="shared" ca="1" si="169"/>
        <v>-47458495819670.391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-47458495819670.391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-197743732581.95996</v>
      </c>
      <c r="L4448" s="444">
        <f t="shared" ca="1" si="169"/>
        <v>-47656239552252.352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-47656239552252.352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-198567664801.05145</v>
      </c>
      <c r="L4449" s="444">
        <f t="shared" ca="1" si="169"/>
        <v>-47854807217053.406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-47854807217053.406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-199395030071.05585</v>
      </c>
      <c r="L4450" s="444">
        <f t="shared" ca="1" si="169"/>
        <v>-48054202247124.461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-48054202247124.461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-200225842696.35193</v>
      </c>
      <c r="L4451" s="444">
        <f t="shared" ca="1" si="169"/>
        <v>-48254428089820.813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-48254428089820.813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-201060117040.92004</v>
      </c>
      <c r="L4452" s="444">
        <f t="shared" ca="1" si="169"/>
        <v>-48455488206861.734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-48455488206861.734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-201897867528.59055</v>
      </c>
      <c r="L4453" s="444">
        <f t="shared" ca="1" si="169"/>
        <v>-48657386074390.328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-48657386074390.328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-202739108643.29303</v>
      </c>
      <c r="L4454" s="444">
        <f t="shared" ca="1" si="169"/>
        <v>-48860125183033.625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-48860125183033.625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-203583854929.30676</v>
      </c>
      <c r="L4455" s="444">
        <f t="shared" ca="1" si="169"/>
        <v>-49063709037962.93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-49063709037962.93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-204432120991.51221</v>
      </c>
      <c r="L4456" s="444">
        <f t="shared" ca="1" si="169"/>
        <v>-49268141158954.445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-49268141158954.445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-205283921495.64352</v>
      </c>
      <c r="L4457" s="444">
        <f t="shared" ca="1" si="169"/>
        <v>-49473425080450.086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-49473425080450.086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-206139271168.54202</v>
      </c>
      <c r="L4458" s="444">
        <f t="shared" ca="1" si="169"/>
        <v>-49679564351618.625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-49679564351618.625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-206998184798.41095</v>
      </c>
      <c r="L4459" s="444">
        <f t="shared" ca="1" si="169"/>
        <v>-49886562536417.039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-49886562536417.039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-207860677235.07098</v>
      </c>
      <c r="L4460" s="444">
        <f t="shared" ca="1" si="169"/>
        <v>-50094423213652.109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-50094423213652.109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-208726763390.21713</v>
      </c>
      <c r="L4461" s="444">
        <f t="shared" ca="1" si="169"/>
        <v>-50303149977042.328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-50303149977042.328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-209596458237.67636</v>
      </c>
      <c r="L4462" s="444">
        <f t="shared" ca="1" si="169"/>
        <v>-50512746435280.008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-50512746435280.008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-210469776813.66669</v>
      </c>
      <c r="L4463" s="444">
        <f t="shared" ca="1" si="169"/>
        <v>-50723216212093.672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-50723216212093.672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-211346734217.05698</v>
      </c>
      <c r="L4464" s="444">
        <f t="shared" ca="1" si="169"/>
        <v>-50934562946310.727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-50934562946310.727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-212227345609.62802</v>
      </c>
      <c r="L4465" s="444">
        <f t="shared" ca="1" si="169"/>
        <v>-51146790291920.352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-51146790291920.352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-213111626216.33481</v>
      </c>
      <c r="L4466" s="444">
        <f t="shared" ca="1" si="169"/>
        <v>-51359901918136.688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-51359901918136.688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-213999591325.56952</v>
      </c>
      <c r="L4467" s="444">
        <f t="shared" ca="1" si="169"/>
        <v>-51573901509462.258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-51573901509462.258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-214891256289.42609</v>
      </c>
      <c r="L4468" s="444">
        <f t="shared" ca="1" si="169"/>
        <v>-51788792765751.688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-51788792765751.688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-215786636523.96536</v>
      </c>
      <c r="L4469" s="444">
        <f t="shared" ca="1" si="169"/>
        <v>-52004579402275.656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-52004579402275.656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-216685747509.4819</v>
      </c>
      <c r="L4470" s="444">
        <f t="shared" ca="1" si="169"/>
        <v>-52221265149785.141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-52221265149785.141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-217588604790.77142</v>
      </c>
      <c r="L4471" s="444">
        <f t="shared" ca="1" si="169"/>
        <v>-52438853754575.914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-52438853754575.914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-218495223977.39963</v>
      </c>
      <c r="L4472" s="444">
        <f t="shared" ca="1" si="169"/>
        <v>-52657348978553.313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-52657348978553.313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-219405620743.97214</v>
      </c>
      <c r="L4473" s="444">
        <f t="shared" ca="1" si="169"/>
        <v>-52876754599297.281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-52876754599297.281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-220319810830.40533</v>
      </c>
      <c r="L4474" s="444">
        <f t="shared" ca="1" si="169"/>
        <v>-53097074410127.688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-53097074410127.688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-221237810042.1987</v>
      </c>
      <c r="L4475" s="444">
        <f t="shared" ca="1" si="169"/>
        <v>-53318312220169.883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-53318312220169.883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-222159634250.70786</v>
      </c>
      <c r="L4476" s="444">
        <f t="shared" ca="1" si="169"/>
        <v>-53540471854420.594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-53540471854420.594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-223085299393.41913</v>
      </c>
      <c r="L4477" s="444">
        <f t="shared" ca="1" si="169"/>
        <v>-53763557153814.016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-53763557153814.016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-224014821474.22507</v>
      </c>
      <c r="L4478" s="444">
        <f t="shared" ca="1" si="169"/>
        <v>-53987571975288.242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-53987571975288.242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-224948216563.70102</v>
      </c>
      <c r="L4479" s="444">
        <f t="shared" ca="1" si="169"/>
        <v>-54212520191851.945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-54212520191851.945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-225885500799.38309</v>
      </c>
      <c r="L4480" s="444">
        <f t="shared" ca="1" si="169"/>
        <v>-54438405692651.328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-54438405692651.328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-226826690386.04721</v>
      </c>
      <c r="L4481" s="444">
        <f t="shared" ca="1" si="169"/>
        <v>-54665232383037.375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-54665232383037.375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-227771801595.98904</v>
      </c>
      <c r="L4482" s="444">
        <f t="shared" ca="1" si="169"/>
        <v>-54893004184633.367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-54893004184633.367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-228720850769.30569</v>
      </c>
      <c r="L4483" s="444">
        <f t="shared" ca="1" si="169"/>
        <v>-55121725035402.672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-55121725035402.672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-229673854314.1778</v>
      </c>
      <c r="L4484" s="444">
        <f t="shared" ca="1" si="169"/>
        <v>-55351398889716.852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-55351398889716.852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-230630828707.1535</v>
      </c>
      <c r="L4485" s="444">
        <f t="shared" ca="1" si="169"/>
        <v>-55582029718424.008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-55582029718424.008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-231591790493.43335</v>
      </c>
      <c r="L4486" s="444">
        <f t="shared" ca="1" si="169"/>
        <v>-55813621508917.438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-55813621508917.438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-232556756287.15598</v>
      </c>
      <c r="L4487" s="444">
        <f t="shared" ca="1" si="169"/>
        <v>-56046178265204.594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-56046178265204.594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-233525742771.68579</v>
      </c>
      <c r="L4488" s="444">
        <f t="shared" ca="1" si="169"/>
        <v>-56279704007976.281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-56279704007976.281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-234498766699.90115</v>
      </c>
      <c r="L4489" s="444">
        <f t="shared" ca="1" si="169"/>
        <v>-56514202774676.18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-56514202774676.18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-235475844894.48404</v>
      </c>
      <c r="L4490" s="444">
        <f t="shared" ca="1" si="169"/>
        <v>-56749678619570.664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-56749678619570.664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-236456994248.21109</v>
      </c>
      <c r="L4491" s="444">
        <f t="shared" ca="1" si="169"/>
        <v>-56986135613818.875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-56986135613818.875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-237442231724.2453</v>
      </c>
      <c r="L4492" s="444">
        <f t="shared" ca="1" si="169"/>
        <v>-57223577845543.117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-57223577845543.117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-238431574356.42966</v>
      </c>
      <c r="L4493" s="444">
        <f t="shared" ca="1" si="169"/>
        <v>-57462009419899.547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-57462009419899.547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-239425039249.58145</v>
      </c>
      <c r="L4494" s="444">
        <f t="shared" ca="1" si="169"/>
        <v>-57701434459149.125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-57701434459149.125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-240422643579.78802</v>
      </c>
      <c r="L4495" s="444">
        <f t="shared" ca="1" si="169"/>
        <v>-57941857102728.914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-57941857102728.914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-241424404594.7038</v>
      </c>
      <c r="L4496" s="444">
        <f t="shared" ca="1" si="169"/>
        <v>-58183281507323.617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-58183281507323.617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-242430339613.84836</v>
      </c>
      <c r="L4497" s="444">
        <f t="shared" ca="1" si="169"/>
        <v>-58425711846937.469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-58425711846937.469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-243440466028.9061</v>
      </c>
      <c r="L4498" s="444">
        <f t="shared" ca="1" si="169"/>
        <v>-58669152312966.375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-58669152312966.375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-244454801304.02655</v>
      </c>
      <c r="L4499" s="444">
        <f t="shared" ca="1" si="169"/>
        <v>-58913607114270.398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-58913607114270.398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-245473362976.12665</v>
      </c>
      <c r="L4500" s="444">
        <f t="shared" ca="1" si="169"/>
        <v>-59159080477246.523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-59159080477246.523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-246496168655.19382</v>
      </c>
      <c r="L4501" s="444">
        <f t="shared" ca="1" si="169"/>
        <v>-59405576645901.719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-59405576645901.719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-247523236024.59048</v>
      </c>
      <c r="L4502" s="444">
        <f t="shared" ca="1" si="169"/>
        <v>-59653099881926.313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-59653099881926.313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-248554582841.35962</v>
      </c>
      <c r="L4503" s="444">
        <f t="shared" ca="1" si="169"/>
        <v>-59901654464767.672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-59901654464767.672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-249590226936.53195</v>
      </c>
      <c r="L4504" s="444">
        <f t="shared" ca="1" si="169"/>
        <v>-60151244691704.203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-60151244691704.203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-250630186215.43417</v>
      </c>
      <c r="L4505" s="444">
        <f t="shared" ca="1" si="169"/>
        <v>-60401874877919.641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-60401874877919.641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-251674478657.9985</v>
      </c>
      <c r="L4506" s="444">
        <f t="shared" ca="1" si="169"/>
        <v>-60653549356577.641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-60653549356577.641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-252723122319.07349</v>
      </c>
      <c r="L4507" s="444">
        <f t="shared" ca="1" si="169"/>
        <v>-60906272478896.711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-60906272478896.711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-253776135328.7363</v>
      </c>
      <c r="L4508" s="444">
        <f t="shared" ca="1" si="169"/>
        <v>-61160048614225.445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-61160048614225.445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-254833535892.60599</v>
      </c>
      <c r="L4509" s="444">
        <f t="shared" ca="1" si="169"/>
        <v>-61414882150118.055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-61414882150118.055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-255895342292.15857</v>
      </c>
      <c r="L4510" s="444">
        <f t="shared" ca="1" si="169"/>
        <v>-61670777492410.211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-61670777492410.211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-256961572885.04254</v>
      </c>
      <c r="L4511" s="444">
        <f t="shared" ca="1" si="169"/>
        <v>-61927739065295.25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-61927739065295.25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-258032246105.39688</v>
      </c>
      <c r="L4512" s="444">
        <f t="shared" ca="1" si="169"/>
        <v>-62185771311400.648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-62185771311400.648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-259107380464.16937</v>
      </c>
      <c r="L4513" s="444">
        <f t="shared" ca="1" si="169"/>
        <v>-62444878691864.82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-62444878691864.82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-260186994549.43671</v>
      </c>
      <c r="L4514" s="444">
        <f t="shared" ca="1" si="169"/>
        <v>-62705065686414.258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-62705065686414.258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-261271107026.72607</v>
      </c>
      <c r="L4515" s="444">
        <f t="shared" ca="1" si="169"/>
        <v>-62966336793440.984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-62966336793440.984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-262359736639.3374</v>
      </c>
      <c r="L4516" s="444">
        <f t="shared" ca="1" si="169"/>
        <v>-63228696530080.32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-63228696530080.32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-263452902208.668</v>
      </c>
      <c r="L4517" s="444">
        <f t="shared" ca="1" si="169"/>
        <v>-63492149432288.992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-63492149432288.992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-264550622634.53748</v>
      </c>
      <c r="L4518" s="444">
        <f t="shared" ca="1" si="169"/>
        <v>-63756700054923.531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-63756700054923.531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-265652916895.51468</v>
      </c>
      <c r="L4519" s="444">
        <f t="shared" ca="1" si="169"/>
        <v>-64022352971819.047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-64022352971819.047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-266759804049.24603</v>
      </c>
      <c r="L4520" s="444">
        <f t="shared" ca="1" si="169"/>
        <v>-64289112775868.289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-64289112775868.289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-267871303232.78455</v>
      </c>
      <c r="L4521" s="444">
        <f t="shared" ca="1" si="169"/>
        <v>-64556984079101.07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-64556984079101.07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-268987433662.92111</v>
      </c>
      <c r="L4522" s="444">
        <f t="shared" ca="1" si="169"/>
        <v>-64825971512763.992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-64825971512763.992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-270108214636.51663</v>
      </c>
      <c r="L4523" s="444">
        <f t="shared" ca="1" si="169"/>
        <v>-65096079727400.508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-65096079727400.508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-271233665530.83548</v>
      </c>
      <c r="L4524" s="444">
        <f t="shared" ca="1" si="169"/>
        <v>-65367313392931.344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-65367313392931.344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-272363805803.88058</v>
      </c>
      <c r="L4525" s="444">
        <f t="shared" ca="1" si="169"/>
        <v>-65639677198735.227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-65639677198735.227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-273498654994.73013</v>
      </c>
      <c r="L4526" s="444">
        <f t="shared" ca="1" si="169"/>
        <v>-65913175853729.953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-65913175853729.953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-274638232723.87485</v>
      </c>
      <c r="L4527" s="444">
        <f t="shared" ca="1" si="169"/>
        <v>-66187814086453.828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-66187814086453.828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-275782558693.55756</v>
      </c>
      <c r="L4528" s="444">
        <f t="shared" ca="1" si="169"/>
        <v>-66463596645147.383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-66463596645147.383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-276931652688.11407</v>
      </c>
      <c r="L4529" s="444">
        <f t="shared" ca="1" si="169"/>
        <v>-66740528297835.5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-66740528297835.5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-278085534574.31464</v>
      </c>
      <c r="L4530" s="444">
        <f t="shared" ca="1" si="169"/>
        <v>-67018613832409.813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-67018613832409.813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-279244224301.70752</v>
      </c>
      <c r="L4531" s="444">
        <f t="shared" ca="1" si="169"/>
        <v>-67297858056711.523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-67297858056711.523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-280407741902.96472</v>
      </c>
      <c r="L4532" s="444">
        <f t="shared" ca="1" si="169"/>
        <v>-67578265798614.484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-67578265798614.484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-281576107494.22699</v>
      </c>
      <c r="L4533" s="444">
        <f t="shared" ca="1" si="169"/>
        <v>-67859841906108.711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-67859841906108.711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-282749341275.453</v>
      </c>
      <c r="L4534" s="444">
        <f t="shared" ca="1" si="169"/>
        <v>-68142591247384.164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-68142591247384.164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-283927463530.76733</v>
      </c>
      <c r="L4535" s="444">
        <f t="shared" ca="1" si="169"/>
        <v>-68426518710914.93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-68426518710914.93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-285110494628.81219</v>
      </c>
      <c r="L4536" s="444">
        <f t="shared" ca="1" si="169"/>
        <v>-68711629205543.742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-68711629205543.742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-286298455023.09888</v>
      </c>
      <c r="L4537" s="444">
        <f t="shared" ca="1" si="169"/>
        <v>-68997927660566.844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-68997927660566.844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-287491365252.36188</v>
      </c>
      <c r="L4538" s="444">
        <f t="shared" ca="1" si="169"/>
        <v>-69285419025819.203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-69285419025819.203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-288689245940.91333</v>
      </c>
      <c r="L4539" s="444">
        <f t="shared" ca="1" si="169"/>
        <v>-69574108271760.117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-69574108271760.117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-289892117799.00049</v>
      </c>
      <c r="L4540" s="444">
        <f t="shared" ca="1" si="169"/>
        <v>-69864000389559.117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-69864000389559.117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-291100001623.16296</v>
      </c>
      <c r="L4541" s="444">
        <f t="shared" ca="1" si="169"/>
        <v>-70155100391182.281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-70155100391182.281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-292312918296.5929</v>
      </c>
      <c r="L4542" s="444">
        <f t="shared" ca="1" si="169"/>
        <v>-70447413309478.875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-70447413309478.875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-293530888789.4953</v>
      </c>
      <c r="L4543" s="444">
        <f t="shared" ca="1" si="169"/>
        <v>-70740944198268.375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-70740944198268.375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-294753934159.45154</v>
      </c>
      <c r="L4544" s="444">
        <f t="shared" ca="1" si="169"/>
        <v>-71035698132427.828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-71035698132427.828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-295982075551.78259</v>
      </c>
      <c r="L4545" s="444">
        <f t="shared" ca="1" si="169"/>
        <v>-71331680207979.609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-71331680207979.609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-297215334199.91504</v>
      </c>
      <c r="L4546" s="444">
        <f t="shared" ca="1" si="169"/>
        <v>-71628895542179.531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-71628895542179.531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-298453731425.74805</v>
      </c>
      <c r="L4547" s="444">
        <f t="shared" ca="1" si="169"/>
        <v>-71927349273605.281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-71927349273605.281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-299697288640.02197</v>
      </c>
      <c r="L4548" s="444">
        <f t="shared" ca="1" si="169"/>
        <v>-72227046562245.297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-72227046562245.297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-300946027342.68872</v>
      </c>
      <c r="L4549" s="444">
        <f t="shared" ca="1" si="169"/>
        <v>-72527992589587.984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-72527992589587.984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-302199969123.28326</v>
      </c>
      <c r="L4550" s="444">
        <f t="shared" ca="1" si="169"/>
        <v>-72830192558711.266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-72830192558711.266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-303459135661.29694</v>
      </c>
      <c r="L4551" s="444">
        <f t="shared" ca="1" si="169"/>
        <v>-73133651694372.563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-73133651694372.563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-304723548726.55237</v>
      </c>
      <c r="L4552" s="444">
        <f t="shared" ca="1" si="169"/>
        <v>-73438375243099.109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-73438375243099.109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-305993230179.57959</v>
      </c>
      <c r="L4553" s="444">
        <f t="shared" ca="1" si="169"/>
        <v>-73744368473278.688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-73744368473278.688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-307268201971.99451</v>
      </c>
      <c r="L4554" s="444">
        <f t="shared" ca="1" si="169"/>
        <v>-74051636675250.688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-74051636675250.688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-308548486146.87787</v>
      </c>
      <c r="L4555" s="444">
        <f t="shared" ca="1" si="169"/>
        <v>-74360185161397.563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-74360185161397.563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-309834104839.15649</v>
      </c>
      <c r="L4556" s="444">
        <f t="shared" ca="1" si="169"/>
        <v>-74670019266236.719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-74670019266236.719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-311125080275.98633</v>
      </c>
      <c r="L4557" s="444">
        <f t="shared" ca="1" si="169"/>
        <v>-74981144346512.703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-74981144346512.703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-312421434777.13623</v>
      </c>
      <c r="L4558" s="444">
        <f t="shared" ca="1" si="169"/>
        <v>-75293565781289.844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-75293565781289.844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-313723190755.37433</v>
      </c>
      <c r="L4559" s="444">
        <f t="shared" ca="1" si="169"/>
        <v>-75607288972045.219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-75607288972045.219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-315030370716.8551</v>
      </c>
      <c r="L4560" s="444">
        <f t="shared" ca="1" si="169"/>
        <v>-75922319342762.078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-75922319342762.078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-316342997261.50867</v>
      </c>
      <c r="L4561" s="444">
        <f t="shared" ca="1" si="169"/>
        <v>-76238662340023.594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-76238662340023.594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-317661093083.43164</v>
      </c>
      <c r="L4562" s="444">
        <f t="shared" ca="1" si="169"/>
        <v>-76556323433107.031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-76556323433107.031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-318984680971.2793</v>
      </c>
      <c r="L4563" s="444">
        <f t="shared" ca="1" si="169"/>
        <v>-76875308114078.313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-76875308114078.313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-320313783808.65961</v>
      </c>
      <c r="L4564" s="444">
        <f t="shared" ca="1" si="169"/>
        <v>-77195621897886.969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-77195621897886.969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-321648424574.52905</v>
      </c>
      <c r="L4565" s="444">
        <f t="shared" ca="1" si="169"/>
        <v>-77517270322461.5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-77517270322461.5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-322988626343.5896</v>
      </c>
      <c r="L4566" s="444">
        <f t="shared" ca="1" si="169"/>
        <v>-77840258948805.094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-77840258948805.094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-324334412286.68787</v>
      </c>
      <c r="L4567" s="444">
        <f t="shared" ca="1" si="169"/>
        <v>-78164593361091.781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-78164593361091.781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-325685805671.21576</v>
      </c>
      <c r="L4568" s="444">
        <f t="shared" ca="1" si="169"/>
        <v>-78490279166763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-78490279166763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-327042829861.51251</v>
      </c>
      <c r="L4569" s="444">
        <f t="shared" ca="1" si="169"/>
        <v>-78817321996624.516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-78817321996624.516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-328405508319.2688</v>
      </c>
      <c r="L4570" s="444">
        <f t="shared" ca="1" si="169"/>
        <v>-79145727504943.781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-79145727504943.781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-329773864603.93243</v>
      </c>
      <c r="L4571" s="444">
        <f t="shared" ca="1" si="169"/>
        <v>-79475501369547.719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-79475501369547.719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-331147922373.11548</v>
      </c>
      <c r="L4572" s="444">
        <f t="shared" ca="1" si="169"/>
        <v>-79806649291920.828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-79806649291920.828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-332527705383.00342</v>
      </c>
      <c r="L4573" s="444">
        <f t="shared" ca="1" si="169"/>
        <v>-80139176997303.828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-80139176997303.828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-333913237488.76593</v>
      </c>
      <c r="L4574" s="444">
        <f t="shared" ca="1" si="169"/>
        <v>-80473090234792.594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-80473090234792.594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-335304542644.96912</v>
      </c>
      <c r="L4575" s="444">
        <f t="shared" ca="1" si="169"/>
        <v>-80808394777437.563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-80808394777437.563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-336701644905.98987</v>
      </c>
      <c r="L4576" s="444">
        <f t="shared" ca="1" si="169"/>
        <v>-81145096422343.547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-81145096422343.547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-338104568426.43146</v>
      </c>
      <c r="L4577" s="444">
        <f t="shared" ca="1" si="169"/>
        <v>-81483200990769.984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-81483200990769.984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-339513337461.54163</v>
      </c>
      <c r="L4578" s="444">
        <f t="shared" ca="1" si="169"/>
        <v>-81822714328231.531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-81822714328231.531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-340927976367.63135</v>
      </c>
      <c r="L4579" s="444">
        <f t="shared" ca="1" si="169"/>
        <v>-82163642304599.156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-82163642304599.156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-342348509602.49646</v>
      </c>
      <c r="L4580" s="444">
        <f t="shared" ca="1" si="169"/>
        <v>-82505990814201.656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-82505990814201.656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-343774961725.84021</v>
      </c>
      <c r="L4581" s="444">
        <f t="shared" ca="1" si="169"/>
        <v>-82849765775927.5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-82849765775927.5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-345207357399.69794</v>
      </c>
      <c r="L4582" s="444">
        <f t="shared" ca="1" si="169"/>
        <v>-83194973133327.203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-83194973133327.203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-346645721388.86334</v>
      </c>
      <c r="L4583" s="444">
        <f t="shared" ca="1" si="169"/>
        <v>-83541618854716.063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-83541618854716.063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-348090078561.31689</v>
      </c>
      <c r="L4584" s="444">
        <f t="shared" ca="1" si="169"/>
        <v>-83889708933277.375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-83889708933277.375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-349540453888.6557</v>
      </c>
      <c r="L4585" s="444">
        <f t="shared" ca="1" si="169"/>
        <v>-84239249387166.031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-84239249387166.031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-350996872446.52515</v>
      </c>
      <c r="L4586" s="444">
        <f t="shared" ca="1" si="169"/>
        <v>-84590246259612.563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-84590246259612.563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-352459359415.05237</v>
      </c>
      <c r="L4587" s="444">
        <f t="shared" ca="1" si="169"/>
        <v>-84942705619027.609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-84942705619027.609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-353927940079.28168</v>
      </c>
      <c r="L4588" s="444">
        <f t="shared" ca="1" si="169"/>
        <v>-85296633559106.891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-85296633559106.891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-355402639829.61206</v>
      </c>
      <c r="L4589" s="444">
        <f t="shared" ca="1" si="169"/>
        <v>-85652036198936.5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-85652036198936.5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-356883484162.23541</v>
      </c>
      <c r="L4590" s="444">
        <f t="shared" ca="1" si="169"/>
        <v>-86008919683098.734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-86008919683098.734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-358370498679.57806</v>
      </c>
      <c r="L4591" s="444">
        <f t="shared" ca="1" si="169"/>
        <v>-86367290181778.313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-86367290181778.313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-359863709090.74298</v>
      </c>
      <c r="L4592" s="444">
        <f t="shared" ca="1" si="169"/>
        <v>-86727153890869.063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-86727153890869.063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-361363141211.95441</v>
      </c>
      <c r="L4593" s="444">
        <f t="shared" ca="1" si="169"/>
        <v>-87088517032081.016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-87088517032081.016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-362868820967.00421</v>
      </c>
      <c r="L4594" s="444">
        <f t="shared" ca="1" si="169"/>
        <v>-87451385853048.016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-87451385853048.016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-364380774387.70007</v>
      </c>
      <c r="L4595" s="444">
        <f t="shared" ca="1" si="169"/>
        <v>-87815766627435.719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-87815766627435.719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-365899027614.31549</v>
      </c>
      <c r="L4596" s="444">
        <f t="shared" ca="1" si="169"/>
        <v>-88181665655050.031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-88181665655050.031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-367423606896.04181</v>
      </c>
      <c r="L4597" s="444">
        <f t="shared" ca="1" si="169"/>
        <v>-88549089261946.078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-88549089261946.078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-368954538591.44202</v>
      </c>
      <c r="L4598" s="444">
        <f t="shared" ref="L4598:L4852" ca="1" si="174">I4598-J4598+K4598</f>
        <v>-88918043800537.516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-88918043800537.516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-370491849168.90631</v>
      </c>
      <c r="L4599" s="444">
        <f t="shared" ca="1" si="174"/>
        <v>-89288535649706.422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-89288535649706.422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-372035565207.11011</v>
      </c>
      <c r="L4600" s="444">
        <f t="shared" ca="1" si="174"/>
        <v>-89660571214913.531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-89660571214913.531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-373585713395.47302</v>
      </c>
      <c r="L4601" s="444">
        <f t="shared" ca="1" si="174"/>
        <v>-90034156928309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-90034156928309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-375142320534.62085</v>
      </c>
      <c r="L4602" s="444">
        <f t="shared" ca="1" si="174"/>
        <v>-90409299248843.625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-90409299248843.625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-376705413536.84845</v>
      </c>
      <c r="L4603" s="444">
        <f t="shared" ca="1" si="174"/>
        <v>-90786004662380.469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-90786004662380.469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-378275019426.58527</v>
      </c>
      <c r="L4604" s="444">
        <f t="shared" ca="1" si="174"/>
        <v>-91164279681807.047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-91164279681807.047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-379851165340.86267</v>
      </c>
      <c r="L4605" s="444">
        <f t="shared" ca="1" si="174"/>
        <v>-91544130847147.906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-91544130847147.906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-381433878529.78296</v>
      </c>
      <c r="L4606" s="444">
        <f t="shared" ca="1" si="174"/>
        <v>-91925564725677.688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-91925564725677.688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-383023186356.99036</v>
      </c>
      <c r="L4607" s="444">
        <f t="shared" ca="1" si="174"/>
        <v>-92308587912034.672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-92308587912034.672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-384619116300.14447</v>
      </c>
      <c r="L4608" s="444">
        <f t="shared" ca="1" si="174"/>
        <v>-92693207028334.813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-92693207028334.813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-386221695951.39502</v>
      </c>
      <c r="L4609" s="444">
        <f t="shared" ca="1" si="174"/>
        <v>-93079428724286.203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-93079428724286.203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-387830953017.85919</v>
      </c>
      <c r="L4610" s="444">
        <f t="shared" ca="1" si="174"/>
        <v>-93467259677304.063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-93467259677304.063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-389446915322.10028</v>
      </c>
      <c r="L4611" s="444">
        <f t="shared" ca="1" si="174"/>
        <v>-93856706592626.156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-93856706592626.156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-391069610802.60901</v>
      </c>
      <c r="L4612" s="444">
        <f t="shared" ca="1" si="174"/>
        <v>-94247776203428.766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-94247776203428.766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-392699067514.2865</v>
      </c>
      <c r="L4613" s="444">
        <f t="shared" ca="1" si="174"/>
        <v>-94640475270943.047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-94640475270943.047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-394335313628.92938</v>
      </c>
      <c r="L4614" s="444">
        <f t="shared" ca="1" si="174"/>
        <v>-95034810584571.969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-95034810584571.969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-395978377435.71655</v>
      </c>
      <c r="L4615" s="444">
        <f t="shared" ca="1" si="174"/>
        <v>-95430788962007.688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-95430788962007.688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-397628287341.69867</v>
      </c>
      <c r="L4616" s="444">
        <f t="shared" ca="1" si="174"/>
        <v>-95828417249349.391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-95828417249349.391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-399285071872.28912</v>
      </c>
      <c r="L4617" s="444">
        <f t="shared" ca="1" si="174"/>
        <v>-96227702321221.688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-96227702321221.688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-400948759671.75702</v>
      </c>
      <c r="L4618" s="444">
        <f t="shared" ca="1" si="174"/>
        <v>-96628651080893.438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-96628651080893.438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-402619379503.72266</v>
      </c>
      <c r="L4619" s="444">
        <f t="shared" ca="1" si="174"/>
        <v>-97031270460397.156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-97031270460397.156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-404296960251.65479</v>
      </c>
      <c r="L4620" s="444">
        <f t="shared" ca="1" si="174"/>
        <v>-97435567420648.813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-97435567420648.813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-405981530919.37006</v>
      </c>
      <c r="L4621" s="444">
        <f t="shared" ca="1" si="174"/>
        <v>-97841548951568.188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-97841548951568.188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-407673120631.53412</v>
      </c>
      <c r="L4622" s="444">
        <f t="shared" ca="1" si="174"/>
        <v>-98249222072199.719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-98249222072199.719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-409371758634.16547</v>
      </c>
      <c r="L4623" s="444">
        <f t="shared" ca="1" si="174"/>
        <v>-98658593830833.891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-98658593830833.891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-411077474295.14124</v>
      </c>
      <c r="L4624" s="444">
        <f t="shared" ca="1" si="174"/>
        <v>-99069671305129.031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-99069671305129.031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-412790297104.70428</v>
      </c>
      <c r="L4625" s="444">
        <f t="shared" ca="1" si="174"/>
        <v>-99482461602233.734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-99482461602233.734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-414510256675.97388</v>
      </c>
      <c r="L4626" s="444">
        <f t="shared" ca="1" si="174"/>
        <v>-99896971858909.703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-99896971858909.703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-416237382745.45709</v>
      </c>
      <c r="L4627" s="444">
        <f t="shared" ca="1" si="174"/>
        <v>-100313209241655.16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-100313209241655.16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-417971705173.56317</v>
      </c>
      <c r="L4628" s="444">
        <f t="shared" ca="1" si="174"/>
        <v>-100731180946828.72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-100731180946828.72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-419713253945.11963</v>
      </c>
      <c r="L4629" s="444">
        <f t="shared" ca="1" si="174"/>
        <v>-101150894200773.84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-101150894200773.84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-421462059169.89099</v>
      </c>
      <c r="L4630" s="444">
        <f t="shared" ca="1" si="174"/>
        <v>-101572356259943.73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-101572356259943.73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-423218151083.09888</v>
      </c>
      <c r="L4631" s="444">
        <f t="shared" ca="1" si="174"/>
        <v>-101995574411026.83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-101995574411026.83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-424981560045.94513</v>
      </c>
      <c r="L4632" s="444">
        <f t="shared" ca="1" si="174"/>
        <v>-102420555971072.77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-102420555971072.77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-426752316546.13654</v>
      </c>
      <c r="L4633" s="444">
        <f t="shared" ca="1" si="174"/>
        <v>-102847308287618.91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-102847308287618.91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-428530451198.41211</v>
      </c>
      <c r="L4634" s="444">
        <f t="shared" ca="1" si="174"/>
        <v>-103275838738817.31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-103275838738817.31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-430315994745.07214</v>
      </c>
      <c r="L4635" s="444">
        <f t="shared" ca="1" si="174"/>
        <v>-103706154733562.39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-103706154733562.39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-432108978056.50995</v>
      </c>
      <c r="L4636" s="444">
        <f t="shared" ca="1" si="174"/>
        <v>-104138263711618.91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-104138263711618.91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-433909432131.74542</v>
      </c>
      <c r="L4637" s="444">
        <f t="shared" ca="1" si="174"/>
        <v>-104572173143750.66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-104572173143750.66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-435717388098.96106</v>
      </c>
      <c r="L4638" s="444">
        <f t="shared" ca="1" si="174"/>
        <v>-105007890531849.63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-105007890531849.63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-437532877216.0401</v>
      </c>
      <c r="L4639" s="444">
        <f t="shared" ca="1" si="174"/>
        <v>-105445423409065.67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-105445423409065.67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-439355930871.10693</v>
      </c>
      <c r="L4640" s="444">
        <f t="shared" ca="1" si="174"/>
        <v>-105884779339936.78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-105884779339936.78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-441186580583.06989</v>
      </c>
      <c r="L4641" s="444">
        <f t="shared" ca="1" si="174"/>
        <v>-106325965920519.84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-106325965920519.84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-443024858002.16602</v>
      </c>
      <c r="L4642" s="444">
        <f t="shared" ca="1" si="174"/>
        <v>-106768990778522.02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-106768990778522.02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-444870794910.50836</v>
      </c>
      <c r="L4643" s="444">
        <f t="shared" ca="1" si="174"/>
        <v>-107213861573432.53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-107213861573432.53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-446724423222.63556</v>
      </c>
      <c r="L4644" s="444">
        <f t="shared" ca="1" si="174"/>
        <v>-107660585996655.17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-107660585996655.17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-448585774986.06323</v>
      </c>
      <c r="L4645" s="444">
        <f t="shared" ca="1" si="174"/>
        <v>-108109171771641.23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-108109171771641.23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-450454882381.83844</v>
      </c>
      <c r="L4646" s="444">
        <f t="shared" ca="1" si="174"/>
        <v>-108559626654023.08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-108559626654023.08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-452331777725.09613</v>
      </c>
      <c r="L4647" s="444">
        <f t="shared" ca="1" si="174"/>
        <v>-109011958431748.17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-109011958431748.17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-454216493465.61737</v>
      </c>
      <c r="L4648" s="444">
        <f t="shared" ca="1" si="174"/>
        <v>-109466174925213.8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-109466174925213.8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-456109062188.39081</v>
      </c>
      <c r="L4649" s="444">
        <f t="shared" ca="1" si="174"/>
        <v>-109922283987402.19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-109922283987402.19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-458009516614.17572</v>
      </c>
      <c r="L4650" s="444">
        <f t="shared" ca="1" si="174"/>
        <v>-110380293504016.36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-110380293504016.36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-459917889600.06818</v>
      </c>
      <c r="L4651" s="444">
        <f t="shared" ca="1" si="174"/>
        <v>-110840211393616.42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-110840211393616.42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-461834214140.06842</v>
      </c>
      <c r="L4652" s="444">
        <f t="shared" ca="1" si="174"/>
        <v>-111302045607756.48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-111302045607756.48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-463758523365.6521</v>
      </c>
      <c r="L4653" s="444">
        <f t="shared" ca="1" si="174"/>
        <v>-111765804131122.14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-111765804131122.14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-465690850546.34222</v>
      </c>
      <c r="L4654" s="444">
        <f t="shared" ca="1" si="174"/>
        <v>-112231494981668.48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-112231494981668.48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-467631229090.28534</v>
      </c>
      <c r="L4655" s="444">
        <f t="shared" ca="1" si="174"/>
        <v>-112699126210758.77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-112699126210758.77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-469579692544.82819</v>
      </c>
      <c r="L4656" s="444">
        <f t="shared" ca="1" si="174"/>
        <v>-113168705903303.59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-113168705903303.59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-471536274597.09821</v>
      </c>
      <c r="L4657" s="444">
        <f t="shared" ca="1" si="174"/>
        <v>-113640242177900.69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-113640242177900.69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-473501009074.58618</v>
      </c>
      <c r="L4658" s="444">
        <f t="shared" ca="1" si="174"/>
        <v>-114113743186975.28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-114113743186975.28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-475473929945.73041</v>
      </c>
      <c r="L4659" s="444">
        <f t="shared" ca="1" si="174"/>
        <v>-114589217116921.02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-114589217116921.02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-477455071320.50415</v>
      </c>
      <c r="L4660" s="444">
        <f t="shared" ca="1" si="174"/>
        <v>-115066672188241.52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-115066672188241.52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-479444467451.00629</v>
      </c>
      <c r="L4661" s="444">
        <f t="shared" ca="1" si="174"/>
        <v>-115546116655692.52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-115546116655692.52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-481442152732.05212</v>
      </c>
      <c r="L4662" s="444">
        <f t="shared" ca="1" si="174"/>
        <v>-116027558808424.56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-116027558808424.56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-483448161701.76898</v>
      </c>
      <c r="L4663" s="444">
        <f t="shared" ca="1" si="174"/>
        <v>-116511006970126.33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-116511006970126.33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-485462529042.19305</v>
      </c>
      <c r="L4664" s="444">
        <f t="shared" ca="1" si="174"/>
        <v>-116996469499168.52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-116996469499168.52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-487485289579.86884</v>
      </c>
      <c r="L4665" s="444">
        <f t="shared" ca="1" si="174"/>
        <v>-117483954788748.39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-117483954788748.39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-489516478286.4516</v>
      </c>
      <c r="L4666" s="444">
        <f t="shared" ca="1" si="174"/>
        <v>-117973471267034.84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-117973471267034.84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-491556130279.31183</v>
      </c>
      <c r="L4667" s="444">
        <f t="shared" ca="1" si="174"/>
        <v>-118465027397314.16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-118465027397314.16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-493604280822.14233</v>
      </c>
      <c r="L4668" s="444">
        <f t="shared" ca="1" si="174"/>
        <v>-118958631678136.3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-118958631678136.3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-495660965325.56793</v>
      </c>
      <c r="L4669" s="444">
        <f t="shared" ca="1" si="174"/>
        <v>-119454292643461.86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-119454292643461.86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-497726219347.75769</v>
      </c>
      <c r="L4670" s="444">
        <f t="shared" ca="1" si="174"/>
        <v>-119952018862809.61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-119952018862809.61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-499800078595.04004</v>
      </c>
      <c r="L4671" s="444">
        <f t="shared" ca="1" si="174"/>
        <v>-120451818941404.66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-120451818941404.66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-501882578922.51941</v>
      </c>
      <c r="L4672" s="444">
        <f t="shared" ca="1" si="174"/>
        <v>-120953701520327.17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-120953701520327.17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-503973756334.69653</v>
      </c>
      <c r="L4673" s="444">
        <f t="shared" ca="1" si="174"/>
        <v>-121457675276661.88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-121457675276661.88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-506073646986.09113</v>
      </c>
      <c r="L4674" s="444">
        <f t="shared" ca="1" si="174"/>
        <v>-121963748923647.97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-121963748923647.97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-508182287181.86652</v>
      </c>
      <c r="L4675" s="444">
        <f t="shared" ca="1" si="174"/>
        <v>-122471931210829.83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-122471931210829.83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-510299713378.4577</v>
      </c>
      <c r="L4676" s="444">
        <f t="shared" ca="1" si="174"/>
        <v>-122982230924208.28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-122982230924208.28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-512425962184.20111</v>
      </c>
      <c r="L4677" s="444">
        <f t="shared" ca="1" si="174"/>
        <v>-123494656886392.48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-123494656886392.48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-514561070359.96869</v>
      </c>
      <c r="L4678" s="444">
        <f t="shared" ca="1" si="174"/>
        <v>-124009217956752.45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-124009217956752.45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-516705074819.80194</v>
      </c>
      <c r="L4679" s="444">
        <f t="shared" ca="1" si="174"/>
        <v>-124525923031572.25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-124525923031572.25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-518858012631.55103</v>
      </c>
      <c r="L4680" s="444">
        <f t="shared" ca="1" si="174"/>
        <v>-125044781044203.8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-125044781044203.8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-521019921017.51575</v>
      </c>
      <c r="L4681" s="444">
        <f t="shared" ca="1" si="174"/>
        <v>-125565800965221.31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-125565800965221.31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-523190837355.08875</v>
      </c>
      <c r="L4682" s="444">
        <f t="shared" ca="1" si="174"/>
        <v>-126088991802576.41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-126088991802576.41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-525370799177.40173</v>
      </c>
      <c r="L4683" s="444">
        <f t="shared" ca="1" si="174"/>
        <v>-126614362601753.81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-126614362601753.81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-527559844173.97418</v>
      </c>
      <c r="L4684" s="444">
        <f t="shared" ca="1" si="174"/>
        <v>-127141922445927.78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-127141922445927.78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-529758010191.36572</v>
      </c>
      <c r="L4685" s="444">
        <f t="shared" ca="1" si="174"/>
        <v>-127671680456119.14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-127671680456119.14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-531965335233.82977</v>
      </c>
      <c r="L4686" s="444">
        <f t="shared" ca="1" si="174"/>
        <v>-128203645791352.97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-128203645791352.97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-534181857463.9707</v>
      </c>
      <c r="L4687" s="444">
        <f t="shared" ca="1" si="174"/>
        <v>-128737827648816.94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-128737827648816.94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-536407615203.40387</v>
      </c>
      <c r="L4688" s="444">
        <f t="shared" ca="1" si="174"/>
        <v>-129274235264020.34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-129274235264020.34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-538642646933.41815</v>
      </c>
      <c r="L4689" s="444">
        <f t="shared" ca="1" si="174"/>
        <v>-129812877910953.77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-129812877910953.77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-540886991295.64069</v>
      </c>
      <c r="L4690" s="444">
        <f t="shared" ca="1" si="174"/>
        <v>-130353764902249.41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-130353764902249.41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-543140687092.70587</v>
      </c>
      <c r="L4691" s="444">
        <f t="shared" ca="1" si="174"/>
        <v>-130896905589342.11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-130896905589342.11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-545403773288.92548</v>
      </c>
      <c r="L4692" s="444">
        <f t="shared" ca="1" si="174"/>
        <v>-131442309362631.03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-131442309362631.03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-547676289010.96265</v>
      </c>
      <c r="L4693" s="444">
        <f t="shared" ca="1" si="174"/>
        <v>-131989985651642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-131989985651642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-549958273548.50842</v>
      </c>
      <c r="L4694" s="444">
        <f t="shared" ca="1" si="174"/>
        <v>-132539943925190.52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-132539943925190.52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-552249766354.96045</v>
      </c>
      <c r="L4695" s="444">
        <f t="shared" ca="1" si="174"/>
        <v>-133092193691545.47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-133092193691545.47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-554550807048.10608</v>
      </c>
      <c r="L4696" s="444">
        <f t="shared" ca="1" si="174"/>
        <v>-133646744498593.58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-133646744498593.58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-556861435410.80652</v>
      </c>
      <c r="L4697" s="444">
        <f t="shared" ca="1" si="174"/>
        <v>-134203605934004.39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-134203605934004.39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-559181691391.68494</v>
      </c>
      <c r="L4698" s="444">
        <f t="shared" ca="1" si="174"/>
        <v>-134762787625396.08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-134762787625396.08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-561511615105.81702</v>
      </c>
      <c r="L4699" s="444">
        <f t="shared" ca="1" si="174"/>
        <v>-135324299240501.89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-135324299240501.89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-563851246835.42456</v>
      </c>
      <c r="L4700" s="444">
        <f t="shared" ca="1" si="174"/>
        <v>-135888150487337.31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-135888150487337.31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-566200627030.57214</v>
      </c>
      <c r="L4701" s="444">
        <f t="shared" ca="1" si="174"/>
        <v>-136454351114367.89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-136454351114367.89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-568559796309.86621</v>
      </c>
      <c r="L4702" s="444">
        <f t="shared" ca="1" si="174"/>
        <v>-137022910910677.75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-137022910910677.75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-570928795461.15723</v>
      </c>
      <c r="L4703" s="444">
        <f t="shared" ca="1" si="174"/>
        <v>-137593839706138.91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-137593839706138.91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-573307665442.24548</v>
      </c>
      <c r="L4704" s="444">
        <f t="shared" ca="1" si="174"/>
        <v>-138167147371581.16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-138167147371581.16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-575696447381.58813</v>
      </c>
      <c r="L4705" s="444">
        <f t="shared" ca="1" si="174"/>
        <v>-138742843818962.75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-138742843818962.75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-578095182579.01147</v>
      </c>
      <c r="L4706" s="444">
        <f t="shared" ca="1" si="174"/>
        <v>-139320939001541.77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-139320939001541.77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-580503912506.42407</v>
      </c>
      <c r="L4707" s="444">
        <f t="shared" ca="1" si="174"/>
        <v>-139901442914048.19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-139901442914048.19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-582922678808.53406</v>
      </c>
      <c r="L4708" s="444">
        <f t="shared" ca="1" si="174"/>
        <v>-140484365592856.72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-140484365592856.72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-585351523303.5697</v>
      </c>
      <c r="L4709" s="444">
        <f t="shared" ca="1" si="174"/>
        <v>-141069717116160.28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-141069717116160.28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-587790487984.00122</v>
      </c>
      <c r="L4710" s="444">
        <f t="shared" ca="1" si="174"/>
        <v>-141657507604144.28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-141657507604144.28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-590239615017.26782</v>
      </c>
      <c r="L4711" s="444">
        <f t="shared" ca="1" si="174"/>
        <v>-142247747219161.56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-142247747219161.56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-592698946746.50647</v>
      </c>
      <c r="L4712" s="444">
        <f t="shared" ca="1" si="174"/>
        <v>-142840446165908.06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-142840446165908.06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-595168525691.28357</v>
      </c>
      <c r="L4713" s="444">
        <f t="shared" ca="1" si="174"/>
        <v>-143435614691599.34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-143435614691599.34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-597648394548.33057</v>
      </c>
      <c r="L4714" s="444">
        <f t="shared" ca="1" si="174"/>
        <v>-144033263086147.69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-144033263086147.69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-600138596192.28198</v>
      </c>
      <c r="L4715" s="444">
        <f t="shared" ca="1" si="174"/>
        <v>-144633401682339.97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-144633401682339.97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-602639173676.4165</v>
      </c>
      <c r="L4716" s="444">
        <f t="shared" ca="1" si="174"/>
        <v>-145236040856016.38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-145236040856016.38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-605150170233.40161</v>
      </c>
      <c r="L4717" s="444">
        <f t="shared" ca="1" si="174"/>
        <v>-145841191026249.78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-145841191026249.78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-607671629276.04077</v>
      </c>
      <c r="L4718" s="444">
        <f t="shared" ca="1" si="174"/>
        <v>-146448862655525.81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-146448862655525.81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-610203594398.02417</v>
      </c>
      <c r="L4719" s="444">
        <f t="shared" ca="1" si="174"/>
        <v>-147059066249923.84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-147059066249923.84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-612746109374.68262</v>
      </c>
      <c r="L4720" s="444">
        <f t="shared" ca="1" si="174"/>
        <v>-147671812359298.53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-147671812359298.53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-615299218163.7439</v>
      </c>
      <c r="L4721" s="444">
        <f t="shared" ca="1" si="174"/>
        <v>-148287111577462.28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-148287111577462.28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-617862964906.09277</v>
      </c>
      <c r="L4722" s="444">
        <f t="shared" ca="1" si="174"/>
        <v>-148904974542368.38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-148904974542368.38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-620437393926.53491</v>
      </c>
      <c r="L4723" s="444">
        <f t="shared" ca="1" si="174"/>
        <v>-149525411936294.91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-149525411936294.91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-623022549734.56213</v>
      </c>
      <c r="L4724" s="444">
        <f t="shared" ca="1" si="174"/>
        <v>-150148434486029.47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-150148434486029.47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-625618477025.1228</v>
      </c>
      <c r="L4725" s="444">
        <f t="shared" ca="1" si="174"/>
        <v>-150774052963054.59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-150774052963054.59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-628225220679.39417</v>
      </c>
      <c r="L4726" s="444">
        <f t="shared" ca="1" si="174"/>
        <v>-151402278183734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-151402278183734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-630842825765.55835</v>
      </c>
      <c r="L4727" s="444">
        <f t="shared" ca="1" si="174"/>
        <v>-152033121009499.56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-152033121009499.56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-633471337539.58154</v>
      </c>
      <c r="L4728" s="444">
        <f t="shared" ca="1" si="174"/>
        <v>-152666592347039.16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-152666592347039.16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-636110801445.99646</v>
      </c>
      <c r="L4729" s="444">
        <f t="shared" ca="1" si="174"/>
        <v>-153302703148485.16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-153302703148485.16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-638761263118.68811</v>
      </c>
      <c r="L4730" s="444">
        <f t="shared" ca="1" si="174"/>
        <v>-153941464411603.84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-153941464411603.84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-641422768381.68262</v>
      </c>
      <c r="L4731" s="444">
        <f t="shared" ca="1" si="174"/>
        <v>-154582887179985.53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-154582887179985.53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-644095363249.9397</v>
      </c>
      <c r="L4732" s="444">
        <f t="shared" ca="1" si="174"/>
        <v>-155226982543235.47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-155226982543235.47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-646779093930.14783</v>
      </c>
      <c r="L4733" s="444">
        <f t="shared" ca="1" si="174"/>
        <v>-155873761637165.63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-155873761637165.63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-649474006821.52344</v>
      </c>
      <c r="L4734" s="444">
        <f t="shared" ca="1" si="174"/>
        <v>-156523235643987.16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-156523235643987.16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-652180148516.61316</v>
      </c>
      <c r="L4735" s="444">
        <f t="shared" ca="1" si="174"/>
        <v>-157175415792503.78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-157175415792503.78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-654897565802.09912</v>
      </c>
      <c r="L4736" s="444">
        <f t="shared" ca="1" si="174"/>
        <v>-157830313358305.88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-157830313358305.88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-657626305659.60779</v>
      </c>
      <c r="L4737" s="444">
        <f t="shared" ca="1" si="174"/>
        <v>-158487939663965.47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-158487939663965.47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-660366415266.52283</v>
      </c>
      <c r="L4738" s="444">
        <f t="shared" ca="1" si="174"/>
        <v>-159148306079232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-159148306079232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-663117941996.80005</v>
      </c>
      <c r="L4739" s="444">
        <f t="shared" ca="1" si="174"/>
        <v>-159811424021228.81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-159811424021228.81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-665880933421.78674</v>
      </c>
      <c r="L4740" s="444">
        <f t="shared" ca="1" si="174"/>
        <v>-160477304954650.59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-160477304954650.59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-668655437311.04419</v>
      </c>
      <c r="L4741" s="444">
        <f t="shared" ca="1" si="174"/>
        <v>-161145960391961.63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-161145960391961.63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-671441501633.17346</v>
      </c>
      <c r="L4742" s="444">
        <f t="shared" ca="1" si="174"/>
        <v>-161817401893594.81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-161817401893594.81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-674239174556.64502</v>
      </c>
      <c r="L4743" s="444">
        <f t="shared" ca="1" si="174"/>
        <v>-162491641068151.47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-162491641068151.47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-677048504450.6311</v>
      </c>
      <c r="L4744" s="444">
        <f t="shared" ca="1" si="174"/>
        <v>-163168689572602.09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-163168689572602.09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-679869539885.84204</v>
      </c>
      <c r="L4745" s="444">
        <f t="shared" ca="1" si="174"/>
        <v>-163848559112487.94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-163848559112487.94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-682702329635.36646</v>
      </c>
      <c r="L4746" s="444">
        <f t="shared" ca="1" si="174"/>
        <v>-164531261442123.31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-164531261442123.31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-685546922675.51379</v>
      </c>
      <c r="L4747" s="444">
        <f t="shared" ca="1" si="174"/>
        <v>-165216808364798.81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-165216808364798.81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-688403368186.66174</v>
      </c>
      <c r="L4748" s="444">
        <f t="shared" ca="1" si="174"/>
        <v>-165905211732985.47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-165905211732985.47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-691271715554.10608</v>
      </c>
      <c r="L4749" s="444">
        <f t="shared" ca="1" si="174"/>
        <v>-166596483448539.56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-166596483448539.56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-694152014368.91479</v>
      </c>
      <c r="L4750" s="444">
        <f t="shared" ca="1" si="174"/>
        <v>-167290635462908.47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-167290635462908.47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-697044314428.78528</v>
      </c>
      <c r="L4751" s="444">
        <f t="shared" ca="1" si="174"/>
        <v>-167987679777337.25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-167987679777337.25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-699948665738.90515</v>
      </c>
      <c r="L4752" s="444">
        <f t="shared" ca="1" si="174"/>
        <v>-168687628443076.16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-168687628443076.16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-702865118512.81726</v>
      </c>
      <c r="L4753" s="444">
        <f t="shared" ca="1" si="174"/>
        <v>-169390493561588.97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-169390493561588.97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-705793723173.28735</v>
      </c>
      <c r="L4754" s="444">
        <f t="shared" ca="1" si="174"/>
        <v>-170096287284762.25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-170096287284762.25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-708734530353.17603</v>
      </c>
      <c r="L4755" s="444">
        <f t="shared" ca="1" si="174"/>
        <v>-170805021815115.44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-170805021815115.44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-711687590896.31433</v>
      </c>
      <c r="L4756" s="444">
        <f t="shared" ca="1" si="174"/>
        <v>-171516709406011.75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-171516709406011.75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-714652955858.38232</v>
      </c>
      <c r="L4757" s="444">
        <f t="shared" ca="1" si="174"/>
        <v>-172231362361870.13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-172231362361870.13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-717630676507.79224</v>
      </c>
      <c r="L4758" s="444">
        <f t="shared" ca="1" si="174"/>
        <v>-172948993038377.91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-172948993038377.91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-720620804326.57458</v>
      </c>
      <c r="L4759" s="444">
        <f t="shared" ca="1" si="174"/>
        <v>-173669613842704.47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-173669613842704.47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-723623391011.26855</v>
      </c>
      <c r="L4760" s="444">
        <f t="shared" ca="1" si="174"/>
        <v>-174393237233715.75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-174393237233715.75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-726638488473.81567</v>
      </c>
      <c r="L4761" s="444">
        <f t="shared" ca="1" si="174"/>
        <v>-175119875722189.56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-175119875722189.56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-729666148842.45654</v>
      </c>
      <c r="L4762" s="444">
        <f t="shared" ca="1" si="174"/>
        <v>-175849541871032.03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-175849541871032.03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-732706424462.63342</v>
      </c>
      <c r="L4763" s="444">
        <f t="shared" ca="1" si="174"/>
        <v>-176582248295494.66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-176582248295494.66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-735759367897.89441</v>
      </c>
      <c r="L4764" s="444">
        <f t="shared" ca="1" si="174"/>
        <v>-177318007663392.56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-177318007663392.56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-738825031930.80237</v>
      </c>
      <c r="L4765" s="444">
        <f t="shared" ca="1" si="174"/>
        <v>-178056832695323.38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-178056832695323.38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-741903469563.84741</v>
      </c>
      <c r="L4766" s="444">
        <f t="shared" ca="1" si="174"/>
        <v>-178798736164887.22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-178798736164887.22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-744994734020.3634</v>
      </c>
      <c r="L4767" s="444">
        <f t="shared" ca="1" si="174"/>
        <v>-179543730898907.59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-179543730898907.59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-748098878745.44824</v>
      </c>
      <c r="L4768" s="444">
        <f t="shared" ca="1" si="174"/>
        <v>-180291829777653.03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-180291829777653.03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-751215957406.88757</v>
      </c>
      <c r="L4769" s="444">
        <f t="shared" ca="1" si="174"/>
        <v>-181043045735059.91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-181043045735059.91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-754346023896.08289</v>
      </c>
      <c r="L4770" s="444">
        <f t="shared" ca="1" si="174"/>
        <v>-181797391758956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-181797391758956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-757489132328.98328</v>
      </c>
      <c r="L4771" s="444">
        <f t="shared" ca="1" si="174"/>
        <v>-182554880891284.97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-182554880891284.97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-760645337047.02075</v>
      </c>
      <c r="L4772" s="444">
        <f t="shared" ca="1" si="174"/>
        <v>-183315526228332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-183315526228332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-763814692618.05005</v>
      </c>
      <c r="L4773" s="444">
        <f t="shared" ca="1" si="174"/>
        <v>-184079340920950.06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-184079340920950.06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-766997253837.29187</v>
      </c>
      <c r="L4774" s="444">
        <f t="shared" ca="1" si="174"/>
        <v>-184846338174787.34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-184846338174787.34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-770193075728.28064</v>
      </c>
      <c r="L4775" s="444">
        <f t="shared" ca="1" si="174"/>
        <v>-185616531250515.63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-185616531250515.63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-773402213543.81506</v>
      </c>
      <c r="L4776" s="444">
        <f t="shared" ca="1" si="174"/>
        <v>-186389933464059.44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-186389933464059.44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-776624722766.91431</v>
      </c>
      <c r="L4777" s="444">
        <f t="shared" ca="1" si="174"/>
        <v>-187166558186826.34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-187166558186826.34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-779860659111.77637</v>
      </c>
      <c r="L4778" s="444">
        <f t="shared" ca="1" si="174"/>
        <v>-187946418845938.13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-187946418845938.13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-783110078524.74219</v>
      </c>
      <c r="L4779" s="444">
        <f t="shared" ca="1" si="174"/>
        <v>-188729528924462.88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-188729528924462.88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-786373037185.26196</v>
      </c>
      <c r="L4780" s="444">
        <f t="shared" ca="1" si="174"/>
        <v>-189515901961648.13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-189515901961648.13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-789649591506.86719</v>
      </c>
      <c r="L4781" s="444">
        <f t="shared" ca="1" si="174"/>
        <v>-190305551553155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-190305551553155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-792939798138.14587</v>
      </c>
      <c r="L4782" s="444">
        <f t="shared" ca="1" si="174"/>
        <v>-191098491351293.16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-191098491351293.16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-796243713963.72144</v>
      </c>
      <c r="L4783" s="444">
        <f t="shared" ca="1" si="174"/>
        <v>-191894735065256.88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-191894735065256.88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-799561396105.23694</v>
      </c>
      <c r="L4784" s="444">
        <f t="shared" ca="1" si="174"/>
        <v>-192694296461362.13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-192694296461362.13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-802892901922.34216</v>
      </c>
      <c r="L4785" s="444">
        <f t="shared" ca="1" si="174"/>
        <v>-193497189363284.47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-193497189363284.47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-806238289013.6853</v>
      </c>
      <c r="L4786" s="444">
        <f t="shared" ca="1" si="174"/>
        <v>-194303427652298.16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-194303427652298.16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-809597615217.90894</v>
      </c>
      <c r="L4787" s="444">
        <f t="shared" ca="1" si="174"/>
        <v>-195113025267516.06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-195113025267516.06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-812970938614.65027</v>
      </c>
      <c r="L4788" s="444">
        <f t="shared" ca="1" si="174"/>
        <v>-195925996206130.72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-195925996206130.72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-816358317525.54468</v>
      </c>
      <c r="L4789" s="444">
        <f t="shared" ca="1" si="174"/>
        <v>-196742354523656.25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-196742354523656.25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-819759810515.23438</v>
      </c>
      <c r="L4790" s="444">
        <f t="shared" ca="1" si="174"/>
        <v>-197562114334171.5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-197562114334171.5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-823175476392.38123</v>
      </c>
      <c r="L4791" s="444">
        <f t="shared" ca="1" si="174"/>
        <v>-198385289810563.88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-198385289810563.88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-826605374210.68286</v>
      </c>
      <c r="L4792" s="444">
        <f t="shared" ca="1" si="174"/>
        <v>-199211895184774.56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-199211895184774.56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-830049563269.89404</v>
      </c>
      <c r="L4793" s="444">
        <f t="shared" ca="1" si="174"/>
        <v>-200041944748044.47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-200041944748044.47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-833508103116.85193</v>
      </c>
      <c r="L4794" s="444">
        <f t="shared" ca="1" si="174"/>
        <v>-200875452851161.31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-200875452851161.31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-836981053546.50549</v>
      </c>
      <c r="L4795" s="444">
        <f t="shared" ca="1" si="174"/>
        <v>-201712433904707.81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-201712433904707.81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-840468474602.94922</v>
      </c>
      <c r="L4796" s="444">
        <f t="shared" ca="1" si="174"/>
        <v>-202552902379310.75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-202552902379310.75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-843970426580.46143</v>
      </c>
      <c r="L4797" s="444">
        <f t="shared" ca="1" si="174"/>
        <v>-203396872805891.22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-203396872805891.22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-847486970024.54675</v>
      </c>
      <c r="L4798" s="444">
        <f t="shared" ca="1" si="174"/>
        <v>-204244359775915.75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-204244359775915.75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-851018165732.9823</v>
      </c>
      <c r="L4799" s="444">
        <f t="shared" ca="1" si="174"/>
        <v>-205095377941648.72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-205095377941648.72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-854564074756.86963</v>
      </c>
      <c r="L4800" s="444">
        <f t="shared" ca="1" si="174"/>
        <v>-205949942016405.59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-205949942016405.59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-858124758401.68994</v>
      </c>
      <c r="L4801" s="444">
        <f t="shared" ca="1" si="174"/>
        <v>-206808066774807.28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-206808066774807.28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-861700278228.36365</v>
      </c>
      <c r="L4802" s="444">
        <f t="shared" ca="1" si="174"/>
        <v>-207669767053035.66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-207669767053035.66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-865290696054.31519</v>
      </c>
      <c r="L4803" s="444">
        <f t="shared" ca="1" si="174"/>
        <v>-208535057749089.97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-208535057749089.97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-868896073954.5415</v>
      </c>
      <c r="L4804" s="444">
        <f t="shared" ca="1" si="174"/>
        <v>-209403953823044.5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-209403953823044.5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-872516474262.68542</v>
      </c>
      <c r="L4805" s="444">
        <f t="shared" ca="1" si="174"/>
        <v>-210276470297307.19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-210276470297307.19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-876151959572.11328</v>
      </c>
      <c r="L4806" s="444">
        <f t="shared" ca="1" si="174"/>
        <v>-211152622256879.31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-211152622256879.31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-879802592736.99707</v>
      </c>
      <c r="L4807" s="444">
        <f t="shared" ca="1" si="174"/>
        <v>-212032424849616.31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-212032424849616.31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-883468436873.40125</v>
      </c>
      <c r="L4808" s="444">
        <f t="shared" ca="1" si="174"/>
        <v>-212915893286489.72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-212915893286489.72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-887149555360.37378</v>
      </c>
      <c r="L4809" s="444">
        <f t="shared" ca="1" si="174"/>
        <v>-213803042841850.09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-213803042841850.09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-890846011841.04199</v>
      </c>
      <c r="L4810" s="444">
        <f t="shared" ca="1" si="174"/>
        <v>-214693888853691.13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-214693888853691.13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-894557870223.71301</v>
      </c>
      <c r="L4811" s="444">
        <f t="shared" ca="1" si="174"/>
        <v>-215588446723914.84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-215588446723914.84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-898285194682.97852</v>
      </c>
      <c r="L4812" s="444">
        <f t="shared" ca="1" si="174"/>
        <v>-216486731918597.81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-216486731918597.81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-902028049660.82422</v>
      </c>
      <c r="L4813" s="444">
        <f t="shared" ca="1" si="174"/>
        <v>-217388759968258.63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-217388759968258.63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-905786499867.74426</v>
      </c>
      <c r="L4814" s="444">
        <f t="shared" ca="1" si="174"/>
        <v>-218294546468126.38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-218294546468126.38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-909560610283.85986</v>
      </c>
      <c r="L4815" s="444">
        <f t="shared" ca="1" si="174"/>
        <v>-219204107078410.25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-219204107078410.25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-913350446160.04272</v>
      </c>
      <c r="L4816" s="444">
        <f t="shared" ca="1" si="174"/>
        <v>-220117457524570.28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-220117457524570.28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-917156073019.04285</v>
      </c>
      <c r="L4817" s="444">
        <f t="shared" ca="1" si="174"/>
        <v>-221034613597589.31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-221034613597589.31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-920977556656.62207</v>
      </c>
      <c r="L4818" s="444">
        <f t="shared" ca="1" si="174"/>
        <v>-221955591154245.94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-221955591154245.94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-924814963142.69153</v>
      </c>
      <c r="L4819" s="444">
        <f t="shared" ca="1" si="174"/>
        <v>-222880406117388.63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-222880406117388.63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-928668358822.45264</v>
      </c>
      <c r="L4820" s="444">
        <f t="shared" ca="1" si="174"/>
        <v>-223809074476211.06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-223809074476211.06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-932537810317.54602</v>
      </c>
      <c r="L4821" s="444">
        <f t="shared" ca="1" si="174"/>
        <v>-224741612286528.59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-224741612286528.59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-936423384527.20251</v>
      </c>
      <c r="L4822" s="444">
        <f t="shared" ca="1" si="174"/>
        <v>-225678035671055.78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-225678035671055.78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-940325148629.39893</v>
      </c>
      <c r="L4823" s="444">
        <f t="shared" ca="1" si="174"/>
        <v>-226618360819685.19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-226618360819685.19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-944243170082.02148</v>
      </c>
      <c r="L4824" s="444">
        <f t="shared" ca="1" si="174"/>
        <v>-227562603989767.22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-227562603989767.22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-948177516624.03003</v>
      </c>
      <c r="L4825" s="444">
        <f t="shared" ca="1" si="174"/>
        <v>-228510781506391.25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-228510781506391.25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-952128256276.63025</v>
      </c>
      <c r="L4826" s="444">
        <f t="shared" ca="1" si="174"/>
        <v>-229462909762667.88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-229462909762667.88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-956095457344.44946</v>
      </c>
      <c r="L4827" s="444">
        <f t="shared" ca="1" si="174"/>
        <v>-230419005220012.31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-230419005220012.31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-960079188416.7179</v>
      </c>
      <c r="L4828" s="444">
        <f t="shared" ca="1" si="174"/>
        <v>-231379084408429.03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-231379084408429.03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-964079518368.45422</v>
      </c>
      <c r="L4829" s="444">
        <f t="shared" ca="1" si="174"/>
        <v>-232343163926797.5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-232343163926797.5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-968096516361.65625</v>
      </c>
      <c r="L4830" s="444">
        <f t="shared" ca="1" si="174"/>
        <v>-233311260443159.16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-233311260443159.16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-972130251846.49646</v>
      </c>
      <c r="L4831" s="444">
        <f t="shared" ca="1" si="174"/>
        <v>-234283390695005.66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-234283390695005.66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-976180794562.52356</v>
      </c>
      <c r="L4832" s="444">
        <f t="shared" ca="1" si="174"/>
        <v>-235259571489568.19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-235259571489568.19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-980248214539.86731</v>
      </c>
      <c r="L4833" s="444">
        <f t="shared" ca="1" si="174"/>
        <v>-236239819704108.06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-236239819704108.06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-984332582100.45007</v>
      </c>
      <c r="L4834" s="444">
        <f t="shared" ca="1" si="174"/>
        <v>-237224152286208.5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-237224152286208.5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-988433967859.20203</v>
      </c>
      <c r="L4835" s="444">
        <f t="shared" ca="1" si="174"/>
        <v>-238212586254067.69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-238212586254067.69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-992552442725.28198</v>
      </c>
      <c r="L4836" s="444">
        <f t="shared" ca="1" si="174"/>
        <v>-239205138696792.97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-239205138696792.97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-996688077903.30408</v>
      </c>
      <c r="L4837" s="444">
        <f t="shared" ca="1" si="174"/>
        <v>-240201826774696.28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-240201826774696.28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-1000840944894.568</v>
      </c>
      <c r="L4838" s="444">
        <f t="shared" ca="1" si="174"/>
        <v>-241202667719590.84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-241202667719590.84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-1005011115498.2952</v>
      </c>
      <c r="L4839" s="444">
        <f t="shared" ca="1" si="174"/>
        <v>-242207678835089.13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-242207678835089.13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-1009198661812.8713</v>
      </c>
      <c r="L4840" s="444">
        <f t="shared" ca="1" si="174"/>
        <v>-243216877496902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-243216877496902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-1013403656237.0917</v>
      </c>
      <c r="L4841" s="444">
        <f t="shared" ca="1" si="174"/>
        <v>-244230281153139.09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-244230281153139.09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-1017626171471.4128</v>
      </c>
      <c r="L4842" s="444">
        <f t="shared" ca="1" si="174"/>
        <v>-245247907324610.5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-245247907324610.5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-1021866280519.2104</v>
      </c>
      <c r="L4843" s="444">
        <f t="shared" ca="1" si="174"/>
        <v>-246269773605129.72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-246269773605129.72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-1026124056688.0405</v>
      </c>
      <c r="L4844" s="444">
        <f t="shared" ca="1" si="174"/>
        <v>-247295897661817.75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-247295897661817.75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-1030399573590.9073</v>
      </c>
      <c r="L4845" s="444">
        <f t="shared" ca="1" si="174"/>
        <v>-248326297235408.66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-248326297235408.66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-1034692905147.536</v>
      </c>
      <c r="L4846" s="444">
        <f t="shared" ca="1" si="174"/>
        <v>-249360990140556.19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-249360990140556.19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-1039004125585.6508</v>
      </c>
      <c r="L4847" s="444">
        <f t="shared" ca="1" si="174"/>
        <v>-250399994266141.84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-250399994266141.84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-1043333309442.2577</v>
      </c>
      <c r="L4848" s="444">
        <f t="shared" ca="1" si="174"/>
        <v>-251443327575584.09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-251443327575584.09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-1047680531564.9338</v>
      </c>
      <c r="L4849" s="444">
        <f t="shared" ca="1" si="174"/>
        <v>-252491008107149.03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-252491008107149.03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-1052045867113.121</v>
      </c>
      <c r="L4850" s="444">
        <f t="shared" ca="1" si="174"/>
        <v>-253543053974262.16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-253543053974262.16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-1056429391559.4258</v>
      </c>
      <c r="L4851" s="444">
        <f t="shared" ca="1" si="174"/>
        <v>-254599483365821.59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-254599483365821.59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-1060831180690.9233</v>
      </c>
      <c r="L4852" s="444">
        <f t="shared" ca="1" si="174"/>
        <v>-255660314546512.53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-255660314546512.53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-1065251310610.4689</v>
      </c>
      <c r="L4853" s="444">
        <f t="shared" ref="L4853:L5107" ca="1" si="179">I4853-J4853+K4853</f>
        <v>-256725565857123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-256725565857123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-1069689857738.0125</v>
      </c>
      <c r="L4854" s="444">
        <f t="shared" ca="1" si="179"/>
        <v>-257795255714861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-257795255714861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-1074146898811.9209</v>
      </c>
      <c r="L4855" s="444">
        <f t="shared" ca="1" si="179"/>
        <v>-258869402613672.91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-258869402613672.91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-1078622510890.3036</v>
      </c>
      <c r="L4856" s="444">
        <f t="shared" ca="1" si="179"/>
        <v>-259948025124563.22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-259948025124563.22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-1083116771352.3467</v>
      </c>
      <c r="L4857" s="444">
        <f t="shared" ca="1" si="179"/>
        <v>-261031141895915.56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-261031141895915.56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-1087629757899.6482</v>
      </c>
      <c r="L4858" s="444">
        <f t="shared" ca="1" si="179"/>
        <v>-262118771653815.22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-262118771653815.22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-1092161548557.5632</v>
      </c>
      <c r="L4859" s="444">
        <f t="shared" ca="1" si="179"/>
        <v>-263210933202372.78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-263210933202372.78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-1096712221676.5532</v>
      </c>
      <c r="L4860" s="444">
        <f t="shared" ca="1" si="179"/>
        <v>-264307645424049.34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-264307645424049.34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-1101281855933.5391</v>
      </c>
      <c r="L4861" s="444">
        <f t="shared" ca="1" si="179"/>
        <v>-265408927279982.88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-265408927279982.88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-1105870530333.2617</v>
      </c>
      <c r="L4862" s="444">
        <f t="shared" ca="1" si="179"/>
        <v>-266514797810316.13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-266514797810316.13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-1110478324209.6504</v>
      </c>
      <c r="L4863" s="444">
        <f t="shared" ca="1" si="179"/>
        <v>-267625276134525.78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-267625276134525.78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-1115105317227.1909</v>
      </c>
      <c r="L4864" s="444">
        <f t="shared" ca="1" si="179"/>
        <v>-268740381451752.97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-268740381451752.97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-1119751589382.304</v>
      </c>
      <c r="L4865" s="444">
        <f t="shared" ca="1" si="179"/>
        <v>-269860133041135.28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-269860133041135.28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-1124417221004.7302</v>
      </c>
      <c r="L4866" s="444">
        <f t="shared" ca="1" si="179"/>
        <v>-270984550262140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-270984550262140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-1129102292758.9165</v>
      </c>
      <c r="L4867" s="444">
        <f t="shared" ca="1" si="179"/>
        <v>-272113652554898.91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-272113652554898.91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-1133806885645.4121</v>
      </c>
      <c r="L4868" s="444">
        <f t="shared" ca="1" si="179"/>
        <v>-273247459440544.31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-273247459440544.31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-1138531081002.2681</v>
      </c>
      <c r="L4869" s="444">
        <f t="shared" ca="1" si="179"/>
        <v>-274385990521546.59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-274385990521546.59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-1143274960506.4441</v>
      </c>
      <c r="L4870" s="444">
        <f t="shared" ca="1" si="179"/>
        <v>-275529265482053.03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-275529265482053.03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-1148038606175.2209</v>
      </c>
      <c r="L4871" s="444">
        <f t="shared" ca="1" si="179"/>
        <v>-276677304088228.25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-276677304088228.25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-1152822100367.6179</v>
      </c>
      <c r="L4872" s="444">
        <f t="shared" ca="1" si="179"/>
        <v>-277830126188595.88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-277830126188595.88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-1157625525785.8162</v>
      </c>
      <c r="L4873" s="444">
        <f t="shared" ca="1" si="179"/>
        <v>-278987751714381.69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-278987751714381.69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-1162448965476.5906</v>
      </c>
      <c r="L4874" s="444">
        <f t="shared" ca="1" si="179"/>
        <v>-280150200679858.28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-280150200679858.28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-1167292502832.7429</v>
      </c>
      <c r="L4875" s="444">
        <f t="shared" ca="1" si="179"/>
        <v>-281317493182691.03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-281317493182691.03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-1172156221594.5461</v>
      </c>
      <c r="L4876" s="444">
        <f t="shared" ca="1" si="179"/>
        <v>-282489649404285.56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-282489649404285.56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-1177040205851.1899</v>
      </c>
      <c r="L4877" s="444">
        <f t="shared" ca="1" si="179"/>
        <v>-283666689610136.75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-283666689610136.75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-1181944540042.2363</v>
      </c>
      <c r="L4878" s="444">
        <f t="shared" ca="1" si="179"/>
        <v>-284848634150179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-284848634150179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-1186869308959.0791</v>
      </c>
      <c r="L4879" s="444">
        <f t="shared" ca="1" si="179"/>
        <v>-286035503459138.06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-286035503459138.06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-1191814597746.4087</v>
      </c>
      <c r="L4880" s="444">
        <f t="shared" ca="1" si="179"/>
        <v>-287227318056884.5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-287227318056884.5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-1196780491903.6853</v>
      </c>
      <c r="L4881" s="444">
        <f t="shared" ca="1" si="179"/>
        <v>-288424098548788.19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-288424098548788.19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-1201767077286.6174</v>
      </c>
      <c r="L4882" s="444">
        <f t="shared" ca="1" si="179"/>
        <v>-289625865626074.81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-289625865626074.81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-1206774440108.645</v>
      </c>
      <c r="L4883" s="444">
        <f t="shared" ca="1" si="179"/>
        <v>-290832640066183.44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-290832640066183.44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-1211802666942.4309</v>
      </c>
      <c r="L4884" s="444">
        <f t="shared" ca="1" si="179"/>
        <v>-292044442733125.88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-292044442733125.88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-1216851844721.3579</v>
      </c>
      <c r="L4885" s="444">
        <f t="shared" ca="1" si="179"/>
        <v>-293261294577847.25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-293261294577847.25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-1221922060741.0303</v>
      </c>
      <c r="L4886" s="444">
        <f t="shared" ca="1" si="179"/>
        <v>-294483216638588.25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-294483216638588.25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-1227013402660.7844</v>
      </c>
      <c r="L4887" s="444">
        <f t="shared" ca="1" si="179"/>
        <v>-295710230041249.06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-295710230041249.06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-1232125958505.2043</v>
      </c>
      <c r="L4888" s="444">
        <f t="shared" ca="1" si="179"/>
        <v>-296942355999754.25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-296942355999754.25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-1237259816665.6426</v>
      </c>
      <c r="L4889" s="444">
        <f t="shared" ca="1" si="179"/>
        <v>-298179615816419.88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-298179615816419.88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-1242415065901.7495</v>
      </c>
      <c r="L4890" s="444">
        <f t="shared" ca="1" si="179"/>
        <v>-299422030882321.63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-299422030882321.63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-1247591795343.0068</v>
      </c>
      <c r="L4891" s="444">
        <f t="shared" ca="1" si="179"/>
        <v>-300669622677664.63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-300669622677664.63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-1252790094490.2693</v>
      </c>
      <c r="L4892" s="444">
        <f t="shared" ca="1" si="179"/>
        <v>-301922412772154.88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-301922412772154.88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-1258010053217.312</v>
      </c>
      <c r="L4893" s="444">
        <f t="shared" ca="1" si="179"/>
        <v>-303180422825372.19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-303180422825372.19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-1263251761772.384</v>
      </c>
      <c r="L4894" s="444">
        <f t="shared" ca="1" si="179"/>
        <v>-304443674587144.56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-304443674587144.56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-1268515310779.769</v>
      </c>
      <c r="L4895" s="444">
        <f t="shared" ca="1" si="179"/>
        <v>-305712189897924.31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-305712189897924.31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-1273800791241.3513</v>
      </c>
      <c r="L4896" s="444">
        <f t="shared" ca="1" si="179"/>
        <v>-306985990689165.69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-306985990689165.69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-1279108294538.1904</v>
      </c>
      <c r="L4897" s="444">
        <f t="shared" ca="1" si="179"/>
        <v>-308265098983703.88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-308265098983703.88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-1284437912432.0994</v>
      </c>
      <c r="L4898" s="444">
        <f t="shared" ca="1" si="179"/>
        <v>-309549536896136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-309549536896136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-1289789737067.2334</v>
      </c>
      <c r="L4899" s="444">
        <f t="shared" ca="1" si="179"/>
        <v>-310839326633203.25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-310839326633203.25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-1295163860971.6802</v>
      </c>
      <c r="L4900" s="444">
        <f t="shared" ca="1" si="179"/>
        <v>-312134490494174.94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-312134490494174.94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-1300560377059.0623</v>
      </c>
      <c r="L4901" s="444">
        <f t="shared" ca="1" si="179"/>
        <v>-313435050871234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-313435050871234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-1305979378630.1416</v>
      </c>
      <c r="L4902" s="444">
        <f t="shared" ca="1" si="179"/>
        <v>-314741030249864.13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-314741030249864.13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-1311420959374.4338</v>
      </c>
      <c r="L4903" s="444">
        <f t="shared" ca="1" si="179"/>
        <v>-316052451209238.56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-316052451209238.56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-1316885213371.8274</v>
      </c>
      <c r="L4904" s="444">
        <f t="shared" ca="1" si="179"/>
        <v>-317369336422610.38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-317369336422610.38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-1322372235094.21</v>
      </c>
      <c r="L4905" s="444">
        <f t="shared" ca="1" si="179"/>
        <v>-318691708657704.56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-318691708657704.56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-1327882119407.1023</v>
      </c>
      <c r="L4906" s="444">
        <f t="shared" ca="1" si="179"/>
        <v>-320019590777111.69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-320019590777111.69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-1333414961571.2986</v>
      </c>
      <c r="L4907" s="444">
        <f t="shared" ca="1" si="179"/>
        <v>-321353005738683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-321353005738683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-1338970857244.5125</v>
      </c>
      <c r="L4908" s="444">
        <f t="shared" ca="1" si="179"/>
        <v>-322691976595927.5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-322691976595927.5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-1344549902483.0313</v>
      </c>
      <c r="L4909" s="444">
        <f t="shared" ca="1" si="179"/>
        <v>-324036526498410.5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-324036526498410.5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-1350152193743.377</v>
      </c>
      <c r="L4910" s="444">
        <f t="shared" ca="1" si="179"/>
        <v>-325386678692153.88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-325386678692153.88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-1355777827883.9744</v>
      </c>
      <c r="L4911" s="444">
        <f t="shared" ca="1" si="179"/>
        <v>-326742456520037.88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-326742456520037.88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-1361426902166.8245</v>
      </c>
      <c r="L4912" s="444">
        <f t="shared" ca="1" si="179"/>
        <v>-328103883422204.69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-328103883422204.69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-1367099514259.1863</v>
      </c>
      <c r="L4913" s="444">
        <f t="shared" ca="1" si="179"/>
        <v>-329470982936463.88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-329470982936463.88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-1372795762235.2661</v>
      </c>
      <c r="L4914" s="444">
        <f t="shared" ca="1" si="179"/>
        <v>-330843778698699.13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-330843778698699.13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-1378515744577.9131</v>
      </c>
      <c r="L4915" s="444">
        <f t="shared" ca="1" si="179"/>
        <v>-332222294443277.06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-332222294443277.06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-1384259560180.321</v>
      </c>
      <c r="L4916" s="444">
        <f t="shared" ca="1" si="179"/>
        <v>-333606554003457.38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-333606554003457.38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-1390027308347.739</v>
      </c>
      <c r="L4917" s="444">
        <f t="shared" ca="1" si="179"/>
        <v>-334996581311805.13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-334996581311805.13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-1395819088799.188</v>
      </c>
      <c r="L4918" s="444">
        <f t="shared" ca="1" si="179"/>
        <v>-336392400400604.31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-336392400400604.31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-1401635001669.1846</v>
      </c>
      <c r="L4919" s="444">
        <f t="shared" ca="1" si="179"/>
        <v>-337794035402273.5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-337794035402273.5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-1407475147509.4729</v>
      </c>
      <c r="L4920" s="444">
        <f t="shared" ca="1" si="179"/>
        <v>-339201510549783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-339201510549783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-1413339627290.7625</v>
      </c>
      <c r="L4921" s="444">
        <f t="shared" ca="1" si="179"/>
        <v>-340614850177073.75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-340614850177073.75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-1419228542404.4739</v>
      </c>
      <c r="L4922" s="444">
        <f t="shared" ca="1" si="179"/>
        <v>-342034078719478.25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-342034078719478.25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-1425141994664.4927</v>
      </c>
      <c r="L4923" s="444">
        <f t="shared" ca="1" si="179"/>
        <v>-343459220714142.75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-343459220714142.75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-1431080086308.9282</v>
      </c>
      <c r="L4924" s="444">
        <f t="shared" ca="1" si="179"/>
        <v>-344890300800451.69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-344890300800451.69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-1437042920001.8821</v>
      </c>
      <c r="L4925" s="444">
        <f t="shared" ca="1" si="179"/>
        <v>-346327343720453.56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-346327343720453.56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-1443030598835.2231</v>
      </c>
      <c r="L4926" s="444">
        <f t="shared" ca="1" si="179"/>
        <v>-347770374319288.81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-347770374319288.81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-1449043226330.3701</v>
      </c>
      <c r="L4927" s="444">
        <f t="shared" ca="1" si="179"/>
        <v>-349219417545619.19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-349219417545619.19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-1455080906440.0798</v>
      </c>
      <c r="L4928" s="444">
        <f t="shared" ca="1" si="179"/>
        <v>-350674498452059.25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-350674498452059.25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-1461143743550.2468</v>
      </c>
      <c r="L4929" s="444">
        <f t="shared" ca="1" si="179"/>
        <v>-352135642195609.5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-352135642195609.5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-1467231842481.7063</v>
      </c>
      <c r="L4930" s="444">
        <f t="shared" ca="1" si="179"/>
        <v>-353602874038091.19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-353602874038091.19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-1473345308492.0466</v>
      </c>
      <c r="L4931" s="444">
        <f t="shared" ca="1" si="179"/>
        <v>-355076219346583.25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-355076219346583.25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-1479484247277.4302</v>
      </c>
      <c r="L4932" s="444">
        <f t="shared" ca="1" si="179"/>
        <v>-356555703593860.69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-356555703593860.69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-1485648764974.4194</v>
      </c>
      <c r="L4933" s="444">
        <f t="shared" ca="1" si="179"/>
        <v>-358041352358835.13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-358041352358835.13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-1491838968161.813</v>
      </c>
      <c r="L4934" s="444">
        <f t="shared" ca="1" si="179"/>
        <v>-359533191326996.94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-359533191326996.94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-1498054963862.4873</v>
      </c>
      <c r="L4935" s="444">
        <f t="shared" ca="1" si="179"/>
        <v>-361031246290859.44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-361031246290859.44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-1504296859545.2476</v>
      </c>
      <c r="L4936" s="444">
        <f t="shared" ca="1" si="179"/>
        <v>-362535543150404.69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-362535543150404.69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-1510564763126.6863</v>
      </c>
      <c r="L4937" s="444">
        <f t="shared" ca="1" si="179"/>
        <v>-364046107913531.38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-364046107913531.38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-1516858782973.0474</v>
      </c>
      <c r="L4938" s="444">
        <f t="shared" ca="1" si="179"/>
        <v>-365562966696504.44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-365562966696504.44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-1523179027902.1018</v>
      </c>
      <c r="L4939" s="444">
        <f t="shared" ca="1" si="179"/>
        <v>-367086145724406.56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-367086145724406.56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-1529525607185.0273</v>
      </c>
      <c r="L4940" s="444">
        <f t="shared" ca="1" si="179"/>
        <v>-368615671331591.56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-368615671331591.56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-1535898630548.2981</v>
      </c>
      <c r="L4941" s="444">
        <f t="shared" ca="1" si="179"/>
        <v>-370151569962139.88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-370151569962139.88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-1542298208175.5828</v>
      </c>
      <c r="L4942" s="444">
        <f t="shared" ca="1" si="179"/>
        <v>-371693868170315.44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-371693868170315.44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-1548724450709.6477</v>
      </c>
      <c r="L4943" s="444">
        <f t="shared" ca="1" si="179"/>
        <v>-373242592621025.06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-373242592621025.06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-1555177469254.271</v>
      </c>
      <c r="L4944" s="444">
        <f t="shared" ca="1" si="179"/>
        <v>-374797770090279.31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-374797770090279.31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-1561657375376.1638</v>
      </c>
      <c r="L4945" s="444">
        <f t="shared" ca="1" si="179"/>
        <v>-376359427465655.5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-376359427465655.5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-1568164281106.8979</v>
      </c>
      <c r="L4946" s="444">
        <f t="shared" ca="1" si="179"/>
        <v>-377927591746762.38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-377927591746762.38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-1574698298944.8433</v>
      </c>
      <c r="L4947" s="444">
        <f t="shared" ca="1" si="179"/>
        <v>-379502290045707.19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-379502290045707.19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-1581259541857.1133</v>
      </c>
      <c r="L4948" s="444">
        <f t="shared" ca="1" si="179"/>
        <v>-381083549587564.31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-381083549587564.31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-1587848123281.5181</v>
      </c>
      <c r="L4949" s="444">
        <f t="shared" ca="1" si="179"/>
        <v>-382671397710845.81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-382671397710845.81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-1594464157128.5242</v>
      </c>
      <c r="L4950" s="444">
        <f t="shared" ca="1" si="179"/>
        <v>-384265861867974.31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-384265861867974.31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-1601107757783.2263</v>
      </c>
      <c r="L4951" s="444">
        <f t="shared" ca="1" si="179"/>
        <v>-385866969625757.56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-385866969625757.56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-1607779040107.3232</v>
      </c>
      <c r="L4952" s="444">
        <f t="shared" ca="1" si="179"/>
        <v>-387474748665864.88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-387474748665864.88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-1614478119441.1035</v>
      </c>
      <c r="L4953" s="444">
        <f t="shared" ca="1" si="179"/>
        <v>-389089226785306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-389089226785306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-1621205111605.4417</v>
      </c>
      <c r="L4954" s="444">
        <f t="shared" ca="1" si="179"/>
        <v>-390710431896911.44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-390710431896911.44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-1627960132903.7976</v>
      </c>
      <c r="L4955" s="444">
        <f t="shared" ca="1" si="179"/>
        <v>-392338392029815.25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-392338392029815.25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-1634743300124.2302</v>
      </c>
      <c r="L4956" s="444">
        <f t="shared" ca="1" si="179"/>
        <v>-393973135329939.5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-393973135329939.5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-1641554730541.4146</v>
      </c>
      <c r="L4957" s="444">
        <f t="shared" ca="1" si="179"/>
        <v>-395614690060480.94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-395614690060480.94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-1648394541918.6707</v>
      </c>
      <c r="L4958" s="444">
        <f t="shared" ca="1" si="179"/>
        <v>-397263084602399.63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-397263084602399.63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-1655262852509.9985</v>
      </c>
      <c r="L4959" s="444">
        <f t="shared" ca="1" si="179"/>
        <v>-398918347454909.63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-398918347454909.63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-1662159781062.1235</v>
      </c>
      <c r="L4960" s="444">
        <f t="shared" ca="1" si="179"/>
        <v>-400580507235971.75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-400580507235971.75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-1669085446816.5488</v>
      </c>
      <c r="L4961" s="444">
        <f t="shared" ca="1" si="179"/>
        <v>-402249592682788.31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-402249592682788.31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-1676039969511.6179</v>
      </c>
      <c r="L4962" s="444">
        <f t="shared" ca="1" si="179"/>
        <v>-403925632652299.94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-403925632652299.94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-1683023469384.583</v>
      </c>
      <c r="L4963" s="444">
        <f t="shared" ca="1" si="179"/>
        <v>-405608656121684.5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-405608656121684.5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-1690036067173.6853</v>
      </c>
      <c r="L4964" s="444">
        <f t="shared" ca="1" si="179"/>
        <v>-407298692188858.19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-407298692188858.19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-1697077884120.2424</v>
      </c>
      <c r="L4965" s="444">
        <f t="shared" ca="1" si="179"/>
        <v>-408995770072978.44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-408995770072978.44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-1704149041970.7434</v>
      </c>
      <c r="L4966" s="444">
        <f t="shared" ca="1" si="179"/>
        <v>-410699919114949.19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-410699919114949.19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-1711249662978.9548</v>
      </c>
      <c r="L4967" s="444">
        <f t="shared" ca="1" si="179"/>
        <v>-412411168777928.13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-412411168777928.13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-1718379869908.0339</v>
      </c>
      <c r="L4968" s="444">
        <f t="shared" ca="1" si="179"/>
        <v>-414129548647836.19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-414129548647836.19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-1725539786032.6509</v>
      </c>
      <c r="L4969" s="444">
        <f t="shared" ca="1" si="179"/>
        <v>-415855088433868.81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-415855088433868.81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-1732729535141.1201</v>
      </c>
      <c r="L4970" s="444">
        <f t="shared" ca="1" si="179"/>
        <v>-417587817969009.94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-417587817969009.94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-1739949241537.5415</v>
      </c>
      <c r="L4971" s="444">
        <f t="shared" ca="1" si="179"/>
        <v>-419327767210547.5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-419327767210547.5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-1747199030043.948</v>
      </c>
      <c r="L4972" s="444">
        <f t="shared" ca="1" si="179"/>
        <v>-421074966240591.44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-421074966240591.44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-1754479026002.4644</v>
      </c>
      <c r="L4973" s="444">
        <f t="shared" ca="1" si="179"/>
        <v>-422829445266593.88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-422829445266593.88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-1761789355277.4744</v>
      </c>
      <c r="L4974" s="444">
        <f t="shared" ca="1" si="179"/>
        <v>-424591234621871.38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-424591234621871.38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-1769130144257.7974</v>
      </c>
      <c r="L4975" s="444">
        <f t="shared" ca="1" si="179"/>
        <v>-426360364766129.19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-426360364766129.19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-1776501519858.8716</v>
      </c>
      <c r="L4976" s="444">
        <f t="shared" ca="1" si="179"/>
        <v>-428136866285988.06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-428136866285988.06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-1783903609524.9502</v>
      </c>
      <c r="L4977" s="444">
        <f t="shared" ca="1" si="179"/>
        <v>-429920769895513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-429920769895513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-1791336541231.3042</v>
      </c>
      <c r="L4978" s="444">
        <f t="shared" ca="1" si="179"/>
        <v>-431712106436744.31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-431712106436744.31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-1798800443486.4346</v>
      </c>
      <c r="L4979" s="444">
        <f t="shared" ca="1" si="179"/>
        <v>-433510906880230.75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-433510906880230.75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-1806295445334.2947</v>
      </c>
      <c r="L4980" s="444">
        <f t="shared" ca="1" si="179"/>
        <v>-435317202325565.06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-435317202325565.06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-1813821676356.521</v>
      </c>
      <c r="L4981" s="444">
        <f t="shared" ca="1" si="179"/>
        <v>-437131024001921.56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-437131024001921.56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-1821379266674.6731</v>
      </c>
      <c r="L4982" s="444">
        <f t="shared" ca="1" si="179"/>
        <v>-438952403268596.25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-438952403268596.25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-1828968346952.4844</v>
      </c>
      <c r="L4983" s="444">
        <f t="shared" ca="1" si="179"/>
        <v>-440781371615548.75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-440781371615548.75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-1836589048398.1199</v>
      </c>
      <c r="L4984" s="444">
        <f t="shared" ca="1" si="179"/>
        <v>-442617960663946.88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-442617960663946.88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-1844241502766.4453</v>
      </c>
      <c r="L4985" s="444">
        <f t="shared" ca="1" si="179"/>
        <v>-444462202166713.31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-444462202166713.31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-1851925842361.3057</v>
      </c>
      <c r="L4986" s="444">
        <f t="shared" ca="1" si="179"/>
        <v>-446314128009074.63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-446314128009074.63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-1859642200037.8108</v>
      </c>
      <c r="L4987" s="444">
        <f t="shared" ca="1" si="179"/>
        <v>-448173770209112.44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-448173770209112.44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-1867390709204.6348</v>
      </c>
      <c r="L4988" s="444">
        <f t="shared" ca="1" si="179"/>
        <v>-450041160918317.06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-450041160918317.06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-1875171503826.321</v>
      </c>
      <c r="L4989" s="444">
        <f t="shared" ca="1" si="179"/>
        <v>-451916332422143.38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-451916332422143.38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-1882984718425.5977</v>
      </c>
      <c r="L4990" s="444">
        <f t="shared" ca="1" si="179"/>
        <v>-453799317140569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-453799317140569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-1890830488085.7043</v>
      </c>
      <c r="L4991" s="444">
        <f t="shared" ca="1" si="179"/>
        <v>-455690147628654.69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-455690147628654.69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-1898708948452.7275</v>
      </c>
      <c r="L4992" s="444">
        <f t="shared" ca="1" si="179"/>
        <v>-457588856577107.44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-457588856577107.44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-1906620235737.948</v>
      </c>
      <c r="L4993" s="444">
        <f t="shared" ca="1" si="179"/>
        <v>-459495476812845.38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-459495476812845.38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-1914564486720.1892</v>
      </c>
      <c r="L4994" s="444">
        <f t="shared" ca="1" si="179"/>
        <v>-461410041299565.56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-461410041299565.56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-1922541838748.1897</v>
      </c>
      <c r="L4995" s="444">
        <f t="shared" ca="1" si="179"/>
        <v>-463332583138313.75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-463332583138313.75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-1930552429742.9739</v>
      </c>
      <c r="L4996" s="444">
        <f t="shared" ca="1" si="179"/>
        <v>-465263135568056.75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-465263135568056.75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-1938596398200.2363</v>
      </c>
      <c r="L4997" s="444">
        <f t="shared" ca="1" si="179"/>
        <v>-467201731966257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-467201731966257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-1946673883192.7378</v>
      </c>
      <c r="L4998" s="444">
        <f t="shared" ca="1" si="179"/>
        <v>-469148405849449.75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-469148405849449.75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-1954785024372.7075</v>
      </c>
      <c r="L4999" s="444">
        <f t="shared" ca="1" si="179"/>
        <v>-471103190873822.44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-471103190873822.44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-1962929961974.26</v>
      </c>
      <c r="L5000" s="444">
        <f t="shared" ca="1" si="179"/>
        <v>-473066120835796.69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-473066120835796.69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-1971108836815.8198</v>
      </c>
      <c r="L5001" s="444">
        <f t="shared" ca="1" si="179"/>
        <v>-475037229672612.5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-475037229672612.5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-1979321790302.552</v>
      </c>
      <c r="L5002" s="444">
        <f t="shared" ca="1" si="179"/>
        <v>-477016551462915.06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-477016551462915.06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-1987568964428.8125</v>
      </c>
      <c r="L5003" s="444">
        <f t="shared" ca="1" si="179"/>
        <v>-479004120427343.88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-479004120427343.88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-1995850501780.5994</v>
      </c>
      <c r="L5004" s="444">
        <f t="shared" ca="1" si="179"/>
        <v>-480999970929124.5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-480999970929124.5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-2004166545538.0188</v>
      </c>
      <c r="L5005" s="444">
        <f t="shared" ca="1" si="179"/>
        <v>-483004137474662.5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-483004137474662.5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-2012517239477.7605</v>
      </c>
      <c r="L5006" s="444">
        <f t="shared" ca="1" si="179"/>
        <v>-485016654714140.25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-485016654714140.25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-2020902727975.584</v>
      </c>
      <c r="L5007" s="444">
        <f t="shared" ca="1" si="179"/>
        <v>-487037557442115.81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-487037557442115.81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-2029323156008.8159</v>
      </c>
      <c r="L5008" s="444">
        <f t="shared" ca="1" si="179"/>
        <v>-489066880598124.63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-489066880598124.63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-2037778669158.8525</v>
      </c>
      <c r="L5009" s="444">
        <f t="shared" ca="1" si="179"/>
        <v>-491104659267283.5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-491104659267283.5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-2046269413613.6812</v>
      </c>
      <c r="L5010" s="444">
        <f t="shared" ca="1" si="179"/>
        <v>-493150928680897.19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-493150928680897.19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-2054795536170.405</v>
      </c>
      <c r="L5011" s="444">
        <f t="shared" ca="1" si="179"/>
        <v>-495205724217067.56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-495205724217067.56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-2063357184237.7813</v>
      </c>
      <c r="L5012" s="444">
        <f t="shared" ca="1" si="179"/>
        <v>-497269081401305.38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-497269081401305.38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-2071954505838.7722</v>
      </c>
      <c r="L5013" s="444">
        <f t="shared" ca="1" si="179"/>
        <v>-499341035907144.13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-499341035907144.13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-2080587649613.1006</v>
      </c>
      <c r="L5014" s="444">
        <f t="shared" ca="1" si="179"/>
        <v>-501421623556757.25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-501421623556757.25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-2089256764819.8218</v>
      </c>
      <c r="L5015" s="444">
        <f t="shared" ca="1" si="179"/>
        <v>-503510880321577.06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-503510880321577.06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-2097962001339.9043</v>
      </c>
      <c r="L5016" s="444">
        <f t="shared" ca="1" si="179"/>
        <v>-505608842322916.94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-505608842322916.94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-2106703509678.8206</v>
      </c>
      <c r="L5017" s="444">
        <f t="shared" ca="1" si="179"/>
        <v>-507715545832595.75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-507715545832595.75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-2115481440969.1492</v>
      </c>
      <c r="L5018" s="444">
        <f t="shared" ca="1" si="179"/>
        <v>-509831027273564.88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-509831027273564.88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-2124295946973.187</v>
      </c>
      <c r="L5019" s="444">
        <f t="shared" ca="1" si="179"/>
        <v>-511955323220538.06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-511955323220538.06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-2133147180085.5752</v>
      </c>
      <c r="L5020" s="444">
        <f t="shared" ca="1" si="179"/>
        <v>-514088470400623.63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-514088470400623.63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-2142035293335.9316</v>
      </c>
      <c r="L5021" s="444">
        <f t="shared" ca="1" si="179"/>
        <v>-516230505693959.56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-516230505693959.56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-2150960440391.4978</v>
      </c>
      <c r="L5022" s="444">
        <f t="shared" ca="1" si="179"/>
        <v>-518381466134351.06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-518381466134351.06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-2159922775559.7961</v>
      </c>
      <c r="L5023" s="444">
        <f t="shared" ca="1" si="179"/>
        <v>-520541388909910.88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-520541388909910.88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-2168922453791.2957</v>
      </c>
      <c r="L5024" s="444">
        <f t="shared" ca="1" si="179"/>
        <v>-522710311363702.19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-522710311363702.19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-2177959630682.0925</v>
      </c>
      <c r="L5025" s="444">
        <f t="shared" ca="1" si="179"/>
        <v>-524888270994384.25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-524888270994384.25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-2187034462476.6011</v>
      </c>
      <c r="L5026" s="444">
        <f t="shared" ca="1" si="179"/>
        <v>-527075305456860.88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-527075305456860.88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-2196147106070.2537</v>
      </c>
      <c r="L5027" s="444">
        <f t="shared" ca="1" si="179"/>
        <v>-529271452562931.13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-529271452562931.13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-2205297719012.2129</v>
      </c>
      <c r="L5028" s="444">
        <f t="shared" ca="1" si="179"/>
        <v>-531476750281943.31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-531476750281943.31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-2214486459508.0972</v>
      </c>
      <c r="L5029" s="444">
        <f t="shared" ca="1" si="179"/>
        <v>-533691236741451.44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-533691236741451.44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-2223713486422.7139</v>
      </c>
      <c r="L5030" s="444">
        <f t="shared" ca="1" si="179"/>
        <v>-535914950227874.13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-535914950227874.13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-2232978959282.8086</v>
      </c>
      <c r="L5031" s="444">
        <f t="shared" ca="1" si="179"/>
        <v>-538147929187156.94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-538147929187156.94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-2242283038279.8203</v>
      </c>
      <c r="L5032" s="444">
        <f t="shared" ca="1" si="179"/>
        <v>-540390212225436.75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-540390212225436.75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-2251625884272.6533</v>
      </c>
      <c r="L5033" s="444">
        <f t="shared" ca="1" si="179"/>
        <v>-542641838109709.38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-542641838109709.38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-2261007658790.4556</v>
      </c>
      <c r="L5034" s="444">
        <f t="shared" ca="1" si="179"/>
        <v>-544902845768499.81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-544902845768499.81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-2270428524035.416</v>
      </c>
      <c r="L5035" s="444">
        <f t="shared" ca="1" si="179"/>
        <v>-547173274292535.25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-547173274292535.25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-2279888642885.5635</v>
      </c>
      <c r="L5036" s="444">
        <f t="shared" ca="1" si="179"/>
        <v>-549453162935420.81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-549453162935420.81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-2289388178897.5869</v>
      </c>
      <c r="L5037" s="444">
        <f t="shared" ca="1" si="179"/>
        <v>-551742551114318.38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-551742551114318.38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-2298927296309.6602</v>
      </c>
      <c r="L5038" s="444">
        <f t="shared" ca="1" si="179"/>
        <v>-554041478410628.06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-554041478410628.06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-2308506160044.2837</v>
      </c>
      <c r="L5039" s="444">
        <f t="shared" ca="1" si="179"/>
        <v>-556349984570672.38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-556349984570672.38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-2318124935711.1348</v>
      </c>
      <c r="L5040" s="444">
        <f t="shared" ca="1" si="179"/>
        <v>-558668109506383.5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-558668109506383.5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-2327783789609.9312</v>
      </c>
      <c r="L5041" s="444">
        <f t="shared" ca="1" si="179"/>
        <v>-560995893295993.44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-560995893295993.44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-2337482888733.3062</v>
      </c>
      <c r="L5042" s="444">
        <f t="shared" ca="1" si="179"/>
        <v>-563333376184726.75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-563333376184726.75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-2347222400769.6948</v>
      </c>
      <c r="L5043" s="444">
        <f t="shared" ca="1" si="179"/>
        <v>-565680598585496.5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-565680598585496.5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-2357002494106.2354</v>
      </c>
      <c r="L5044" s="444">
        <f t="shared" ca="1" si="179"/>
        <v>-568037601079602.75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-568037601079602.75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-2366823337831.6782</v>
      </c>
      <c r="L5045" s="444">
        <f t="shared" ca="1" si="179"/>
        <v>-570404424417434.38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-570404424417434.38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-2376685101739.3101</v>
      </c>
      <c r="L5046" s="444">
        <f t="shared" ca="1" si="179"/>
        <v>-572781109519173.63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-572781109519173.63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-2386587956329.8901</v>
      </c>
      <c r="L5047" s="444">
        <f t="shared" ca="1" si="179"/>
        <v>-575167697475503.5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-575167697475503.5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-2396532072814.5977</v>
      </c>
      <c r="L5048" s="444">
        <f t="shared" ca="1" si="179"/>
        <v>-577564229548318.13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-577564229548318.13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-2406517623117.9922</v>
      </c>
      <c r="L5049" s="444">
        <f t="shared" ca="1" si="179"/>
        <v>-579970747171436.13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-579970747171436.13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-2416544779880.9839</v>
      </c>
      <c r="L5050" s="444">
        <f t="shared" ca="1" si="179"/>
        <v>-582387291951317.13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-582387291951317.13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-2426613716463.8213</v>
      </c>
      <c r="L5051" s="444">
        <f t="shared" ca="1" si="179"/>
        <v>-584813905667781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-584813905667781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-2436724606949.0874</v>
      </c>
      <c r="L5052" s="444">
        <f t="shared" ca="1" si="179"/>
        <v>-587250630274730.13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-587250630274730.13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-2446877626144.709</v>
      </c>
      <c r="L5053" s="444">
        <f t="shared" ca="1" si="179"/>
        <v>-589697507900874.88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-589697507900874.88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-2457072949586.9785</v>
      </c>
      <c r="L5054" s="444">
        <f t="shared" ca="1" si="179"/>
        <v>-592154580850461.88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-592154580850461.88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-2467310753543.5913</v>
      </c>
      <c r="L5055" s="444">
        <f t="shared" ca="1" si="179"/>
        <v>-594621891604005.5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-594621891604005.5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-2477591215016.6895</v>
      </c>
      <c r="L5056" s="444">
        <f t="shared" ca="1" si="179"/>
        <v>-597099482819022.25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-597099482819022.25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-2487914511745.9258</v>
      </c>
      <c r="L5057" s="444">
        <f t="shared" ca="1" si="179"/>
        <v>-599587397330768.13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-599587397330768.13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-2498280822211.5337</v>
      </c>
      <c r="L5058" s="444">
        <f t="shared" ca="1" si="179"/>
        <v>-602085678152979.63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-602085678152979.63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-2508690325637.415</v>
      </c>
      <c r="L5059" s="444">
        <f t="shared" ca="1" si="179"/>
        <v>-604594368478617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-604594368478617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-2519143201994.2373</v>
      </c>
      <c r="L5060" s="444">
        <f t="shared" ca="1" si="179"/>
        <v>-607113511680611.25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-607113511680611.25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-2529639632002.5469</v>
      </c>
      <c r="L5061" s="444">
        <f t="shared" ca="1" si="179"/>
        <v>-609643151312613.75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-609643151312613.75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-2540179797135.8906</v>
      </c>
      <c r="L5062" s="444">
        <f t="shared" ca="1" si="179"/>
        <v>-612183331109749.63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-612183331109749.63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-2550763879623.9565</v>
      </c>
      <c r="L5063" s="444">
        <f t="shared" ca="1" si="179"/>
        <v>-614734094989373.63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-614734094989373.63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-2561392062455.7236</v>
      </c>
      <c r="L5064" s="444">
        <f t="shared" ca="1" si="179"/>
        <v>-617295487051829.38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-617295487051829.38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-2572064529382.6226</v>
      </c>
      <c r="L5065" s="444">
        <f t="shared" ca="1" si="179"/>
        <v>-619867551581212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-619867551581212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-2582781464921.7168</v>
      </c>
      <c r="L5066" s="444">
        <f t="shared" ca="1" si="179"/>
        <v>-622450333046133.75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-622450333046133.75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-2593543054358.8906</v>
      </c>
      <c r="L5067" s="444">
        <f t="shared" ca="1" si="179"/>
        <v>-625043876100492.63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-625043876100492.63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-2604349483752.0527</v>
      </c>
      <c r="L5068" s="444">
        <f t="shared" ca="1" si="179"/>
        <v>-627648225584244.63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-627648225584244.63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-2615200939934.3525</v>
      </c>
      <c r="L5069" s="444">
        <f t="shared" ca="1" si="179"/>
        <v>-630263426524179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-630263426524179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-2626097610517.4126</v>
      </c>
      <c r="L5070" s="444">
        <f t="shared" ca="1" si="179"/>
        <v>-632889524134696.38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-632889524134696.38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-2637039683894.5684</v>
      </c>
      <c r="L5071" s="444">
        <f t="shared" ca="1" si="179"/>
        <v>-635526563818591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-635526563818591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-2648027349244.1289</v>
      </c>
      <c r="L5072" s="444">
        <f t="shared" ca="1" si="179"/>
        <v>-638174591167835.13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-638174591167835.13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-2659060796532.6465</v>
      </c>
      <c r="L5073" s="444">
        <f t="shared" ca="1" si="179"/>
        <v>-640833651964367.75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-640833651964367.75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-2670140216518.1987</v>
      </c>
      <c r="L5074" s="444">
        <f t="shared" ca="1" si="179"/>
        <v>-643503792180886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-643503792180886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-2681265800753.6914</v>
      </c>
      <c r="L5075" s="444">
        <f t="shared" ca="1" si="179"/>
        <v>-646185057981639.75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-646185057981639.75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-2692437741590.1655</v>
      </c>
      <c r="L5076" s="444">
        <f t="shared" ca="1" si="179"/>
        <v>-648877495723229.88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-648877495723229.88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-2703656232180.1245</v>
      </c>
      <c r="L5077" s="444">
        <f t="shared" ca="1" si="179"/>
        <v>-651581151955410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-651581151955410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-2714921466480.875</v>
      </c>
      <c r="L5078" s="444">
        <f t="shared" ca="1" si="179"/>
        <v>-654296073421890.88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-654296073421890.88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-2726233639257.8784</v>
      </c>
      <c r="L5079" s="444">
        <f t="shared" ca="1" si="179"/>
        <v>-657022307061148.75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-657022307061148.75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-2737592946088.1196</v>
      </c>
      <c r="L5080" s="444">
        <f t="shared" ca="1" si="179"/>
        <v>-659759900007236.88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-659759900007236.88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-2748999583363.4868</v>
      </c>
      <c r="L5081" s="444">
        <f t="shared" ca="1" si="179"/>
        <v>-662508899590600.38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-662508899590600.38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-2760453748294.168</v>
      </c>
      <c r="L5082" s="444">
        <f t="shared" ca="1" si="179"/>
        <v>-665269353338894.5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-665269353338894.5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-2771955638912.0605</v>
      </c>
      <c r="L5083" s="444">
        <f t="shared" ca="1" si="179"/>
        <v>-668041308977806.5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-668041308977806.5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-2783505454074.1938</v>
      </c>
      <c r="L5084" s="444">
        <f t="shared" ca="1" si="179"/>
        <v>-670824814431880.75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-670824814431880.75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-2795103393466.1699</v>
      </c>
      <c r="L5085" s="444">
        <f t="shared" ca="1" si="179"/>
        <v>-673619917825346.88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-673619917825346.88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-2806749657605.6118</v>
      </c>
      <c r="L5086" s="444">
        <f t="shared" ca="1" si="179"/>
        <v>-676426667482952.5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-676426667482952.5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-2818444447845.6353</v>
      </c>
      <c r="L5087" s="444">
        <f t="shared" ca="1" si="179"/>
        <v>-679245111930798.13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-679245111930798.13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-2830187966378.3257</v>
      </c>
      <c r="L5088" s="444">
        <f t="shared" ca="1" si="179"/>
        <v>-682075299897176.5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-682075299897176.5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-2841980416238.2354</v>
      </c>
      <c r="L5089" s="444">
        <f t="shared" ca="1" si="179"/>
        <v>-684917280313414.75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-684917280313414.75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-2853822001305.8945</v>
      </c>
      <c r="L5090" s="444">
        <f t="shared" ca="1" si="179"/>
        <v>-687771102314720.63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-687771102314720.63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-2865712926311.3359</v>
      </c>
      <c r="L5091" s="444">
        <f t="shared" ca="1" si="179"/>
        <v>-690636815241032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-690636815241032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-2877653396837.6333</v>
      </c>
      <c r="L5092" s="444">
        <f t="shared" ca="1" si="179"/>
        <v>-693514468637869.63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-693514468637869.63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-2889643619324.4565</v>
      </c>
      <c r="L5093" s="444">
        <f t="shared" ca="1" si="179"/>
        <v>-696404112257194.13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-696404112257194.13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-2901683801071.6421</v>
      </c>
      <c r="L5094" s="444">
        <f t="shared" ca="1" si="179"/>
        <v>-699305796058265.75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-699305796058265.75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-2913774150242.7739</v>
      </c>
      <c r="L5095" s="444">
        <f t="shared" ca="1" si="179"/>
        <v>-702219570208508.5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-702219570208508.5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-2925914875868.7852</v>
      </c>
      <c r="L5096" s="444">
        <f t="shared" ca="1" si="179"/>
        <v>-705145485084377.25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-705145485084377.25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-2938106187851.5718</v>
      </c>
      <c r="L5097" s="444">
        <f t="shared" ca="1" si="179"/>
        <v>-708083591272228.88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-708083591272228.88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-2950348296967.6201</v>
      </c>
      <c r="L5098" s="444">
        <f t="shared" ca="1" si="179"/>
        <v>-711033939569196.5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-711033939569196.5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-2962641414871.6519</v>
      </c>
      <c r="L5099" s="444">
        <f t="shared" ca="1" si="179"/>
        <v>-713996580984068.13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-713996580984068.13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-2974985754100.2837</v>
      </c>
      <c r="L5100" s="444">
        <f t="shared" ca="1" si="179"/>
        <v>-716971566738168.38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-716971566738168.38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-2987381528075.7017</v>
      </c>
      <c r="L5101" s="444">
        <f t="shared" ca="1" si="179"/>
        <v>-719958948266244.13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-719958948266244.13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-2999828951109.3506</v>
      </c>
      <c r="L5102" s="444">
        <f t="shared" ca="1" si="179"/>
        <v>-722958777217353.5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-722958777217353.5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-3012328238405.6396</v>
      </c>
      <c r="L5103" s="444">
        <f t="shared" ca="1" si="179"/>
        <v>-725971105455759.13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-725971105455759.13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-3024879606065.6631</v>
      </c>
      <c r="L5104" s="444">
        <f t="shared" ca="1" si="179"/>
        <v>-728995985061824.75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-728995985061824.75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-3037483271090.9365</v>
      </c>
      <c r="L5105" s="444">
        <f t="shared" ca="1" si="179"/>
        <v>-732033468332915.63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-732033468332915.63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-3050139451387.1484</v>
      </c>
      <c r="L5106" s="444">
        <f t="shared" ca="1" si="179"/>
        <v>-735083607784302.75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-735083607784302.75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-3062848365767.9282</v>
      </c>
      <c r="L5107" s="444">
        <f t="shared" ca="1" si="179"/>
        <v>-738146456150070.63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-738146456150070.63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-3075610233958.6274</v>
      </c>
      <c r="L5108" s="444">
        <f t="shared" ref="L5108:L5362" ca="1" si="184">I5108-J5108+K5108</f>
        <v>-741222066384029.25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-741222066384029.25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-3088425276600.1221</v>
      </c>
      <c r="L5109" s="444">
        <f t="shared" ca="1" si="184"/>
        <v>-744310491660629.38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-744310491660629.38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-3101293715252.6226</v>
      </c>
      <c r="L5110" s="444">
        <f t="shared" ca="1" si="184"/>
        <v>-747411785375882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-747411785375882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-3114215772399.5083</v>
      </c>
      <c r="L5111" s="444">
        <f t="shared" ca="1" si="184"/>
        <v>-750526001148281.5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-750526001148281.5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-3127191671451.1729</v>
      </c>
      <c r="L5112" s="444">
        <f t="shared" ca="1" si="184"/>
        <v>-753653192819732.63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-753653192819732.63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-3140221636748.8857</v>
      </c>
      <c r="L5113" s="444">
        <f t="shared" ca="1" si="184"/>
        <v>-756793414456481.5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-756793414456481.5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-3153305893568.6729</v>
      </c>
      <c r="L5114" s="444">
        <f t="shared" ca="1" si="184"/>
        <v>-759946720350050.13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-759946720350050.13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-3166444668125.209</v>
      </c>
      <c r="L5115" s="444">
        <f t="shared" ca="1" si="184"/>
        <v>-763113165018175.38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-763113165018175.38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-3179638187575.7305</v>
      </c>
      <c r="L5116" s="444">
        <f t="shared" ca="1" si="184"/>
        <v>-766292803205751.13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-766292803205751.13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-3192886680023.9629</v>
      </c>
      <c r="L5117" s="444">
        <f t="shared" ca="1" si="184"/>
        <v>-769485689885775.13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-769485689885775.13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-3206190374524.063</v>
      </c>
      <c r="L5118" s="444">
        <f t="shared" ca="1" si="184"/>
        <v>-772691880260299.25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-772691880260299.25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-3219549501084.5801</v>
      </c>
      <c r="L5119" s="444">
        <f t="shared" ca="1" si="184"/>
        <v>-775911429761383.88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-775911429761383.88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-3232964290672.4326</v>
      </c>
      <c r="L5120" s="444">
        <f t="shared" ca="1" si="184"/>
        <v>-779144394052056.25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-779144394052056.25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-3246434975216.9009</v>
      </c>
      <c r="L5121" s="444">
        <f t="shared" ca="1" si="184"/>
        <v>-782390829027273.13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-782390829027273.13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-3259961787613.6382</v>
      </c>
      <c r="L5122" s="444">
        <f t="shared" ca="1" si="184"/>
        <v>-785650790814886.75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-785650790814886.75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-3273544961728.6948</v>
      </c>
      <c r="L5123" s="444">
        <f t="shared" ca="1" si="184"/>
        <v>-788924335776615.5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-788924335776615.5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-3287184732402.5645</v>
      </c>
      <c r="L5124" s="444">
        <f t="shared" ca="1" si="184"/>
        <v>-792211520509018.13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-792211520509018.13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-3300881335454.2422</v>
      </c>
      <c r="L5125" s="444">
        <f t="shared" ca="1" si="184"/>
        <v>-795512401844472.38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-795512401844472.38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-3314635007685.3018</v>
      </c>
      <c r="L5126" s="444">
        <f t="shared" ca="1" si="184"/>
        <v>-798827036852157.63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-798827036852157.63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-3328445986883.9902</v>
      </c>
      <c r="L5127" s="444">
        <f t="shared" ca="1" si="184"/>
        <v>-802155482839041.63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-802155482839041.63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-3342314511829.3398</v>
      </c>
      <c r="L5128" s="444">
        <f t="shared" ca="1" si="184"/>
        <v>-805497797350871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-805497797350871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-3356240822295.2959</v>
      </c>
      <c r="L5129" s="444">
        <f t="shared" ca="1" si="184"/>
        <v>-808854038173166.25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-808854038173166.25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-3370225159054.8594</v>
      </c>
      <c r="L5130" s="444">
        <f t="shared" ca="1" si="184"/>
        <v>-812224263332221.13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-812224263332221.13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-3384267763884.2549</v>
      </c>
      <c r="L5131" s="444">
        <f t="shared" ca="1" si="184"/>
        <v>-815608531096105.38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-815608531096105.38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-3398368879567.1055</v>
      </c>
      <c r="L5132" s="444">
        <f t="shared" ca="1" si="184"/>
        <v>-819006899975672.5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-819006899975672.5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-3412528749898.6353</v>
      </c>
      <c r="L5133" s="444">
        <f t="shared" ca="1" si="184"/>
        <v>-822419428725571.13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-822419428725571.13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-3426747619689.8799</v>
      </c>
      <c r="L5134" s="444">
        <f t="shared" ca="1" si="184"/>
        <v>-825846176345261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-825846176345261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-3441025734771.9209</v>
      </c>
      <c r="L5135" s="444">
        <f t="shared" ca="1" si="184"/>
        <v>-829287202080032.88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-829287202080032.88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-3455363342000.1367</v>
      </c>
      <c r="L5136" s="444">
        <f t="shared" ca="1" si="184"/>
        <v>-832742565422033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-832742565422033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-3469760689258.4707</v>
      </c>
      <c r="L5137" s="444">
        <f t="shared" ca="1" si="184"/>
        <v>-836212326111291.5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-836212326111291.5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-3484218025463.7144</v>
      </c>
      <c r="L5138" s="444">
        <f t="shared" ca="1" si="184"/>
        <v>-839696544136755.25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-839696544136755.25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-3498735600569.8135</v>
      </c>
      <c r="L5139" s="444">
        <f t="shared" ca="1" si="184"/>
        <v>-843195279737325.13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-843195279737325.13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-3513313665572.188</v>
      </c>
      <c r="L5140" s="444">
        <f t="shared" ca="1" si="184"/>
        <v>-846708593402897.38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-846708593402897.38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-3527952472512.0723</v>
      </c>
      <c r="L5141" s="444">
        <f t="shared" ca="1" si="184"/>
        <v>-850236545875409.5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-850236545875409.5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-3542652274480.873</v>
      </c>
      <c r="L5142" s="444">
        <f t="shared" ca="1" si="184"/>
        <v>-853779198149890.38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-853779198149890.38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-3557413325624.543</v>
      </c>
      <c r="L5143" s="444">
        <f t="shared" ca="1" si="184"/>
        <v>-857336611475514.88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-857336611475514.88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-3572235881147.9785</v>
      </c>
      <c r="L5144" s="444">
        <f t="shared" ca="1" si="184"/>
        <v>-860908847356662.88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-860908847356662.88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-3587120197319.4287</v>
      </c>
      <c r="L5145" s="444">
        <f t="shared" ca="1" si="184"/>
        <v>-864495967553982.25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-864495967553982.25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-3602066531474.9258</v>
      </c>
      <c r="L5146" s="444">
        <f t="shared" ca="1" si="184"/>
        <v>-868098034085457.13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-868098034085457.13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-3617075142022.7378</v>
      </c>
      <c r="L5147" s="444">
        <f t="shared" ca="1" si="184"/>
        <v>-871715109227479.88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-871715109227479.88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-3632146288447.8325</v>
      </c>
      <c r="L5148" s="444">
        <f t="shared" ca="1" si="184"/>
        <v>-875347255515927.75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-875347255515927.75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-3647280231316.3657</v>
      </c>
      <c r="L5149" s="444">
        <f t="shared" ca="1" si="184"/>
        <v>-878994535747244.13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-878994535747244.13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-3662477232280.1836</v>
      </c>
      <c r="L5150" s="444">
        <f t="shared" ca="1" si="184"/>
        <v>-882657012979524.25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-882657012979524.25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-3677737554081.3511</v>
      </c>
      <c r="L5151" s="444">
        <f t="shared" ca="1" si="184"/>
        <v>-886334750533605.63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-886334750533605.63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-3693061460556.6899</v>
      </c>
      <c r="L5152" s="444">
        <f t="shared" ca="1" si="184"/>
        <v>-890027811994162.38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-890027811994162.38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-3708449216642.3433</v>
      </c>
      <c r="L5153" s="444">
        <f t="shared" ca="1" si="184"/>
        <v>-893736261210804.75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-893736261210804.75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-3723901088378.353</v>
      </c>
      <c r="L5154" s="444">
        <f t="shared" ca="1" si="184"/>
        <v>-897460162299183.13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-897460162299183.13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-3739417342913.2622</v>
      </c>
      <c r="L5155" s="444">
        <f t="shared" ca="1" si="184"/>
        <v>-901199579642096.38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-901199579642096.38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-3754998248508.7349</v>
      </c>
      <c r="L5156" s="444">
        <f t="shared" ca="1" si="184"/>
        <v>-904954577890605.13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-904954577890605.13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-3770644074544.188</v>
      </c>
      <c r="L5157" s="444">
        <f t="shared" ca="1" si="184"/>
        <v>-908725221965149.38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-908725221965149.38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-3786355091521.4551</v>
      </c>
      <c r="L5158" s="444">
        <f t="shared" ca="1" si="184"/>
        <v>-912511577056670.88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-912511577056670.88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-3802131571069.4619</v>
      </c>
      <c r="L5159" s="444">
        <f t="shared" ca="1" si="184"/>
        <v>-916313708627740.38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-916313708627740.38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-3817973785948.9185</v>
      </c>
      <c r="L5160" s="444">
        <f t="shared" ca="1" si="184"/>
        <v>-920131682413689.25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-920131682413689.25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-3833882010057.0381</v>
      </c>
      <c r="L5161" s="444">
        <f t="shared" ca="1" si="184"/>
        <v>-923965564423746.25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-923965564423746.25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-3849856518432.2764</v>
      </c>
      <c r="L5162" s="444">
        <f t="shared" ca="1" si="184"/>
        <v>-927815420942178.5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-927815420942178.5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-3865897587259.0776</v>
      </c>
      <c r="L5163" s="444">
        <f t="shared" ca="1" si="184"/>
        <v>-931681318529437.63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-931681318529437.63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-3882005493872.6563</v>
      </c>
      <c r="L5164" s="444">
        <f t="shared" ca="1" si="184"/>
        <v>-935563324023310.25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-935563324023310.25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-3898180516763.7925</v>
      </c>
      <c r="L5165" s="444">
        <f t="shared" ca="1" si="184"/>
        <v>-939461504540074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-939461504540074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-3914422935583.6416</v>
      </c>
      <c r="L5166" s="444">
        <f t="shared" ca="1" si="184"/>
        <v>-943375927475657.63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-943375927475657.63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-3930733031148.5732</v>
      </c>
      <c r="L5167" s="444">
        <f t="shared" ca="1" si="184"/>
        <v>-947306660506806.25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-947306660506806.25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-3947111085445.0259</v>
      </c>
      <c r="L5168" s="444">
        <f t="shared" ca="1" si="184"/>
        <v>-951253771592251.25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-951253771592251.25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-3963557381634.3804</v>
      </c>
      <c r="L5169" s="444">
        <f t="shared" ca="1" si="184"/>
        <v>-955217328973885.63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-955217328973885.63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-3980072204057.8569</v>
      </c>
      <c r="L5170" s="444">
        <f t="shared" ca="1" si="184"/>
        <v>-959197401177943.5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-959197401177943.5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-3996655838241.4312</v>
      </c>
      <c r="L5171" s="444">
        <f t="shared" ca="1" si="184"/>
        <v>-963194057016184.88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-963194057016184.88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-4013308570900.77</v>
      </c>
      <c r="L5172" s="444">
        <f t="shared" ca="1" si="184"/>
        <v>-967207365587085.63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-967207365587085.63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-4030030689946.1899</v>
      </c>
      <c r="L5173" s="444">
        <f t="shared" ca="1" si="184"/>
        <v>-971237396277031.88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-971237396277031.88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-4046822484487.6323</v>
      </c>
      <c r="L5174" s="444">
        <f t="shared" ca="1" si="184"/>
        <v>-975284218761519.5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-975284218761519.5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-4063684244839.6641</v>
      </c>
      <c r="L5175" s="444">
        <f t="shared" ca="1" si="184"/>
        <v>-979347903006359.13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-979347903006359.13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-4080616262526.4961</v>
      </c>
      <c r="L5176" s="444">
        <f t="shared" ca="1" si="184"/>
        <v>-983428519268885.63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-983428519268885.63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-4097618830287.0234</v>
      </c>
      <c r="L5177" s="444">
        <f t="shared" ca="1" si="184"/>
        <v>-987526138099172.63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-987526138099172.63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-4114692242079.8857</v>
      </c>
      <c r="L5178" s="444">
        <f t="shared" ca="1" si="184"/>
        <v>-991640830341252.5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-991640830341252.5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-4131836793088.5522</v>
      </c>
      <c r="L5179" s="444">
        <f t="shared" ca="1" si="184"/>
        <v>-995772667134341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-995772667134341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-4149052779726.4209</v>
      </c>
      <c r="L5180" s="444">
        <f t="shared" ca="1" si="184"/>
        <v>-999921719914067.38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-999921719914067.38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-4166340499641.9473</v>
      </c>
      <c r="L5181" s="444">
        <f t="shared" ca="1" si="184"/>
        <v>-1004088060413709.4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-1004088060413709.4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-4183700251723.7886</v>
      </c>
      <c r="L5182" s="444">
        <f t="shared" ca="1" si="184"/>
        <v>-1008271760665433.1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-1008271760665433.1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-4201132336105.9712</v>
      </c>
      <c r="L5183" s="444">
        <f t="shared" ca="1" si="184"/>
        <v>-1012472893001539.1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-1012472893001539.1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-4218637054173.0791</v>
      </c>
      <c r="L5184" s="444">
        <f t="shared" ca="1" si="184"/>
        <v>-1016691530055712.3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-1016691530055712.3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-4236214708565.4678</v>
      </c>
      <c r="L5185" s="444">
        <f t="shared" ca="1" si="184"/>
        <v>-1020927744764277.8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-1020927744764277.8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-4253865603184.4912</v>
      </c>
      <c r="L5186" s="444">
        <f t="shared" ca="1" si="184"/>
        <v>-1025181610367462.3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-1025181610367462.3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-4271590043197.7593</v>
      </c>
      <c r="L5187" s="444">
        <f t="shared" ca="1" si="184"/>
        <v>-1029453200410660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-1029453200410660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-4289388335044.417</v>
      </c>
      <c r="L5188" s="444">
        <f t="shared" ca="1" si="184"/>
        <v>-1033742588745704.4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-1033742588745704.4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-4307260786440.4351</v>
      </c>
      <c r="L5189" s="444">
        <f t="shared" ca="1" si="184"/>
        <v>-1038049849532144.8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-1038049849532144.8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-4325207706383.937</v>
      </c>
      <c r="L5190" s="444">
        <f t="shared" ca="1" si="184"/>
        <v>-1042375057238528.6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-1042375057238528.6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-4343229405160.5356</v>
      </c>
      <c r="L5191" s="444">
        <f t="shared" ca="1" si="184"/>
        <v>-1046718286643689.1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-1046718286643689.1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-4361326194348.7046</v>
      </c>
      <c r="L5192" s="444">
        <f t="shared" ca="1" si="184"/>
        <v>-1051079612838037.9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-1051079612838037.9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-4379498386825.1582</v>
      </c>
      <c r="L5193" s="444">
        <f t="shared" ca="1" si="184"/>
        <v>-1055459111224863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-1055459111224863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-4397746296770.2622</v>
      </c>
      <c r="L5194" s="444">
        <f t="shared" ca="1" si="184"/>
        <v>-1059856857521633.3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-1059856857521633.3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-4416070239673.4717</v>
      </c>
      <c r="L5195" s="444">
        <f t="shared" ca="1" si="184"/>
        <v>-1064272927761306.8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-1064272927761306.8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-4434470532338.7783</v>
      </c>
      <c r="L5196" s="444">
        <f t="shared" ca="1" si="184"/>
        <v>-1068707398293645.5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-1068707398293645.5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-4452947492890.1904</v>
      </c>
      <c r="L5197" s="444">
        <f t="shared" ca="1" si="184"/>
        <v>-1073160345786535.8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-1073160345786535.8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-4471501440777.2324</v>
      </c>
      <c r="L5198" s="444">
        <f t="shared" ca="1" si="184"/>
        <v>-1077631847227313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-1077631847227313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-4490132696780.4707</v>
      </c>
      <c r="L5199" s="444">
        <f t="shared" ca="1" si="184"/>
        <v>-1082121979924093.5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-1082121979924093.5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-4508841583017.0566</v>
      </c>
      <c r="L5200" s="444">
        <f t="shared" ca="1" si="184"/>
        <v>-1086630821507110.5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-1086630821507110.5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-4527628422946.2939</v>
      </c>
      <c r="L5201" s="444">
        <f t="shared" ca="1" si="184"/>
        <v>-1091158449930056.8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-1091158449930056.8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-4546493541375.2363</v>
      </c>
      <c r="L5202" s="444">
        <f t="shared" ca="1" si="184"/>
        <v>-1095704943471432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-1095704943471432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-4565437264464.2998</v>
      </c>
      <c r="L5203" s="444">
        <f t="shared" ca="1" si="184"/>
        <v>-1100270380735896.3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-1100270380735896.3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-4584459919732.9014</v>
      </c>
      <c r="L5204" s="444">
        <f t="shared" ca="1" si="184"/>
        <v>-1104854840655629.1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-1104854840655629.1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-4603561836065.1211</v>
      </c>
      <c r="L5205" s="444">
        <f t="shared" ca="1" si="184"/>
        <v>-1109458402491694.3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-1109458402491694.3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-4622743343715.3926</v>
      </c>
      <c r="L5206" s="444">
        <f t="shared" ca="1" si="184"/>
        <v>-1114081145835409.6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-1114081145835409.6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-4642004774314.207</v>
      </c>
      <c r="L5207" s="444">
        <f t="shared" ca="1" si="184"/>
        <v>-1118723150609723.9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-1118723150609723.9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-4661346460873.8486</v>
      </c>
      <c r="L5208" s="444">
        <f t="shared" ca="1" si="184"/>
        <v>-1123384497070597.8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-1123384497070597.8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-4680768737794.1572</v>
      </c>
      <c r="L5209" s="444">
        <f t="shared" ca="1" si="184"/>
        <v>-1128065265808392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-1128065265808392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-4700271940868.2998</v>
      </c>
      <c r="L5210" s="444">
        <f t="shared" ca="1" si="184"/>
        <v>-1132765537749260.3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-1132765537749260.3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-4719856407288.584</v>
      </c>
      <c r="L5211" s="444">
        <f t="shared" ca="1" si="184"/>
        <v>-1137485394156548.8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-1137485394156548.8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-4739522475652.2861</v>
      </c>
      <c r="L5212" s="444">
        <f t="shared" ca="1" si="184"/>
        <v>-1142224916632201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-1142224916632201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-4759270485967.5039</v>
      </c>
      <c r="L5213" s="444">
        <f t="shared" ca="1" si="184"/>
        <v>-1146984187118168.5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-1146984187118168.5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-4779100779659.0352</v>
      </c>
      <c r="L5214" s="444">
        <f t="shared" ca="1" si="184"/>
        <v>-1151763287897827.5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-1151763287897827.5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-4799013699574.2813</v>
      </c>
      <c r="L5215" s="444">
        <f t="shared" ca="1" si="184"/>
        <v>-1156562301597401.8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-1156562301597401.8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-4819009589989.1738</v>
      </c>
      <c r="L5216" s="444">
        <f t="shared" ca="1" si="184"/>
        <v>-1161381311187391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-1161381311187391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-4839088796614.1289</v>
      </c>
      <c r="L5217" s="444">
        <f t="shared" ca="1" si="184"/>
        <v>-1166220399984005.3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-1166220399984005.3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-4859251666600.0215</v>
      </c>
      <c r="L5218" s="444">
        <f t="shared" ca="1" si="184"/>
        <v>-1171079651650605.3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-1171079651650605.3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-4879498548544.1885</v>
      </c>
      <c r="L5219" s="444">
        <f t="shared" ca="1" si="184"/>
        <v>-1175959150199149.5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-1175959150199149.5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-4899829792496.4561</v>
      </c>
      <c r="L5220" s="444">
        <f t="shared" ca="1" si="184"/>
        <v>-1180858979991646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-1180858979991646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-4920245749965.1914</v>
      </c>
      <c r="L5221" s="444">
        <f t="shared" ca="1" si="184"/>
        <v>-1185779225741611.3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-1185779225741611.3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-4940746773923.3799</v>
      </c>
      <c r="L5222" s="444">
        <f t="shared" ca="1" si="184"/>
        <v>-1190719972515534.8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-1190719972515534.8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-4961333218814.7285</v>
      </c>
      <c r="L5223" s="444">
        <f t="shared" ca="1" si="184"/>
        <v>-1195681305734349.5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-1195681305734349.5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-4982005440559.7891</v>
      </c>
      <c r="L5224" s="444">
        <f t="shared" ca="1" si="184"/>
        <v>-1200663311174909.3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-1200663311174909.3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-5002763796562.1221</v>
      </c>
      <c r="L5225" s="444">
        <f t="shared" ca="1" si="184"/>
        <v>-1205666074971471.3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-1205666074971471.3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-5023608645714.4639</v>
      </c>
      <c r="L5226" s="444">
        <f t="shared" ca="1" si="184"/>
        <v>-1210689683617185.8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-1210689683617185.8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-5044540348404.9404</v>
      </c>
      <c r="L5227" s="444">
        <f t="shared" ca="1" si="184"/>
        <v>-1215734223965590.8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-1215734223965590.8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-5065559266523.2949</v>
      </c>
      <c r="L5228" s="444">
        <f t="shared" ca="1" si="184"/>
        <v>-1220799783232114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-1220799783232114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-5086665763467.1416</v>
      </c>
      <c r="L5229" s="444">
        <f t="shared" ca="1" si="184"/>
        <v>-1225886448995581.3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-1225886448995581.3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-5107860204148.2549</v>
      </c>
      <c r="L5230" s="444">
        <f t="shared" ca="1" si="184"/>
        <v>-1230994309199729.5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-1230994309199729.5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-5129142954998.873</v>
      </c>
      <c r="L5231" s="444">
        <f t="shared" ca="1" si="184"/>
        <v>-1236123452154728.3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-1236123452154728.3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-5150514383978.0342</v>
      </c>
      <c r="L5232" s="444">
        <f t="shared" ca="1" si="184"/>
        <v>-1241273966538706.3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-1241273966538706.3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-5171974860577.9424</v>
      </c>
      <c r="L5233" s="444">
        <f t="shared" ca="1" si="184"/>
        <v>-1246445941399284.3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-1246445941399284.3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-5193524755830.3506</v>
      </c>
      <c r="L5234" s="444">
        <f t="shared" ca="1" si="184"/>
        <v>-1251639466155114.5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-1251639466155114.5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-5215164442312.9766</v>
      </c>
      <c r="L5235" s="444">
        <f t="shared" ca="1" si="184"/>
        <v>-1256854630597427.5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-1256854630597427.5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-5236894294155.9482</v>
      </c>
      <c r="L5236" s="444">
        <f t="shared" ca="1" si="184"/>
        <v>-1262091524891583.5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-1262091524891583.5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-5258714687048.2646</v>
      </c>
      <c r="L5237" s="444">
        <f t="shared" ca="1" si="184"/>
        <v>-1267350239578631.8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-1267350239578631.8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-5280625998244.2988</v>
      </c>
      <c r="L5238" s="444">
        <f t="shared" ca="1" si="184"/>
        <v>-1272630865576876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-1272630865576876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-5302628606570.3164</v>
      </c>
      <c r="L5239" s="444">
        <f t="shared" ca="1" si="184"/>
        <v>-1277933494183446.3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-1277933494183446.3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-5324722892431.0264</v>
      </c>
      <c r="L5240" s="444">
        <f t="shared" ca="1" si="184"/>
        <v>-1283258217075877.3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-1283258217075877.3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-5346909237816.1553</v>
      </c>
      <c r="L5241" s="444">
        <f t="shared" ca="1" si="184"/>
        <v>-1288605126313693.5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-1288605126313693.5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-5369188026307.0566</v>
      </c>
      <c r="L5242" s="444">
        <f t="shared" ca="1" si="184"/>
        <v>-1293974314340000.5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-1293974314340000.5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-5391559643083.335</v>
      </c>
      <c r="L5243" s="444">
        <f t="shared" ca="1" si="184"/>
        <v>-1299365873983083.8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-1299365873983083.8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-5414024474929.5156</v>
      </c>
      <c r="L5244" s="444">
        <f t="shared" ca="1" si="184"/>
        <v>-1304779898458013.3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-1304779898458013.3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-5436582910241.7217</v>
      </c>
      <c r="L5245" s="444">
        <f t="shared" ca="1" si="184"/>
        <v>-1310216481368255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-1310216481368255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-5459235339034.3955</v>
      </c>
      <c r="L5246" s="444">
        <f t="shared" ca="1" si="184"/>
        <v>-1315675716707289.5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-1315675716707289.5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-5481982152947.0391</v>
      </c>
      <c r="L5247" s="444">
        <f t="shared" ca="1" si="184"/>
        <v>-1321157698860236.5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-1321157698860236.5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-5504823745250.9854</v>
      </c>
      <c r="L5248" s="444">
        <f t="shared" ca="1" si="184"/>
        <v>-1326662522605487.5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-1326662522605487.5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-5527760510856.1982</v>
      </c>
      <c r="L5249" s="444">
        <f t="shared" ca="1" si="184"/>
        <v>-1332190283116343.8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-1332190283116343.8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-5550792846318.0986</v>
      </c>
      <c r="L5250" s="444">
        <f t="shared" ca="1" si="184"/>
        <v>-1337741075962661.8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-1337741075962661.8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-5573921149844.4238</v>
      </c>
      <c r="L5251" s="444">
        <f t="shared" ca="1" si="184"/>
        <v>-1343314997112506.3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-1343314997112506.3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-5597145821302.1094</v>
      </c>
      <c r="L5252" s="444">
        <f t="shared" ca="1" si="184"/>
        <v>-1348912142933808.3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-1348912142933808.3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-5620467262224.2012</v>
      </c>
      <c r="L5253" s="444">
        <f t="shared" ca="1" si="184"/>
        <v>-1354532610196032.5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-1354532610196032.5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-5643885875816.8018</v>
      </c>
      <c r="L5254" s="444">
        <f t="shared" ca="1" si="184"/>
        <v>-1360176496071849.3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-1360176496071849.3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-5667402066966.0381</v>
      </c>
      <c r="L5255" s="444">
        <f t="shared" ca="1" si="184"/>
        <v>-1365843898138815.3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-1365843898138815.3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-5691016242245.0635</v>
      </c>
      <c r="L5256" s="444">
        <f t="shared" ca="1" si="184"/>
        <v>-1371534914381060.3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-1371534914381060.3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-5714728809921.084</v>
      </c>
      <c r="L5257" s="444">
        <f t="shared" ca="1" si="184"/>
        <v>-1377249643190981.3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-1377249643190981.3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-5738540179962.4219</v>
      </c>
      <c r="L5258" s="444">
        <f t="shared" ca="1" si="184"/>
        <v>-1382988183370943.8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-1382988183370943.8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-5762450764045.5986</v>
      </c>
      <c r="L5259" s="444">
        <f t="shared" ca="1" si="184"/>
        <v>-1388750634134989.3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-1388750634134989.3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-5786460975562.4551</v>
      </c>
      <c r="L5260" s="444">
        <f t="shared" ca="1" si="184"/>
        <v>-1394537095110551.8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-1394537095110551.8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-5810571229627.2988</v>
      </c>
      <c r="L5261" s="444">
        <f t="shared" ca="1" si="184"/>
        <v>-1400347666340179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-1400347666340179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-5834781943084.0791</v>
      </c>
      <c r="L5262" s="444">
        <f t="shared" ca="1" si="184"/>
        <v>-1406182448283263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-1406182448283263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-5859093534513.5957</v>
      </c>
      <c r="L5263" s="444">
        <f t="shared" ca="1" si="184"/>
        <v>-1412041541817776.5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-1412041541817776.5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-5883506424240.7354</v>
      </c>
      <c r="L5264" s="444">
        <f t="shared" ca="1" si="184"/>
        <v>-1417925048242017.3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-1417925048242017.3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-5908021034341.7383</v>
      </c>
      <c r="L5265" s="444">
        <f t="shared" ca="1" si="184"/>
        <v>-1423833069276359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-1423833069276359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-5932637788651.4961</v>
      </c>
      <c r="L5266" s="444">
        <f t="shared" ca="1" si="184"/>
        <v>-1429765707065010.5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-1429765707065010.5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-5957357112770.877</v>
      </c>
      <c r="L5267" s="444">
        <f t="shared" ca="1" si="184"/>
        <v>-1435723064177781.5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-1435723064177781.5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-5982179434074.0898</v>
      </c>
      <c r="L5268" s="444">
        <f t="shared" ca="1" si="184"/>
        <v>-1441705243611855.5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-1441705243611855.5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-6007105181716.0645</v>
      </c>
      <c r="L5269" s="444">
        <f t="shared" ca="1" si="184"/>
        <v>-1447712348793571.5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-1447712348793571.5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-6032134786639.8809</v>
      </c>
      <c r="L5270" s="444">
        <f t="shared" ca="1" si="184"/>
        <v>-1453744483580211.5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-1453744483580211.5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-6057268681584.2148</v>
      </c>
      <c r="L5271" s="444">
        <f t="shared" ca="1" si="184"/>
        <v>-1459801752261795.8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-1459801752261795.8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-6082507301090.8154</v>
      </c>
      <c r="L5272" s="444">
        <f t="shared" ca="1" si="184"/>
        <v>-1465884259562886.5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-1465884259562886.5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-6107851081512.0273</v>
      </c>
      <c r="L5273" s="444">
        <f t="shared" ca="1" si="184"/>
        <v>-1471992110644398.5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-1471992110644398.5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-6133300461018.3271</v>
      </c>
      <c r="L5274" s="444">
        <f t="shared" ca="1" si="184"/>
        <v>-1478125411105416.8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-1478125411105416.8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-6158855879605.9033</v>
      </c>
      <c r="L5275" s="444">
        <f t="shared" ca="1" si="184"/>
        <v>-1484284266985022.8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-1484284266985022.8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-6184517779104.2617</v>
      </c>
      <c r="L5276" s="444">
        <f t="shared" ca="1" si="184"/>
        <v>-1490468784764127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-1490468784764127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-6210286603183.8623</v>
      </c>
      <c r="L5277" s="444">
        <f t="shared" ca="1" si="184"/>
        <v>-1496679071367310.8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-1496679071367310.8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-6236162797363.7949</v>
      </c>
      <c r="L5278" s="444">
        <f t="shared" ca="1" si="184"/>
        <v>-1502915234164674.5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-1502915234164674.5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-6262146809019.4766</v>
      </c>
      <c r="L5279" s="444">
        <f t="shared" ca="1" si="184"/>
        <v>-1509177380973694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-1509177380973694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-6288239087390.3916</v>
      </c>
      <c r="L5280" s="444">
        <f t="shared" ca="1" si="184"/>
        <v>-1515465620061084.5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-1515465620061084.5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-6314440083587.8516</v>
      </c>
      <c r="L5281" s="444">
        <f t="shared" ca="1" si="184"/>
        <v>-1521780060144672.3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-1521780060144672.3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-6340750250602.8008</v>
      </c>
      <c r="L5282" s="444">
        <f t="shared" ca="1" si="184"/>
        <v>-1528120810395275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-1528120810395275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-6367170043313.6455</v>
      </c>
      <c r="L5283" s="444">
        <f t="shared" ca="1" si="184"/>
        <v>-1534487980438588.8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-1534487980438588.8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-6393699918494.1201</v>
      </c>
      <c r="L5284" s="444">
        <f t="shared" ca="1" si="184"/>
        <v>-1540881680357082.8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-1540881680357082.8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-6420340334821.1777</v>
      </c>
      <c r="L5285" s="444">
        <f t="shared" ca="1" si="184"/>
        <v>-1547302020691904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-1547302020691904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-6447091752882.9336</v>
      </c>
      <c r="L5286" s="444">
        <f t="shared" ca="1" si="184"/>
        <v>-1553749112444787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-1553749112444787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-6473954635186.6123</v>
      </c>
      <c r="L5287" s="444">
        <f t="shared" ca="1" si="184"/>
        <v>-1560223067079973.5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-1560223067079973.5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-6500929446166.5566</v>
      </c>
      <c r="L5288" s="444">
        <f t="shared" ca="1" si="184"/>
        <v>-1566723996526140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-1566723996526140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-6528016652192.25</v>
      </c>
      <c r="L5289" s="444">
        <f t="shared" ca="1" si="184"/>
        <v>-1573252013178332.3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-1573252013178332.3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-6555216721576.3848</v>
      </c>
      <c r="L5290" s="444">
        <f t="shared" ca="1" si="184"/>
        <v>-1579807229899908.8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-1579807229899908.8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-6582530124582.9531</v>
      </c>
      <c r="L5291" s="444">
        <f t="shared" ca="1" si="184"/>
        <v>-1586389760024491.8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-1586389760024491.8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-6609957333435.3818</v>
      </c>
      <c r="L5292" s="444">
        <f t="shared" ca="1" si="184"/>
        <v>-1592999717357927.3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-1592999717357927.3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-6637498822324.6973</v>
      </c>
      <c r="L5293" s="444">
        <f t="shared" ca="1" si="184"/>
        <v>-1599637216180252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-1599637216180252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-6665155067417.7168</v>
      </c>
      <c r="L5294" s="444">
        <f t="shared" ca="1" si="184"/>
        <v>-1606302371247669.8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-1606302371247669.8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-6692926546865.291</v>
      </c>
      <c r="L5295" s="444">
        <f t="shared" ca="1" si="184"/>
        <v>-1612995297794535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-1612995297794535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-6720813740810.5625</v>
      </c>
      <c r="L5296" s="444">
        <f t="shared" ca="1" si="184"/>
        <v>-1619716111535345.5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-1619716111535345.5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-6748817131397.2725</v>
      </c>
      <c r="L5297" s="444">
        <f t="shared" ca="1" si="184"/>
        <v>-1626464928666742.8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-1626464928666742.8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-6776937202778.0947</v>
      </c>
      <c r="L5298" s="444">
        <f t="shared" ca="1" si="184"/>
        <v>-1633241865869520.8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-1633241865869520.8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-6805174441123.0029</v>
      </c>
      <c r="L5299" s="444">
        <f t="shared" ca="1" si="184"/>
        <v>-1640047040310643.8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-1640047040310643.8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-6833529334627.6826</v>
      </c>
      <c r="L5300" s="444">
        <f t="shared" ca="1" si="184"/>
        <v>-1646880569645271.5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-1646880569645271.5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-6862002373521.9648</v>
      </c>
      <c r="L5301" s="444">
        <f t="shared" ca="1" si="184"/>
        <v>-1653742572018793.5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-1653742572018793.5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-6890594050078.3066</v>
      </c>
      <c r="L5302" s="444">
        <f t="shared" ca="1" si="184"/>
        <v>-1660633166068871.8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-1660633166068871.8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-6919304858620.2988</v>
      </c>
      <c r="L5303" s="444">
        <f t="shared" ca="1" si="184"/>
        <v>-1667552470927492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-1667552470927492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-6948135295531.2168</v>
      </c>
      <c r="L5304" s="444">
        <f t="shared" ca="1" si="184"/>
        <v>-1674500606223023.3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-1674500606223023.3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-6977085859262.5967</v>
      </c>
      <c r="L5305" s="444">
        <f t="shared" ca="1" si="184"/>
        <v>-1681477692082285.8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-1681477692082285.8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-7006157050342.8574</v>
      </c>
      <c r="L5306" s="444">
        <f t="shared" ca="1" si="184"/>
        <v>-1688483849132628.5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-1688483849132628.5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-7035349371385.9521</v>
      </c>
      <c r="L5307" s="444">
        <f t="shared" ca="1" si="184"/>
        <v>-1695519198504014.5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-1695519198504014.5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-7064663327100.0605</v>
      </c>
      <c r="L5308" s="444">
        <f t="shared" ca="1" si="184"/>
        <v>-1702583861831114.5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-1702583861831114.5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-7094099424296.3105</v>
      </c>
      <c r="L5309" s="444">
        <f t="shared" ca="1" si="184"/>
        <v>-1709677961255410.8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-1709677961255410.8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-7123658171897.5449</v>
      </c>
      <c r="L5310" s="444">
        <f t="shared" ca="1" si="184"/>
        <v>-1716801619427308.3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-1716801619427308.3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-7153340080947.1172</v>
      </c>
      <c r="L5311" s="444">
        <f t="shared" ca="1" si="184"/>
        <v>-1723954959508255.3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-1723954959508255.3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-7183145664617.7305</v>
      </c>
      <c r="L5312" s="444">
        <f t="shared" ca="1" si="184"/>
        <v>-1731138105172873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-1731138105172873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-7213075438220.3037</v>
      </c>
      <c r="L5313" s="444">
        <f t="shared" ca="1" si="184"/>
        <v>-1738351180611093.3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-1738351180611093.3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-7243129919212.8887</v>
      </c>
      <c r="L5314" s="444">
        <f t="shared" ca="1" si="184"/>
        <v>-1745594310530306.3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-1745594310530306.3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-7273309627209.6094</v>
      </c>
      <c r="L5315" s="444">
        <f t="shared" ca="1" si="184"/>
        <v>-1752867620157515.8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-1752867620157515.8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-7303615083989.6484</v>
      </c>
      <c r="L5316" s="444">
        <f t="shared" ca="1" si="184"/>
        <v>-1760171235241505.5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-1760171235241505.5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-7334046813506.2725</v>
      </c>
      <c r="L5317" s="444">
        <f t="shared" ca="1" si="184"/>
        <v>-1767505282055011.8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-1767505282055011.8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-7364605341895.8818</v>
      </c>
      <c r="L5318" s="444">
        <f t="shared" ca="1" si="184"/>
        <v>-1774869887396907.8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-1774869887396907.8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-7395291197487.1162</v>
      </c>
      <c r="L5319" s="444">
        <f t="shared" ca="1" si="184"/>
        <v>-1782265178594394.8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-1782265178594394.8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-7426104910809.9775</v>
      </c>
      <c r="L5320" s="444">
        <f t="shared" ca="1" si="184"/>
        <v>-1789691283505204.8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-1789691283505204.8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-7457047014605.0186</v>
      </c>
      <c r="L5321" s="444">
        <f t="shared" ca="1" si="184"/>
        <v>-1797148330519809.8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-1797148330519809.8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-7488118043832.542</v>
      </c>
      <c r="L5322" s="444">
        <f t="shared" ca="1" si="184"/>
        <v>-1804636448563642.3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-1804636448563642.3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-7519318535681.8428</v>
      </c>
      <c r="L5323" s="444">
        <f t="shared" ca="1" si="184"/>
        <v>-1812155767099324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-1812155767099324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-7550649029580.5166</v>
      </c>
      <c r="L5324" s="444">
        <f t="shared" ca="1" si="184"/>
        <v>-1819706416128904.5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-1819706416128904.5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-7582110067203.7676</v>
      </c>
      <c r="L5325" s="444">
        <f t="shared" ca="1" si="184"/>
        <v>-1827288526196108.3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-1827288526196108.3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-7613702192483.7832</v>
      </c>
      <c r="L5326" s="444">
        <f t="shared" ca="1" si="184"/>
        <v>-1834902228388592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-1834902228388592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-7645425951619.1328</v>
      </c>
      <c r="L5327" s="444">
        <f t="shared" ca="1" si="184"/>
        <v>-1842547654340211.3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-1842547654340211.3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-7677281893084.2139</v>
      </c>
      <c r="L5328" s="444">
        <f t="shared" ca="1" si="184"/>
        <v>-1850224936233295.5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-1850224936233295.5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-7709270567638.7314</v>
      </c>
      <c r="L5329" s="444">
        <f t="shared" ca="1" si="184"/>
        <v>-1857934206800934.3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-1857934206800934.3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-7741392528337.2256</v>
      </c>
      <c r="L5330" s="444">
        <f t="shared" ca="1" si="184"/>
        <v>-1865675599329271.5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-1865675599329271.5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-7773648330538.6309</v>
      </c>
      <c r="L5331" s="444">
        <f t="shared" ca="1" si="184"/>
        <v>-1873449247659810.3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-1873449247659810.3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-7806038531915.877</v>
      </c>
      <c r="L5332" s="444">
        <f t="shared" ca="1" si="184"/>
        <v>-1881255286191726.3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-1881255286191726.3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-7838563692465.5273</v>
      </c>
      <c r="L5333" s="444">
        <f t="shared" ca="1" si="184"/>
        <v>-1889093849884191.8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-1889093849884191.8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-7871224374517.4658</v>
      </c>
      <c r="L5334" s="444">
        <f t="shared" ca="1" si="184"/>
        <v>-1896965074258709.3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-1896965074258709.3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-7904021142744.6211</v>
      </c>
      <c r="L5335" s="444">
        <f t="shared" ca="1" si="184"/>
        <v>-1904869095401453.8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-1904869095401453.8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-7936954564172.7236</v>
      </c>
      <c r="L5336" s="444">
        <f t="shared" ca="1" si="184"/>
        <v>-1912806049965626.5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-1912806049965626.5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-7970025208190.1094</v>
      </c>
      <c r="L5337" s="444">
        <f t="shared" ca="1" si="184"/>
        <v>-1920776075173816.5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-1920776075173816.5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-8003233646557.5684</v>
      </c>
      <c r="L5338" s="444">
        <f t="shared" ca="1" si="184"/>
        <v>-1928779308820374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-1928779308820374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-8036580453418.2256</v>
      </c>
      <c r="L5339" s="444">
        <f t="shared" ca="1" si="184"/>
        <v>-1936815889273792.3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-1936815889273792.3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-8070066205307.4678</v>
      </c>
      <c r="L5340" s="444">
        <f t="shared" ca="1" si="184"/>
        <v>-1944885955479099.8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-1944885955479099.8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-8103691481162.915</v>
      </c>
      <c r="L5341" s="444">
        <f t="shared" ca="1" si="184"/>
        <v>-1952989646960262.8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-1952989646960262.8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-8137456862334.4277</v>
      </c>
      <c r="L5342" s="444">
        <f t="shared" ca="1" si="184"/>
        <v>-1961127103822597.3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-1961127103822597.3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-8171362932594.1543</v>
      </c>
      <c r="L5343" s="444">
        <f t="shared" ca="1" si="184"/>
        <v>-1969298466755191.5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-1969298466755191.5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-8205410278146.6309</v>
      </c>
      <c r="L5344" s="444">
        <f t="shared" ca="1" si="184"/>
        <v>-1977503877033338.3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-1977503877033338.3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-8239599487638.9082</v>
      </c>
      <c r="L5345" s="444">
        <f t="shared" ca="1" si="184"/>
        <v>-1985743476520977.3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-1985743476520977.3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-8273931152170.7383</v>
      </c>
      <c r="L5346" s="444">
        <f t="shared" ca="1" si="184"/>
        <v>-1994017407673148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-1994017407673148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-8308405865304.7842</v>
      </c>
      <c r="L5347" s="444">
        <f t="shared" ca="1" si="184"/>
        <v>-2002325813538452.8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-2002325813538452.8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-8343024223076.8867</v>
      </c>
      <c r="L5348" s="444">
        <f t="shared" ca="1" si="184"/>
        <v>-2010668837761529.8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-2010668837761529.8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-8377786824006.374</v>
      </c>
      <c r="L5349" s="444">
        <f t="shared" ca="1" si="184"/>
        <v>-2019046624585536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-2019046624585536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-8412694269106.3994</v>
      </c>
      <c r="L5350" s="444">
        <f t="shared" ca="1" si="184"/>
        <v>-2027459318854642.5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-2027459318854642.5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-8447747161894.3428</v>
      </c>
      <c r="L5351" s="444">
        <f t="shared" ca="1" si="184"/>
        <v>-2035907066016536.8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-2035907066016536.8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-8482946108402.2354</v>
      </c>
      <c r="L5352" s="444">
        <f t="shared" ca="1" si="184"/>
        <v>-2044390012124939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-2044390012124939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-8518291717187.2461</v>
      </c>
      <c r="L5353" s="444">
        <f t="shared" ca="1" si="184"/>
        <v>-2052908303842126.3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-2052908303842126.3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-8553784599342.1924</v>
      </c>
      <c r="L5354" s="444">
        <f t="shared" ca="1" si="184"/>
        <v>-2061462088441468.5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-2061462088441468.5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-8589425368506.1182</v>
      </c>
      <c r="L5355" s="444">
        <f t="shared" ca="1" si="184"/>
        <v>-2070051513809974.5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-2070051513809974.5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-8625214640874.8936</v>
      </c>
      <c r="L5356" s="444">
        <f t="shared" ca="1" si="184"/>
        <v>-2078676728450849.5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-2078676728450849.5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-8661153035211.873</v>
      </c>
      <c r="L5357" s="444">
        <f t="shared" ca="1" si="184"/>
        <v>-2087337881486061.3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-2087337881486061.3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-8697241172858.5869</v>
      </c>
      <c r="L5358" s="444">
        <f t="shared" ca="1" si="184"/>
        <v>-2096035122658919.8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-2096035122658919.8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-8733479677745.499</v>
      </c>
      <c r="L5359" s="444">
        <f t="shared" ca="1" si="184"/>
        <v>-2104768602336665.3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-2104768602336665.3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-8769869176402.7725</v>
      </c>
      <c r="L5360" s="444">
        <f t="shared" ca="1" si="184"/>
        <v>-2113538471513068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-2113538471513068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-8806410297971.1172</v>
      </c>
      <c r="L5361" s="444">
        <f t="shared" ca="1" si="184"/>
        <v>-2122344881811039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-2122344881811039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-8843103674212.6621</v>
      </c>
      <c r="L5362" s="444">
        <f t="shared" ca="1" si="184"/>
        <v>-2131187985485251.8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-2131187985485251.8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-8879949939521.8828</v>
      </c>
      <c r="L5363" s="444">
        <f t="shared" ref="L5363:L5617" ca="1" si="189">I5363-J5363+K5363</f>
        <v>-2140067935424773.8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-2140067935424773.8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-8916949730936.5566</v>
      </c>
      <c r="L5364" s="444">
        <f t="shared" ca="1" si="189"/>
        <v>-2148984885155710.3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-2148984885155710.3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-8954103688148.793</v>
      </c>
      <c r="L5365" s="444">
        <f t="shared" ca="1" si="189"/>
        <v>-2157938988843859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-2157938988843859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-8991412453516.0781</v>
      </c>
      <c r="L5366" s="444">
        <f t="shared" ca="1" si="189"/>
        <v>-2166930401297375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-2166930401297375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-9028876672072.3965</v>
      </c>
      <c r="L5367" s="444">
        <f t="shared" ca="1" si="189"/>
        <v>-2175959277969447.5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-2175959277969447.5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-9066496991539.3652</v>
      </c>
      <c r="L5368" s="444">
        <f t="shared" ca="1" si="189"/>
        <v>-2185025774960986.8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-2185025774960986.8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-9104274062337.4434</v>
      </c>
      <c r="L5369" s="444">
        <f t="shared" ca="1" si="189"/>
        <v>-2194130049023324.3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-2194130049023324.3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-9142208537597.1855</v>
      </c>
      <c r="L5370" s="444">
        <f t="shared" ca="1" si="189"/>
        <v>-2203272257560921.5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-2203272257560921.5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-9180301073170.5059</v>
      </c>
      <c r="L5371" s="444">
        <f t="shared" ca="1" si="189"/>
        <v>-2212452558634092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-2212452558634092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-9218552327642.0508</v>
      </c>
      <c r="L5372" s="444">
        <f t="shared" ca="1" si="189"/>
        <v>-2221671110961734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-2221671110961734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-9256962962340.5566</v>
      </c>
      <c r="L5373" s="444">
        <f t="shared" ca="1" si="189"/>
        <v>-2230928073924074.5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-2230928073924074.5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-9295533641350.3105</v>
      </c>
      <c r="L5374" s="444">
        <f t="shared" ca="1" si="189"/>
        <v>-2240223607565424.8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-2240223607565424.8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-9334265031522.6035</v>
      </c>
      <c r="L5375" s="444">
        <f t="shared" ca="1" si="189"/>
        <v>-2249557872596947.3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-2249557872596947.3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-9373157802487.2813</v>
      </c>
      <c r="L5376" s="444">
        <f t="shared" ca="1" si="189"/>
        <v>-2258931030399434.5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-2258931030399434.5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-9412212626664.3105</v>
      </c>
      <c r="L5377" s="444">
        <f t="shared" ca="1" si="189"/>
        <v>-2268343243026099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-2268343243026099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-9451430179275.4121</v>
      </c>
      <c r="L5378" s="444">
        <f t="shared" ca="1" si="189"/>
        <v>-2277794673205374.5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-2277794673205374.5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-9490811138355.7266</v>
      </c>
      <c r="L5379" s="444">
        <f t="shared" ca="1" si="189"/>
        <v>-2287285484343730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-2287285484343730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-9530356184765.541</v>
      </c>
      <c r="L5380" s="444">
        <f t="shared" ca="1" si="189"/>
        <v>-2296815840528495.5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-2296815840528495.5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-9570066002202.0645</v>
      </c>
      <c r="L5381" s="444">
        <f t="shared" ca="1" si="189"/>
        <v>-2306385906530697.5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-2306385906530697.5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-9609941277211.2402</v>
      </c>
      <c r="L5382" s="444">
        <f t="shared" ca="1" si="189"/>
        <v>-2315995847807908.5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-2315995847807908.5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-9649982699199.6191</v>
      </c>
      <c r="L5383" s="444">
        <f t="shared" ca="1" si="189"/>
        <v>-2325645830507108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-2325645830507108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-9690190960446.2832</v>
      </c>
      <c r="L5384" s="444">
        <f t="shared" ca="1" si="189"/>
        <v>-2335336021467554.5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-2335336021467554.5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-9730566756114.8105</v>
      </c>
      <c r="L5385" s="444">
        <f t="shared" ca="1" si="189"/>
        <v>-2345066588223669.5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-2345066588223669.5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-9771110784265.2891</v>
      </c>
      <c r="L5386" s="444">
        <f t="shared" ca="1" si="189"/>
        <v>-2354837699007935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-2354837699007935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-9811823745866.3965</v>
      </c>
      <c r="L5387" s="444">
        <f t="shared" ca="1" si="189"/>
        <v>-2364649522753801.5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-2364649522753801.5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-9852706344807.5059</v>
      </c>
      <c r="L5388" s="444">
        <f t="shared" ca="1" si="189"/>
        <v>-2374502229098609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-2374502229098609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-9893759287910.8711</v>
      </c>
      <c r="L5389" s="444">
        <f t="shared" ca="1" si="189"/>
        <v>-2384395988386520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-2384395988386520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-9934983284943.834</v>
      </c>
      <c r="L5390" s="444">
        <f t="shared" ca="1" si="189"/>
        <v>-2394330971671464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-2394330971671464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-9976379048631.0996</v>
      </c>
      <c r="L5391" s="444">
        <f t="shared" ca="1" si="189"/>
        <v>-2404307350720095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-2404307350720095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-10017947294667.063</v>
      </c>
      <c r="L5392" s="444">
        <f t="shared" ca="1" si="189"/>
        <v>-2414325298014762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-2414325298014762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-10059688741728.176</v>
      </c>
      <c r="L5393" s="444">
        <f t="shared" ca="1" si="189"/>
        <v>-2424384986756490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-2424384986756490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-10101604111485.375</v>
      </c>
      <c r="L5394" s="444">
        <f t="shared" ca="1" si="189"/>
        <v>-2434486590867975.5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-2434486590867975.5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-10143694128616.564</v>
      </c>
      <c r="L5395" s="444">
        <f t="shared" ca="1" si="189"/>
        <v>-2444630284996592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-2444630284996592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-10185959520819.133</v>
      </c>
      <c r="L5396" s="444">
        <f t="shared" ca="1" si="189"/>
        <v>-2454816244517411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-2454816244517411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-10228401018822.545</v>
      </c>
      <c r="L5397" s="444">
        <f t="shared" ca="1" si="189"/>
        <v>-2465044645536233.5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-2465044645536233.5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-10271019356400.973</v>
      </c>
      <c r="L5398" s="444">
        <f t="shared" ca="1" si="189"/>
        <v>-2475315664892634.5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-2475315664892634.5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-10313815270385.977</v>
      </c>
      <c r="L5399" s="444">
        <f t="shared" ca="1" si="189"/>
        <v>-2485629480163020.5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-2485629480163020.5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-10356789500679.252</v>
      </c>
      <c r="L5400" s="444">
        <f t="shared" ca="1" si="189"/>
        <v>-2495986269663700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-2495986269663700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-10399942790265.416</v>
      </c>
      <c r="L5401" s="444">
        <f t="shared" ca="1" si="189"/>
        <v>-2506386212453965.5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-2506386212453965.5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-10443275885224.855</v>
      </c>
      <c r="L5402" s="444">
        <f t="shared" ca="1" si="189"/>
        <v>-2516829488339190.5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-2516829488339190.5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-10486789534746.627</v>
      </c>
      <c r="L5403" s="444">
        <f t="shared" ca="1" si="189"/>
        <v>-2527316277873937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-2527316277873937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-10530484491141.404</v>
      </c>
      <c r="L5404" s="444">
        <f t="shared" ca="1" si="189"/>
        <v>-2537846762365078.5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-2537846762365078.5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-10574361509854.494</v>
      </c>
      <c r="L5405" s="444">
        <f t="shared" ca="1" si="189"/>
        <v>-2548421123874933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-2548421123874933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-10618421349478.887</v>
      </c>
      <c r="L5406" s="444">
        <f t="shared" ca="1" si="189"/>
        <v>-2559039545224412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-2559039545224412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-10662664771768.383</v>
      </c>
      <c r="L5407" s="444">
        <f t="shared" ca="1" si="189"/>
        <v>-2569702209996180.5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-2569702209996180.5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-10707092541650.752</v>
      </c>
      <c r="L5408" s="444">
        <f t="shared" ca="1" si="189"/>
        <v>-2580409302537831.5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-2580409302537831.5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-10751705427240.965</v>
      </c>
      <c r="L5409" s="444">
        <f t="shared" ca="1" si="189"/>
        <v>-2591161007965072.5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-2591161007965072.5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-10796504199854.469</v>
      </c>
      <c r="L5410" s="444">
        <f t="shared" ca="1" si="189"/>
        <v>-2601957512164927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-2601957512164927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-10841489634020.529</v>
      </c>
      <c r="L5411" s="444">
        <f t="shared" ca="1" si="189"/>
        <v>-2612799001798947.5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-2612799001798947.5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-10886662507495.615</v>
      </c>
      <c r="L5412" s="444">
        <f t="shared" ca="1" si="189"/>
        <v>-2623685664306443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-2623685664306443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-10932023601276.846</v>
      </c>
      <c r="L5413" s="444">
        <f t="shared" ca="1" si="189"/>
        <v>-2634617687907720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-2634617687907720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-10977573699615.5</v>
      </c>
      <c r="L5414" s="444">
        <f t="shared" ca="1" si="189"/>
        <v>-2645595261607335.5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-2645595261607335.5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-11023313590030.564</v>
      </c>
      <c r="L5415" s="444">
        <f t="shared" ca="1" si="189"/>
        <v>-2656618575197366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-2656618575197366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-11069244063322.357</v>
      </c>
      <c r="L5416" s="444">
        <f t="shared" ca="1" si="189"/>
        <v>-2667687819260688.5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-2667687819260688.5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-11115365913586.201</v>
      </c>
      <c r="L5417" s="444">
        <f t="shared" ca="1" si="189"/>
        <v>-2678803185174274.5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-2678803185174274.5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-11161679938226.145</v>
      </c>
      <c r="L5418" s="444">
        <f t="shared" ca="1" si="189"/>
        <v>-2689964865112500.5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-2689964865112500.5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-11208186937968.752</v>
      </c>
      <c r="L5419" s="444">
        <f t="shared" ca="1" si="189"/>
        <v>-2701173052050469.5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-2701173052050469.5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-11254887716876.957</v>
      </c>
      <c r="L5420" s="444">
        <f t="shared" ca="1" si="189"/>
        <v>-2712427939767346.5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-2712427939767346.5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-11301783082363.943</v>
      </c>
      <c r="L5421" s="444">
        <f t="shared" ca="1" si="189"/>
        <v>-2723729722849710.5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-2723729722849710.5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-11348873845207.127</v>
      </c>
      <c r="L5422" s="444">
        <f t="shared" ca="1" si="189"/>
        <v>-2735078596694917.5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-2735078596694917.5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-11396160819562.156</v>
      </c>
      <c r="L5423" s="444">
        <f t="shared" ca="1" si="189"/>
        <v>-2746474757514479.5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-2746474757514479.5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-11443644822976.998</v>
      </c>
      <c r="L5424" s="444">
        <f t="shared" ca="1" si="189"/>
        <v>-2757918402337456.5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-2757918402337456.5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-11491326676406.068</v>
      </c>
      <c r="L5425" s="444">
        <f t="shared" ca="1" si="189"/>
        <v>-2769409729013862.5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-2769409729013862.5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-11539207204224.428</v>
      </c>
      <c r="L5426" s="444">
        <f t="shared" ca="1" si="189"/>
        <v>-2780948936218087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-2780948936218087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-11587287234242.029</v>
      </c>
      <c r="L5427" s="444">
        <f t="shared" ca="1" si="189"/>
        <v>-2792536223452329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-2792536223452329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-11635567597718.037</v>
      </c>
      <c r="L5428" s="444">
        <f t="shared" ca="1" si="189"/>
        <v>-2804171791050047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-2804171791050047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-11684049129375.195</v>
      </c>
      <c r="L5429" s="444">
        <f t="shared" ca="1" si="189"/>
        <v>-2815855840179422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-2815855840179422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-11732732667414.258</v>
      </c>
      <c r="L5430" s="444">
        <f t="shared" ca="1" si="189"/>
        <v>-2827588572846836.5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-2827588572846836.5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-11781619053528.484</v>
      </c>
      <c r="L5431" s="444">
        <f t="shared" ca="1" si="189"/>
        <v>-2839370191900365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-2839370191900365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-11830709132918.188</v>
      </c>
      <c r="L5432" s="444">
        <f t="shared" ca="1" si="189"/>
        <v>-2851200901033283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-2851200901033283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-11880003754305.346</v>
      </c>
      <c r="L5433" s="444">
        <f t="shared" ca="1" si="189"/>
        <v>-2863080904787588.5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-2863080904787588.5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-11929503769948.285</v>
      </c>
      <c r="L5434" s="444">
        <f t="shared" ca="1" si="189"/>
        <v>-2875010408557537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-2875010408557537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-11979210035656.404</v>
      </c>
      <c r="L5435" s="444">
        <f t="shared" ca="1" si="189"/>
        <v>-2886989618593193.5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-2886989618593193.5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-12029123410804.973</v>
      </c>
      <c r="L5436" s="444">
        <f t="shared" ca="1" si="189"/>
        <v>-2899018742003998.5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-2899018742003998.5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-12079244758349.994</v>
      </c>
      <c r="L5437" s="444">
        <f t="shared" ca="1" si="189"/>
        <v>-2911097986762348.5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-2911097986762348.5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-12129574944843.119</v>
      </c>
      <c r="L5438" s="444">
        <f t="shared" ca="1" si="189"/>
        <v>-2923227561707191.5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-2923227561707191.5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-12180114840446.631</v>
      </c>
      <c r="L5439" s="444">
        <f t="shared" ca="1" si="189"/>
        <v>-2935407676547638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-2935407676547638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-12230865318948.492</v>
      </c>
      <c r="L5440" s="444">
        <f t="shared" ca="1" si="189"/>
        <v>-2947638541866586.5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-2947638541866586.5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-12281827257777.443</v>
      </c>
      <c r="L5441" s="444">
        <f t="shared" ca="1" si="189"/>
        <v>-2959920369124364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-2959920369124364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-12333001538018.184</v>
      </c>
      <c r="L5442" s="444">
        <f t="shared" ca="1" si="189"/>
        <v>-2972253370662382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-2972253370662382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-12384389044426.592</v>
      </c>
      <c r="L5443" s="444">
        <f t="shared" ca="1" si="189"/>
        <v>-2984637759706808.5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-2984637759706808.5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-12435990665445.035</v>
      </c>
      <c r="L5444" s="444">
        <f t="shared" ca="1" si="189"/>
        <v>-2997073750372253.5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-2997073750372253.5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-12487807293217.723</v>
      </c>
      <c r="L5445" s="444">
        <f t="shared" ca="1" si="189"/>
        <v>-3009561557665471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-3009561557665471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-12539839823606.129</v>
      </c>
      <c r="L5446" s="444">
        <f t="shared" ca="1" si="189"/>
        <v>-3022101397489077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-3022101397489077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-12592089156204.488</v>
      </c>
      <c r="L5447" s="444">
        <f t="shared" ca="1" si="189"/>
        <v>-3034693486645281.5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-3034693486645281.5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-12644556194355.34</v>
      </c>
      <c r="L5448" s="444">
        <f t="shared" ca="1" si="189"/>
        <v>-3047338042839637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-3047338042839637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-12697241845165.154</v>
      </c>
      <c r="L5449" s="444">
        <f t="shared" ca="1" si="189"/>
        <v>-3060035284684802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-3060035284684802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-12750147019520.008</v>
      </c>
      <c r="L5450" s="444">
        <f t="shared" ca="1" si="189"/>
        <v>-3072785431704322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-3072785431704322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-12803272632101.342</v>
      </c>
      <c r="L5451" s="444">
        <f t="shared" ca="1" si="189"/>
        <v>-3085588704336423.5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-3085588704336423.5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-12856619601401.764</v>
      </c>
      <c r="L5452" s="444">
        <f t="shared" ca="1" si="189"/>
        <v>-3098445323937825.5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-3098445323937825.5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-12910188849740.939</v>
      </c>
      <c r="L5453" s="444">
        <f t="shared" ca="1" si="189"/>
        <v>-3111355512787566.5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-3111355512787566.5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-12963981303281.527</v>
      </c>
      <c r="L5454" s="444">
        <f t="shared" ca="1" si="189"/>
        <v>-3124319494090848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-3124319494090848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-13017997892045.199</v>
      </c>
      <c r="L5455" s="444">
        <f t="shared" ca="1" si="189"/>
        <v>-3137337491982893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-3137337491982893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-13072239549928.721</v>
      </c>
      <c r="L5456" s="444">
        <f t="shared" ca="1" si="189"/>
        <v>-3150409731532821.5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-3150409731532821.5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-13126707214720.09</v>
      </c>
      <c r="L5457" s="444">
        <f t="shared" ca="1" si="189"/>
        <v>-3163536438747541.5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-3163536438747541.5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-13181401828114.756</v>
      </c>
      <c r="L5458" s="444">
        <f t="shared" ca="1" si="189"/>
        <v>-3176717840575656.5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-3176717840575656.5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-13236324335731.902</v>
      </c>
      <c r="L5459" s="444">
        <f t="shared" ca="1" si="189"/>
        <v>-3189954164911388.5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-3189954164911388.5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-13291475687130.785</v>
      </c>
      <c r="L5460" s="444">
        <f t="shared" ca="1" si="189"/>
        <v>-3203245640598519.5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-3203245640598519.5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-13346856835827.164</v>
      </c>
      <c r="L5461" s="444">
        <f t="shared" ca="1" si="189"/>
        <v>-3216592497434346.5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-3216592497434346.5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-13402468739309.777</v>
      </c>
      <c r="L5462" s="444">
        <f t="shared" ca="1" si="189"/>
        <v>-3229994966173656.5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-3229994966173656.5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-13458312359056.902</v>
      </c>
      <c r="L5463" s="444">
        <f t="shared" ca="1" si="189"/>
        <v>-3243453278532713.5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-3243453278532713.5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-13514388660552.973</v>
      </c>
      <c r="L5464" s="444">
        <f t="shared" ca="1" si="189"/>
        <v>-3256967667193266.5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-3256967667193266.5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-13570698613305.277</v>
      </c>
      <c r="L5465" s="444">
        <f t="shared" ca="1" si="189"/>
        <v>-3270538365806572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-3270538365806572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-13627243190860.717</v>
      </c>
      <c r="L5466" s="444">
        <f t="shared" ca="1" si="189"/>
        <v>-3284165608997432.5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-3284165608997432.5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-13684023370822.635</v>
      </c>
      <c r="L5467" s="444">
        <f t="shared" ca="1" si="189"/>
        <v>-3297849632368255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-3297849632368255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-13741040134867.729</v>
      </c>
      <c r="L5468" s="444">
        <f t="shared" ca="1" si="189"/>
        <v>-3311590672503122.5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-3311590672503122.5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-13798294468763.01</v>
      </c>
      <c r="L5469" s="444">
        <f t="shared" ca="1" si="189"/>
        <v>-3325388966971885.5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-3325388966971885.5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-13855787362382.855</v>
      </c>
      <c r="L5470" s="444">
        <f t="shared" ca="1" si="189"/>
        <v>-3339244754334268.5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-3339244754334268.5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-13913519809726.119</v>
      </c>
      <c r="L5471" s="444">
        <f t="shared" ca="1" si="189"/>
        <v>-3353158274143994.5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-3353158274143994.5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-13971492808933.311</v>
      </c>
      <c r="L5472" s="444">
        <f t="shared" ca="1" si="189"/>
        <v>-3367129766952928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-3367129766952928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-14029707362303.867</v>
      </c>
      <c r="L5473" s="444">
        <f t="shared" ca="1" si="189"/>
        <v>-3381159474315232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-3381159474315232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-14088164476313.467</v>
      </c>
      <c r="L5474" s="444">
        <f t="shared" ca="1" si="189"/>
        <v>-3395247638791545.5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-3395247638791545.5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-14146865161631.439</v>
      </c>
      <c r="L5475" s="444">
        <f t="shared" ca="1" si="189"/>
        <v>-3409394503953177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-3409394503953177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-14205810433138.236</v>
      </c>
      <c r="L5476" s="444">
        <f t="shared" ca="1" si="189"/>
        <v>-3423600314386315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-3423600314386315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-14265001309942.979</v>
      </c>
      <c r="L5477" s="444">
        <f t="shared" ca="1" si="189"/>
        <v>-3437865315696258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-3437865315696258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-14324438815401.074</v>
      </c>
      <c r="L5478" s="444">
        <f t="shared" ca="1" si="189"/>
        <v>-3452189754511659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-3452189754511659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-14384123977131.912</v>
      </c>
      <c r="L5479" s="444">
        <f t="shared" ca="1" si="189"/>
        <v>-3466573878488791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-3466573878488791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-14444057827036.629</v>
      </c>
      <c r="L5480" s="444">
        <f t="shared" ca="1" si="189"/>
        <v>-3481017936315827.5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-3481017936315827.5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-14504241401315.947</v>
      </c>
      <c r="L5481" s="444">
        <f t="shared" ca="1" si="189"/>
        <v>-3495522177717143.5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-3495522177717143.5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-14564675740488.098</v>
      </c>
      <c r="L5482" s="444">
        <f t="shared" ca="1" si="189"/>
        <v>-3510086853457631.5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-3510086853457631.5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-14625361889406.797</v>
      </c>
      <c r="L5483" s="444">
        <f t="shared" ca="1" si="189"/>
        <v>-3524712215347038.5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-3524712215347038.5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-14686300897279.324</v>
      </c>
      <c r="L5484" s="444">
        <f t="shared" ca="1" si="189"/>
        <v>-3539398516244318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-3539398516244318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-14747493817684.656</v>
      </c>
      <c r="L5485" s="444">
        <f t="shared" ca="1" si="189"/>
        <v>-3554146010062002.5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-3554146010062002.5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-14808941708591.678</v>
      </c>
      <c r="L5486" s="444">
        <f t="shared" ca="1" si="189"/>
        <v>-3568954951770594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-3568954951770594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-14870645632377.477</v>
      </c>
      <c r="L5487" s="444">
        <f t="shared" ca="1" si="189"/>
        <v>-3583825597402971.5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-3583825597402971.5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-14932606655845.715</v>
      </c>
      <c r="L5488" s="444">
        <f t="shared" ca="1" si="189"/>
        <v>-3598758204058817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-3598758204058817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-14994825850245.07</v>
      </c>
      <c r="L5489" s="444">
        <f t="shared" ca="1" si="189"/>
        <v>-3613753029909062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-3613753029909062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-15057304291287.758</v>
      </c>
      <c r="L5490" s="444">
        <f t="shared" ca="1" si="189"/>
        <v>-3628810334200350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-3628810334200350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-15120043059168.125</v>
      </c>
      <c r="L5491" s="444">
        <f t="shared" ca="1" si="189"/>
        <v>-3643930377259518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-3643930377259518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-15183043238581.324</v>
      </c>
      <c r="L5492" s="444">
        <f t="shared" ca="1" si="189"/>
        <v>-3659113420498099.5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-3659113420498099.5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-15246305918742.08</v>
      </c>
      <c r="L5493" s="444">
        <f t="shared" ca="1" si="189"/>
        <v>-3674359726416841.5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-3674359726416841.5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-15309832193403.504</v>
      </c>
      <c r="L5494" s="444">
        <f t="shared" ca="1" si="189"/>
        <v>-3689669558610245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-3689669558610245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-15373623160876.023</v>
      </c>
      <c r="L5495" s="444">
        <f t="shared" ca="1" si="189"/>
        <v>-3705043181771121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-3705043181771121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-15437679924046.338</v>
      </c>
      <c r="L5496" s="444">
        <f t="shared" ca="1" si="189"/>
        <v>-3720480861695167.5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-3720480861695167.5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-15502003590396.531</v>
      </c>
      <c r="L5497" s="444">
        <f t="shared" ca="1" si="189"/>
        <v>-3735982865285564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-3735982865285564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-15566595272023.182</v>
      </c>
      <c r="L5498" s="444">
        <f t="shared" ca="1" si="189"/>
        <v>-3751549460557587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-3751549460557587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-15631456085656.611</v>
      </c>
      <c r="L5499" s="444">
        <f t="shared" ca="1" si="189"/>
        <v>-3767180916643243.5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-3767180916643243.5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-15696587152680.184</v>
      </c>
      <c r="L5500" s="444">
        <f t="shared" ca="1" si="189"/>
        <v>-3782877503795923.5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-3782877503795923.5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-15761989599149.682</v>
      </c>
      <c r="L5501" s="444">
        <f t="shared" ca="1" si="189"/>
        <v>-3798639493395073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-3798639493395073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-15827664555812.805</v>
      </c>
      <c r="L5502" s="444">
        <f t="shared" ca="1" si="189"/>
        <v>-3814467157950886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-3814467157950886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-15893613158128.693</v>
      </c>
      <c r="L5503" s="444">
        <f t="shared" ca="1" si="189"/>
        <v>-3830360771109014.5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-3830360771109014.5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-15959836546287.561</v>
      </c>
      <c r="L5504" s="444">
        <f t="shared" ca="1" si="189"/>
        <v>-3846320607655302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-3846320607655302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-16026335865230.422</v>
      </c>
      <c r="L5505" s="444">
        <f t="shared" ca="1" si="189"/>
        <v>-3862346943520532.5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-3862346943520532.5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-16093112264668.885</v>
      </c>
      <c r="L5506" s="444">
        <f t="shared" ca="1" si="189"/>
        <v>-3878440055785201.5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-3878440055785201.5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-16160166899105.006</v>
      </c>
      <c r="L5507" s="444">
        <f t="shared" ca="1" si="189"/>
        <v>-3894600222684306.5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-3894600222684306.5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-16227500927851.277</v>
      </c>
      <c r="L5508" s="444">
        <f t="shared" ca="1" si="189"/>
        <v>-3910827723612158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-3910827723612158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-16295115515050.66</v>
      </c>
      <c r="L5509" s="444">
        <f t="shared" ca="1" si="189"/>
        <v>-3927122839127208.5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-3927122839127208.5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-16363011829696.699</v>
      </c>
      <c r="L5510" s="444">
        <f t="shared" ca="1" si="189"/>
        <v>-3943485850956905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-3943485850956905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-16431191045653.771</v>
      </c>
      <c r="L5511" s="444">
        <f t="shared" ca="1" si="189"/>
        <v>-3959917042002559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-3959917042002559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-16499654341677.326</v>
      </c>
      <c r="L5512" s="444">
        <f t="shared" ca="1" si="189"/>
        <v>-3976416696344236.5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-3976416696344236.5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-16568402901434.318</v>
      </c>
      <c r="L5513" s="444">
        <f t="shared" ca="1" si="189"/>
        <v>-3992985099245671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-3992985099245671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-16637437913523.629</v>
      </c>
      <c r="L5514" s="444">
        <f t="shared" ca="1" si="189"/>
        <v>-4009622537159194.5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-4009622537159194.5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-16706760571496.646</v>
      </c>
      <c r="L5515" s="444">
        <f t="shared" ca="1" si="189"/>
        <v>-4026329297730691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-4026329297730691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-16776372073877.881</v>
      </c>
      <c r="L5516" s="444">
        <f t="shared" ca="1" si="189"/>
        <v>-4043105669804569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-4043105669804569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-16846273624185.705</v>
      </c>
      <c r="L5517" s="444">
        <f t="shared" ca="1" si="189"/>
        <v>-4059951943428754.5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-4059951943428754.5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-16916466430953.141</v>
      </c>
      <c r="L5518" s="444">
        <f t="shared" ca="1" si="189"/>
        <v>-4076868409859707.5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-4076868409859707.5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-16986951707748.781</v>
      </c>
      <c r="L5519" s="444">
        <f t="shared" ca="1" si="189"/>
        <v>-4093855361567456.5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-4093855361567456.5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-17057730673197.734</v>
      </c>
      <c r="L5520" s="444">
        <f t="shared" ca="1" si="189"/>
        <v>-4110913092240654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-4110913092240654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-17128804551002.725</v>
      </c>
      <c r="L5521" s="444">
        <f t="shared" ca="1" si="189"/>
        <v>-4128041896791656.5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-4128041896791656.5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-17200174569965.236</v>
      </c>
      <c r="L5522" s="444">
        <f t="shared" ca="1" si="189"/>
        <v>-4145242071361621.5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-4145242071361621.5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-17271841964006.758</v>
      </c>
      <c r="L5523" s="444">
        <f t="shared" ca="1" si="189"/>
        <v>-4162513913325628.5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-4162513913325628.5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-17343807972190.119</v>
      </c>
      <c r="L5524" s="444">
        <f t="shared" ca="1" si="189"/>
        <v>-4179857721297818.5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-4179857721297818.5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-17416073838740.912</v>
      </c>
      <c r="L5525" s="444">
        <f t="shared" ca="1" si="189"/>
        <v>-4197273795136559.5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-4197273795136559.5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-17488640813068.998</v>
      </c>
      <c r="L5526" s="444">
        <f t="shared" ca="1" si="189"/>
        <v>-4214762435949628.5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-4214762435949628.5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-17561510149790.121</v>
      </c>
      <c r="L5527" s="444">
        <f t="shared" ca="1" si="189"/>
        <v>-4232323946099418.5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-4232323946099418.5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-17634683108747.578</v>
      </c>
      <c r="L5528" s="444">
        <f t="shared" ca="1" si="189"/>
        <v>-4249958629208166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-4249958629208166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-17708160955034.023</v>
      </c>
      <c r="L5529" s="444">
        <f t="shared" ca="1" si="189"/>
        <v>-4267666790163200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-4267666790163200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-17781944959013.332</v>
      </c>
      <c r="L5530" s="444">
        <f t="shared" ca="1" si="189"/>
        <v>-4285448735122213.5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-4285448735122213.5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-17856036396342.555</v>
      </c>
      <c r="L5531" s="444">
        <f t="shared" ca="1" si="189"/>
        <v>-4303304771518556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-4303304771518556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-17930436547993.984</v>
      </c>
      <c r="L5532" s="444">
        <f t="shared" ca="1" si="189"/>
        <v>-4321235208066550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-4321235208066550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-18005146700277.293</v>
      </c>
      <c r="L5533" s="444">
        <f t="shared" ca="1" si="189"/>
        <v>-4339240354766827.5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-4339240354766827.5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-18080168144861.777</v>
      </c>
      <c r="L5534" s="444">
        <f t="shared" ca="1" si="189"/>
        <v>-4357320522911689.5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-4357320522911689.5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-18155502178798.707</v>
      </c>
      <c r="L5535" s="444">
        <f t="shared" ca="1" si="189"/>
        <v>-4375476025090488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-4375476025090488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-18231150104543.699</v>
      </c>
      <c r="L5536" s="444">
        <f t="shared" ca="1" si="189"/>
        <v>-4393707175195031.5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-4393707175195031.5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-18307113229979.297</v>
      </c>
      <c r="L5537" s="444">
        <f t="shared" ca="1" si="189"/>
        <v>-4412014288425011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-4412014288425011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-18383392868437.543</v>
      </c>
      <c r="L5538" s="444">
        <f t="shared" ca="1" si="189"/>
        <v>-4430397681293448.5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-4430397681293448.5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-18459990338722.699</v>
      </c>
      <c r="L5539" s="444">
        <f t="shared" ca="1" si="189"/>
        <v>-4448857671632171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-4448857671632171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-18536906965134.043</v>
      </c>
      <c r="L5540" s="444">
        <f t="shared" ca="1" si="189"/>
        <v>-4467394578597305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-4467394578597305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-18614144077488.773</v>
      </c>
      <c r="L5541" s="444">
        <f t="shared" ca="1" si="189"/>
        <v>-4486008722674794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-4486008722674794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-18691703011144.977</v>
      </c>
      <c r="L5542" s="444">
        <f t="shared" ca="1" si="189"/>
        <v>-4504700425685939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-4504700425685939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-18769585107024.746</v>
      </c>
      <c r="L5543" s="444">
        <f t="shared" ca="1" si="189"/>
        <v>-4523470010792964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-4523470010792964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-18847791711637.352</v>
      </c>
      <c r="L5544" s="444">
        <f t="shared" ca="1" si="189"/>
        <v>-4542317802504601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-4542317802504601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-18926324177102.504</v>
      </c>
      <c r="L5545" s="444">
        <f t="shared" ca="1" si="189"/>
        <v>-4561244126681704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-4561244126681704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-19005183861173.766</v>
      </c>
      <c r="L5546" s="444">
        <f t="shared" ca="1" si="189"/>
        <v>-4580249310542878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-4580249310542878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-19084372127261.992</v>
      </c>
      <c r="L5547" s="444">
        <f t="shared" ca="1" si="189"/>
        <v>-4599333682670140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-4599333682670140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-19163890344458.918</v>
      </c>
      <c r="L5548" s="444">
        <f t="shared" ca="1" si="189"/>
        <v>-4618497573014599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-4618497573014599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-19243739887560.828</v>
      </c>
      <c r="L5549" s="444">
        <f t="shared" ca="1" si="189"/>
        <v>-4637741312902160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-4637741312902160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-19323922137092.332</v>
      </c>
      <c r="L5550" s="444">
        <f t="shared" ca="1" si="189"/>
        <v>-4657065235039252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-4657065235039252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-19404438479330.215</v>
      </c>
      <c r="L5551" s="444">
        <f t="shared" ca="1" si="189"/>
        <v>-4676469673518582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-4676469673518582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-19485290306327.426</v>
      </c>
      <c r="L5552" s="444">
        <f t="shared" ca="1" si="189"/>
        <v>-4695954963824909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-4695954963824909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-19566479015937.121</v>
      </c>
      <c r="L5553" s="444">
        <f t="shared" ca="1" si="189"/>
        <v>-4715521442840846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-4715521442840846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-19648006011836.859</v>
      </c>
      <c r="L5554" s="444">
        <f t="shared" ca="1" si="189"/>
        <v>-4735169448852683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-4735169448852683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-19729872703552.844</v>
      </c>
      <c r="L5555" s="444">
        <f t="shared" ca="1" si="189"/>
        <v>-4754899321556236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-4754899321556236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-19812080506484.316</v>
      </c>
      <c r="L5556" s="444">
        <f t="shared" ca="1" si="189"/>
        <v>-4774711402062720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-4774711402062720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-19894630841928</v>
      </c>
      <c r="L5557" s="444">
        <f t="shared" ca="1" si="189"/>
        <v>-4794606032904648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-4794606032904648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-19977525137102.699</v>
      </c>
      <c r="L5558" s="444">
        <f t="shared" ca="1" si="189"/>
        <v>-4814583558041751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-4814583558041751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-20060764825173.961</v>
      </c>
      <c r="L5559" s="444">
        <f t="shared" ca="1" si="189"/>
        <v>-4834644322866925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-4834644322866925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-20144351345278.855</v>
      </c>
      <c r="L5560" s="444">
        <f t="shared" ca="1" si="189"/>
        <v>-4854788674212204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-4854788674212204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-20228286142550.852</v>
      </c>
      <c r="L5561" s="444">
        <f t="shared" ca="1" si="189"/>
        <v>-4875016960354755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-4875016960354755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-20312570668144.813</v>
      </c>
      <c r="L5562" s="444">
        <f t="shared" ca="1" si="189"/>
        <v>-4895329531022900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-4895329531022900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-20397206379262.082</v>
      </c>
      <c r="L5563" s="444">
        <f t="shared" ca="1" si="189"/>
        <v>-4915726737402162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-4915726737402162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-20482194739175.676</v>
      </c>
      <c r="L5564" s="444">
        <f t="shared" ca="1" si="189"/>
        <v>-4936208932141338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-4936208932141338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-20567537217255.574</v>
      </c>
      <c r="L5565" s="444">
        <f t="shared" ca="1" si="189"/>
        <v>-4956776469358594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-4956776469358594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-20653235288994.141</v>
      </c>
      <c r="L5566" s="444">
        <f t="shared" ca="1" si="189"/>
        <v>-4977429704647588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-4977429704647588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-20739290436031.617</v>
      </c>
      <c r="L5567" s="444">
        <f t="shared" ca="1" si="189"/>
        <v>-4998168995083620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-4998168995083620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-20825704146181.75</v>
      </c>
      <c r="L5568" s="444">
        <f t="shared" ca="1" si="189"/>
        <v>-5018994699229802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-5018994699229802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-20912477913457.508</v>
      </c>
      <c r="L5569" s="444">
        <f t="shared" ca="1" si="189"/>
        <v>-5039907177143260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-5039907177143260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-20999613238096.918</v>
      </c>
      <c r="L5570" s="444">
        <f t="shared" ca="1" si="189"/>
        <v>-5060906790381357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-5060906790381357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-21087111626588.988</v>
      </c>
      <c r="L5571" s="444">
        <f t="shared" ca="1" si="189"/>
        <v>-5081993902007946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-5081993902007946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-21174974591699.773</v>
      </c>
      <c r="L5572" s="444">
        <f t="shared" ca="1" si="189"/>
        <v>-5103168876599646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-5103168876599646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-21263203652498.523</v>
      </c>
      <c r="L5573" s="444">
        <f t="shared" ca="1" si="189"/>
        <v>-5124432080252145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-5124432080252145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-21351800334383.938</v>
      </c>
      <c r="L5574" s="444">
        <f t="shared" ca="1" si="189"/>
        <v>-5145783880586529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-5145783880586529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-21440766169110.539</v>
      </c>
      <c r="L5575" s="444">
        <f t="shared" ca="1" si="189"/>
        <v>-5167224646755640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-5167224646755640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-21530102694815.168</v>
      </c>
      <c r="L5576" s="444">
        <f t="shared" ca="1" si="189"/>
        <v>-5188754749450455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-5188754749450455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-21619811456043.563</v>
      </c>
      <c r="L5577" s="444">
        <f t="shared" ca="1" si="189"/>
        <v>-5210374560906499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-5210374560906499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-21709894003777.078</v>
      </c>
      <c r="L5578" s="444">
        <f t="shared" ca="1" si="189"/>
        <v>-5232084454910276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-5232084454910276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-21800351895459.484</v>
      </c>
      <c r="L5579" s="444">
        <f t="shared" ca="1" si="189"/>
        <v>-5253884806805735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-5253884806805735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-21891186695023.895</v>
      </c>
      <c r="L5580" s="444">
        <f t="shared" ca="1" si="189"/>
        <v>-5275775993500759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-5275775993500759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-21982399972919.828</v>
      </c>
      <c r="L5581" s="444">
        <f t="shared" ca="1" si="189"/>
        <v>-5297758393473679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-5297758393473679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-22073993306140.328</v>
      </c>
      <c r="L5582" s="444">
        <f t="shared" ca="1" si="189"/>
        <v>-5319832386779819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-5319832386779819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-22165968278249.246</v>
      </c>
      <c r="L5583" s="444">
        <f t="shared" ca="1" si="189"/>
        <v>-5341998355058068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-5341998355058068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-22258326479408.617</v>
      </c>
      <c r="L5584" s="444">
        <f t="shared" ca="1" si="189"/>
        <v>-5364256681537477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-5364256681537477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-22351069506406.152</v>
      </c>
      <c r="L5585" s="444">
        <f t="shared" ca="1" si="189"/>
        <v>-5386607751043883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-5386607751043883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-22444198962682.844</v>
      </c>
      <c r="L5586" s="444">
        <f t="shared" ca="1" si="189"/>
        <v>-5409051950006566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-5409051950006566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-22537716458360.691</v>
      </c>
      <c r="L5587" s="444">
        <f t="shared" ca="1" si="189"/>
        <v>-5431589666464927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-5431589666464927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-22631623610270.527</v>
      </c>
      <c r="L5588" s="444">
        <f t="shared" ca="1" si="189"/>
        <v>-5454221290075198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-5454221290075198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-22725922041979.992</v>
      </c>
      <c r="L5589" s="444">
        <f t="shared" ca="1" si="189"/>
        <v>-5476947212117178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-5476947212117178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-22820613383821.574</v>
      </c>
      <c r="L5590" s="444">
        <f t="shared" ca="1" si="189"/>
        <v>-5499767825501000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-5499767825501000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-22915699272920.832</v>
      </c>
      <c r="L5591" s="444">
        <f t="shared" ca="1" si="189"/>
        <v>-5522683524773921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-5522683524773921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-23011181353224.672</v>
      </c>
      <c r="L5592" s="444">
        <f t="shared" ca="1" si="189"/>
        <v>-5545694706127146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-5545694706127146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-23107061275529.773</v>
      </c>
      <c r="L5593" s="444">
        <f t="shared" ca="1" si="189"/>
        <v>-5568801767402676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-5568801767402676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-23203340697511.148</v>
      </c>
      <c r="L5594" s="444">
        <f t="shared" ca="1" si="189"/>
        <v>-5592005108100187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-5592005108100187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-23300021283750.777</v>
      </c>
      <c r="L5595" s="444">
        <f t="shared" ca="1" si="189"/>
        <v>-5615305129383938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-5615305129383938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-23397104705766.406</v>
      </c>
      <c r="L5596" s="444">
        <f t="shared" ca="1" si="189"/>
        <v>-5638702234089704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-5638702234089704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-23494592642040.434</v>
      </c>
      <c r="L5597" s="444">
        <f t="shared" ca="1" si="189"/>
        <v>-5662196826731744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-5662196826731744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-23592486778048.934</v>
      </c>
      <c r="L5598" s="444">
        <f t="shared" ca="1" si="189"/>
        <v>-5685789313509793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-5685789313509793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-23690788806290.805</v>
      </c>
      <c r="L5599" s="444">
        <f t="shared" ca="1" si="189"/>
        <v>-5709480102316084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-5709480102316084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-23789500426317.016</v>
      </c>
      <c r="L5600" s="444">
        <f t="shared" ca="1" si="189"/>
        <v>-5733269602742401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-5733269602742401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-23888623344760.004</v>
      </c>
      <c r="L5601" s="444">
        <f t="shared" ca="1" si="189"/>
        <v>-5757158226087161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-5757158226087161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-23988159275363.172</v>
      </c>
      <c r="L5602" s="444">
        <f t="shared" ca="1" si="189"/>
        <v>-5781146385362524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-5781146385362524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-24088109939010.516</v>
      </c>
      <c r="L5603" s="444">
        <f t="shared" ca="1" si="189"/>
        <v>-5805234495301535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-5805234495301535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-24188477063756.395</v>
      </c>
      <c r="L5604" s="444">
        <f t="shared" ca="1" si="189"/>
        <v>-5829422972365291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-5829422972365291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-24289262384855.379</v>
      </c>
      <c r="L5605" s="444">
        <f t="shared" ca="1" si="189"/>
        <v>-5853712234750146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-5853712234750146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-24390467644792.273</v>
      </c>
      <c r="L5606" s="444">
        <f t="shared" ca="1" si="189"/>
        <v>-5878102702394938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-5878102702394938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-24492094593312.242</v>
      </c>
      <c r="L5607" s="444">
        <f t="shared" ca="1" si="189"/>
        <v>-5902594796988250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-5902594796988250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-24594144987451.043</v>
      </c>
      <c r="L5608" s="444">
        <f t="shared" ca="1" si="189"/>
        <v>-5927188941975701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-5927188941975701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-24696620591565.422</v>
      </c>
      <c r="L5609" s="444">
        <f t="shared" ca="1" si="189"/>
        <v>-5951885562567266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-5951885562567266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-24799523177363.609</v>
      </c>
      <c r="L5610" s="444">
        <f t="shared" ca="1" si="189"/>
        <v>-5976685085744630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-5976685085744630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-24902854523935.957</v>
      </c>
      <c r="L5611" s="444">
        <f t="shared" ca="1" si="189"/>
        <v>-6001587940268566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-6001587940268566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-25006616417785.691</v>
      </c>
      <c r="L5612" s="444">
        <f t="shared" ca="1" si="189"/>
        <v>-6026594556686352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-6026594556686352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-25110810652859.801</v>
      </c>
      <c r="L5613" s="444">
        <f t="shared" ca="1" si="189"/>
        <v>-6051705367339212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-6051705367339212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-25215439030580.051</v>
      </c>
      <c r="L5614" s="444">
        <f t="shared" ca="1" si="189"/>
        <v>-6076920806369792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-6076920806369792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-25320503359874.133</v>
      </c>
      <c r="L5615" s="444">
        <f t="shared" ca="1" si="189"/>
        <v>-6102241309729666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-6102241309729666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-25426005457206.941</v>
      </c>
      <c r="L5616" s="444">
        <f t="shared" ca="1" si="189"/>
        <v>-6127667315186873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-6127667315186873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-25531947146611.969</v>
      </c>
      <c r="L5617" s="444">
        <f t="shared" ca="1" si="189"/>
        <v>-6153199262333485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-6153199262333485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-25638330259722.855</v>
      </c>
      <c r="L5618" s="444">
        <f t="shared" ref="L5618:L5872" ca="1" si="194">I5618-J5618+K5618</f>
        <v>-6178837592593208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-6178837592593208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-25745156635805.031</v>
      </c>
      <c r="L5619" s="444">
        <f t="shared" ca="1" si="194"/>
        <v>-6204582749229013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-6204582749229013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-25852428121787.555</v>
      </c>
      <c r="L5620" s="444">
        <f t="shared" ca="1" si="194"/>
        <v>-6230435177350801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-6230435177350801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-25960146572295.004</v>
      </c>
      <c r="L5621" s="444">
        <f t="shared" ca="1" si="194"/>
        <v>-6256395323923096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-6256395323923096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-26068313849679.566</v>
      </c>
      <c r="L5622" s="444">
        <f t="shared" ca="1" si="194"/>
        <v>-6282463637772776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-6282463637772776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-26176931824053.234</v>
      </c>
      <c r="L5623" s="444">
        <f t="shared" ca="1" si="194"/>
        <v>-6308640569596829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-6308640569596829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-26286002373320.121</v>
      </c>
      <c r="L5624" s="444">
        <f t="shared" ca="1" si="194"/>
        <v>-6334926571970149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-6334926571970149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-26395527383208.953</v>
      </c>
      <c r="L5625" s="444">
        <f t="shared" ca="1" si="194"/>
        <v>-6361322099353358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-6361322099353358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-26505508747305.656</v>
      </c>
      <c r="L5626" s="444">
        <f t="shared" ca="1" si="194"/>
        <v>-6387827608100664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-6387827608100664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-26615948367086.102</v>
      </c>
      <c r="L5627" s="444">
        <f t="shared" ca="1" si="194"/>
        <v>-6414443556467750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-6414443556467750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-26726848151948.957</v>
      </c>
      <c r="L5628" s="444">
        <f t="shared" ca="1" si="194"/>
        <v>-6441170404619699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-6441170404619699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-26838210019248.746</v>
      </c>
      <c r="L5629" s="444">
        <f t="shared" ca="1" si="194"/>
        <v>-6468008614638948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-6468008614638948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-26950035894328.949</v>
      </c>
      <c r="L5630" s="444">
        <f t="shared" ca="1" si="194"/>
        <v>-6494958650533277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-6494958650533277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-27062327710555.32</v>
      </c>
      <c r="L5631" s="444">
        <f t="shared" ca="1" si="194"/>
        <v>-6522020978243832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-6522020978243832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-27175087409349.301</v>
      </c>
      <c r="L5632" s="444">
        <f t="shared" ca="1" si="194"/>
        <v>-6549196065653181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-6549196065653181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-27288316940221.586</v>
      </c>
      <c r="L5633" s="444">
        <f t="shared" ca="1" si="194"/>
        <v>-6576484382593403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-6576484382593403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-27402018260805.844</v>
      </c>
      <c r="L5634" s="444">
        <f t="shared" ca="1" si="194"/>
        <v>-6603886400854209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-6603886400854209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-27516193336892.539</v>
      </c>
      <c r="L5635" s="444">
        <f t="shared" ca="1" si="194"/>
        <v>-6631402594191102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-6631402594191102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-27630844142462.926</v>
      </c>
      <c r="L5636" s="444">
        <f t="shared" ca="1" si="194"/>
        <v>-6659033438333565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-6659033438333565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-27745972659723.188</v>
      </c>
      <c r="L5637" s="444">
        <f t="shared" ca="1" si="194"/>
        <v>-6686779410993288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-6686779410993288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-27861580879138.699</v>
      </c>
      <c r="L5638" s="444">
        <f t="shared" ca="1" si="194"/>
        <v>-6714640991872427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-6714640991872427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-27977670799468.445</v>
      </c>
      <c r="L5639" s="444">
        <f t="shared" ca="1" si="194"/>
        <v>-6742618662671895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-6742618662671895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-28094244427799.563</v>
      </c>
      <c r="L5640" s="444">
        <f t="shared" ca="1" si="194"/>
        <v>-6770712907099695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-6770712907099695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-28211303779582.063</v>
      </c>
      <c r="L5641" s="444">
        <f t="shared" ca="1" si="194"/>
        <v>-6798924210879277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-6798924210879277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-28328850878663.652</v>
      </c>
      <c r="L5642" s="444">
        <f t="shared" ca="1" si="194"/>
        <v>-6827253061757941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-6827253061757941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-28446887757324.754</v>
      </c>
      <c r="L5643" s="444">
        <f t="shared" ca="1" si="194"/>
        <v>-6855699949515266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-6855699949515266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-28565416456313.609</v>
      </c>
      <c r="L5644" s="444">
        <f t="shared" ca="1" si="194"/>
        <v>-6884265365971580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-6884265365971580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-28684439024881.582</v>
      </c>
      <c r="L5645" s="444">
        <f t="shared" ca="1" si="194"/>
        <v>-6912949804996462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-6912949804996462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-28803957520818.59</v>
      </c>
      <c r="L5646" s="444">
        <f t="shared" ca="1" si="194"/>
        <v>-6941753762517281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-6941753762517281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-28923974010488.672</v>
      </c>
      <c r="L5647" s="444">
        <f t="shared" ca="1" si="194"/>
        <v>-6970677736527770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-6970677736527770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-29044490568865.707</v>
      </c>
      <c r="L5648" s="444">
        <f t="shared" ca="1" si="194"/>
        <v>-6999722227096636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-6999722227096636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-29165509279569.316</v>
      </c>
      <c r="L5649" s="444">
        <f t="shared" ca="1" si="194"/>
        <v>-7028887736376205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-7028887736376205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-29287032234900.848</v>
      </c>
      <c r="L5650" s="444">
        <f t="shared" ca="1" si="194"/>
        <v>-7058174768611106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-7058174768611106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-29409061535879.609</v>
      </c>
      <c r="L5651" s="444">
        <f t="shared" ca="1" si="194"/>
        <v>-7087583830146986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-7087583830146986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-29531599292279.113</v>
      </c>
      <c r="L5652" s="444">
        <f t="shared" ca="1" si="194"/>
        <v>-7117115429439265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-7117115429439265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-29654647622663.605</v>
      </c>
      <c r="L5653" s="444">
        <f t="shared" ca="1" si="194"/>
        <v>-7146770077061929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-7146770077061929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-29778208654424.703</v>
      </c>
      <c r="L5654" s="444">
        <f t="shared" ca="1" si="194"/>
        <v>-7176548285716354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-7176548285716354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-29902284523818.141</v>
      </c>
      <c r="L5655" s="444">
        <f t="shared" ca="1" si="194"/>
        <v>-7206450570240172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-7206450570240172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-30026877376000.719</v>
      </c>
      <c r="L5656" s="444">
        <f t="shared" ca="1" si="194"/>
        <v>-7236477447616173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-7236477447616173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-30151989365067.387</v>
      </c>
      <c r="L5657" s="444">
        <f t="shared" ca="1" si="194"/>
        <v>-7266629436981240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-7266629436981240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-30277622654088.5</v>
      </c>
      <c r="L5658" s="444">
        <f t="shared" ca="1" si="194"/>
        <v>-7296907059635328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-7296907059635328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-30403779415147.199</v>
      </c>
      <c r="L5659" s="444">
        <f t="shared" ca="1" si="194"/>
        <v>-7327310839050475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-7327310839050475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-30530461829376.98</v>
      </c>
      <c r="L5660" s="444">
        <f t="shared" ca="1" si="194"/>
        <v>-7357841300879852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-7357841300879852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-30657672086999.383</v>
      </c>
      <c r="L5661" s="444">
        <f t="shared" ca="1" si="194"/>
        <v>-7388498972966851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-7388498972966851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-30785412387361.875</v>
      </c>
      <c r="L5662" s="444">
        <f t="shared" ca="1" si="194"/>
        <v>-7419284385354213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-7419284385354213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-30913684938975.887</v>
      </c>
      <c r="L5663" s="444">
        <f t="shared" ca="1" si="194"/>
        <v>-7450198070293189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-7450198070293189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-31042491959554.949</v>
      </c>
      <c r="L5664" s="444">
        <f t="shared" ca="1" si="194"/>
        <v>-7481240562252744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-7481240562252744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-31171835676053.098</v>
      </c>
      <c r="L5665" s="444">
        <f t="shared" ca="1" si="194"/>
        <v>-7512412397928797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-7512412397928797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-31301718324703.32</v>
      </c>
      <c r="L5666" s="444">
        <f t="shared" ca="1" si="194"/>
        <v>-7543714116253500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-7543714116253500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-31432142151056.25</v>
      </c>
      <c r="L5667" s="444">
        <f t="shared" ca="1" si="194"/>
        <v>-7575146258404556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-7575146258404556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-31563109410018.984</v>
      </c>
      <c r="L5668" s="444">
        <f t="shared" ca="1" si="194"/>
        <v>-7606709367814575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-7606709367814575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-31694622365894.063</v>
      </c>
      <c r="L5669" s="444">
        <f t="shared" ca="1" si="194"/>
        <v>-7638403990180469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-7638403990180469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-31826683292418.625</v>
      </c>
      <c r="L5670" s="444">
        <f t="shared" ca="1" si="194"/>
        <v>-7670230673472888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-7670230673472888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-31959294472803.699</v>
      </c>
      <c r="L5671" s="444">
        <f t="shared" ca="1" si="194"/>
        <v>-7702189967945692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-7702189967945692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-32092458199773.715</v>
      </c>
      <c r="L5672" s="444">
        <f t="shared" ca="1" si="194"/>
        <v>-7734282426145466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-7734282426145466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-32226176775606.109</v>
      </c>
      <c r="L5673" s="444">
        <f t="shared" ca="1" si="194"/>
        <v>-7766508602921072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-7766508602921072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-32360452512171.133</v>
      </c>
      <c r="L5674" s="444">
        <f t="shared" ca="1" si="194"/>
        <v>-7798869055433243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-7798869055433243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-32495287730971.844</v>
      </c>
      <c r="L5675" s="444">
        <f t="shared" ca="1" si="194"/>
        <v>-7831364343164215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-7831364343164215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-32630684763184.223</v>
      </c>
      <c r="L5676" s="444">
        <f t="shared" ca="1" si="194"/>
        <v>-7863995027927399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-7863995027927399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-32766645949697.492</v>
      </c>
      <c r="L5677" s="444">
        <f t="shared" ca="1" si="194"/>
        <v>-7896761673877096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-7896761673877096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-32903173641154.566</v>
      </c>
      <c r="L5678" s="444">
        <f t="shared" ca="1" si="194"/>
        <v>-7929664847518251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-7929664847518251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-33040270197992.711</v>
      </c>
      <c r="L5679" s="444">
        <f t="shared" ca="1" si="194"/>
        <v>-7962705117716244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-7962705117716244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-33177937990484.348</v>
      </c>
      <c r="L5680" s="444">
        <f t="shared" ca="1" si="194"/>
        <v>-7995883055706728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-7995883055706728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-33316179398778.035</v>
      </c>
      <c r="L5681" s="444">
        <f t="shared" ca="1" si="194"/>
        <v>-8029199235105506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-8029199235105506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-33454996812939.609</v>
      </c>
      <c r="L5682" s="444">
        <f t="shared" ca="1" si="194"/>
        <v>-8062654231918446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-8062654231918446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-33594392632993.52</v>
      </c>
      <c r="L5683" s="444">
        <f t="shared" ca="1" si="194"/>
        <v>-8096248624551440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-8096248624551440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-33734369268964.332</v>
      </c>
      <c r="L5684" s="444">
        <f t="shared" ca="1" si="194"/>
        <v>-8129982993820404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-8129982993820404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-33874929140918.348</v>
      </c>
      <c r="L5685" s="444">
        <f t="shared" ca="1" si="194"/>
        <v>-8163857922961322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-8163857922961322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-34016074679005.504</v>
      </c>
      <c r="L5686" s="444">
        <f t="shared" ca="1" si="194"/>
        <v>-8197873997640328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-8197873997640328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-34157808323501.371</v>
      </c>
      <c r="L5687" s="444">
        <f t="shared" ca="1" si="194"/>
        <v>-8232031805963829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-8232031805963829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-34300132524849.285</v>
      </c>
      <c r="L5688" s="444">
        <f t="shared" ca="1" si="194"/>
        <v>-8266331938488678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-8266331938488678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-34443049743702.828</v>
      </c>
      <c r="L5689" s="444">
        <f t="shared" ca="1" si="194"/>
        <v>-8300774988232381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-8300774988232381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-34586562450968.258</v>
      </c>
      <c r="L5690" s="444">
        <f t="shared" ca="1" si="194"/>
        <v>-8335361550683349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-8335361550683349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-34730673127847.281</v>
      </c>
      <c r="L5691" s="444">
        <f t="shared" ca="1" si="194"/>
        <v>-8370092223811196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-8370092223811196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-34875384265879.984</v>
      </c>
      <c r="L5692" s="444">
        <f t="shared" ca="1" si="194"/>
        <v>-8404967608077076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-8404967608077076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-35020698366987.816</v>
      </c>
      <c r="L5693" s="444">
        <f t="shared" ca="1" si="194"/>
        <v>-8439988306444064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-8439988306444064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-35166617943516.934</v>
      </c>
      <c r="L5694" s="444">
        <f t="shared" ca="1" si="194"/>
        <v>-8475154924387581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-8475154924387581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-35313145518281.586</v>
      </c>
      <c r="L5695" s="444">
        <f t="shared" ca="1" si="194"/>
        <v>-8510468069905863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-8510468069905863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-35460283624607.766</v>
      </c>
      <c r="L5696" s="444">
        <f t="shared" ca="1" si="194"/>
        <v>-8545928353530471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-8545928353530471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-35608034806376.961</v>
      </c>
      <c r="L5697" s="444">
        <f t="shared" ca="1" si="194"/>
        <v>-8581536388336848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-8581536388336848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-35756401618070.203</v>
      </c>
      <c r="L5698" s="444">
        <f t="shared" ca="1" si="194"/>
        <v>-8617292789954918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-8617292789954918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-35905386624812.164</v>
      </c>
      <c r="L5699" s="444">
        <f t="shared" ca="1" si="194"/>
        <v>-8653198176579730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-8653198176579730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-36054992402415.547</v>
      </c>
      <c r="L5700" s="444">
        <f t="shared" ca="1" si="194"/>
        <v>-8689253168982146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-8689253168982146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-36205221537425.609</v>
      </c>
      <c r="L5701" s="444">
        <f t="shared" ca="1" si="194"/>
        <v>-8725458390519572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-8725458390519572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-36356076627164.883</v>
      </c>
      <c r="L5702" s="444">
        <f t="shared" ca="1" si="194"/>
        <v>-8761814467146737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-8761814467146737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-36507560279778.07</v>
      </c>
      <c r="L5703" s="444">
        <f t="shared" ca="1" si="194"/>
        <v>-8798322027426515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-8798322027426515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-36659675114277.148</v>
      </c>
      <c r="L5704" s="444">
        <f t="shared" ca="1" si="194"/>
        <v>-8834981702540792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-8834981702540792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-36812423760586.633</v>
      </c>
      <c r="L5705" s="444">
        <f t="shared" ca="1" si="194"/>
        <v>-8871794126301379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-8871794126301379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-36965808859589.078</v>
      </c>
      <c r="L5706" s="444">
        <f t="shared" ca="1" si="194"/>
        <v>-8908759935160968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-8908759935160968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-37119833063170.703</v>
      </c>
      <c r="L5707" s="444">
        <f t="shared" ca="1" si="194"/>
        <v>-8945879768224139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-8945879768224139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-37274499034267.242</v>
      </c>
      <c r="L5708" s="444">
        <f t="shared" ca="1" si="194"/>
        <v>-8983154267258406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-8983154267258406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-37429809446910.023</v>
      </c>
      <c r="L5709" s="444">
        <f t="shared" ca="1" si="194"/>
        <v>-9020584076705316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-9020584076705316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-37585766986272.148</v>
      </c>
      <c r="L5710" s="444">
        <f t="shared" ca="1" si="194"/>
        <v>-9058169843691588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-9058169843691588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-37742374348714.953</v>
      </c>
      <c r="L5711" s="444">
        <f t="shared" ca="1" si="194"/>
        <v>-9095912218040302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-9095912218040302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-37899634241834.594</v>
      </c>
      <c r="L5712" s="444">
        <f t="shared" ca="1" si="194"/>
        <v>-9133811852282136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-9133811852282136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-38057549384508.898</v>
      </c>
      <c r="L5713" s="444">
        <f t="shared" ca="1" si="194"/>
        <v>-9171869401666644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-9171869401666644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-38216122506944.352</v>
      </c>
      <c r="L5714" s="444">
        <f t="shared" ca="1" si="194"/>
        <v>-9210085524173588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-9210085524173588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-38375356350723.281</v>
      </c>
      <c r="L5715" s="444">
        <f t="shared" ca="1" si="194"/>
        <v>-9248460880524312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-9248460880524312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-38535253668851.297</v>
      </c>
      <c r="L5716" s="444">
        <f t="shared" ca="1" si="194"/>
        <v>-9286996134193164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-9286996134193164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-38695817225804.852</v>
      </c>
      <c r="L5717" s="444">
        <f t="shared" ca="1" si="194"/>
        <v>-9325691951418968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-9325691951418968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-38857049797579.031</v>
      </c>
      <c r="L5718" s="444">
        <f t="shared" ca="1" si="194"/>
        <v>-9364549001216548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-9364549001216548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-39018954171735.617</v>
      </c>
      <c r="L5719" s="444">
        <f t="shared" ca="1" si="194"/>
        <v>-9403567955388284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-9403567955388284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-39181533147451.18</v>
      </c>
      <c r="L5720" s="444">
        <f t="shared" ca="1" si="194"/>
        <v>-9442749488535736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-9442749488535736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-39344789535565.563</v>
      </c>
      <c r="L5721" s="444">
        <f t="shared" ca="1" si="194"/>
        <v>-9482094278071302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-9482094278071302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-39508726158630.422</v>
      </c>
      <c r="L5722" s="444">
        <f t="shared" ca="1" si="194"/>
        <v>-9521603004229932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-9521603004229932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-39673345850958.047</v>
      </c>
      <c r="L5723" s="444">
        <f t="shared" ca="1" si="194"/>
        <v>-9561276350080890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-9561276350080890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-39838651458670.375</v>
      </c>
      <c r="L5724" s="444">
        <f t="shared" ca="1" si="194"/>
        <v>-9601115001539560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-9601115001539560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-40004645839748.164</v>
      </c>
      <c r="L5725" s="444">
        <f t="shared" ca="1" si="194"/>
        <v>-9641119647379308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-9641119647379308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-40171331864080.453</v>
      </c>
      <c r="L5726" s="444">
        <f t="shared" ca="1" si="194"/>
        <v>-9681290979243388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-9681290979243388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-40338712413514.117</v>
      </c>
      <c r="L5727" s="444">
        <f t="shared" ca="1" si="194"/>
        <v>-9721629691656902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-9721629691656902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-40506790381903.758</v>
      </c>
      <c r="L5728" s="444">
        <f t="shared" ca="1" si="194"/>
        <v>-9762136482038806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-9762136482038806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-40675568675161.688</v>
      </c>
      <c r="L5729" s="444">
        <f t="shared" ca="1" si="194"/>
        <v>-9802812050713968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-9802812050713968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-40845050211308.203</v>
      </c>
      <c r="L5730" s="444">
        <f t="shared" ca="1" si="194"/>
        <v>-9843657100925276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-9843657100925276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-41015237920521.984</v>
      </c>
      <c r="L5731" s="444">
        <f t="shared" ca="1" si="194"/>
        <v>-9884672338845798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-9884672338845798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-41186134745190.828</v>
      </c>
      <c r="L5732" s="444">
        <f t="shared" ca="1" si="194"/>
        <v>-9925858473590988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-9925858473590988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-41357743639962.453</v>
      </c>
      <c r="L5733" s="444">
        <f t="shared" ca="1" si="194"/>
        <v>-9967216217230950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-9967216217230950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-41530067571795.625</v>
      </c>
      <c r="L5734" s="444">
        <f t="shared" ca="1" si="194"/>
        <v>-1.0008746284802746E+16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-1.0008746284802746E+16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-41703109520011.438</v>
      </c>
      <c r="L5735" s="444">
        <f t="shared" ca="1" si="194"/>
        <v>-1.0050449394322758E+16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-1.0050449394322758E+16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-41876872476344.828</v>
      </c>
      <c r="L5736" s="444">
        <f t="shared" ca="1" si="194"/>
        <v>-1.0092326266799102E+16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-1.0092326266799102E+16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-42051359444996.258</v>
      </c>
      <c r="L5737" s="444">
        <f t="shared" ca="1" si="194"/>
        <v>-1.0134377626244098E+16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-1.0134377626244098E+16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-42226573442683.742</v>
      </c>
      <c r="L5738" s="444">
        <f t="shared" ca="1" si="194"/>
        <v>-1.0176604199686782E+16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-1.0176604199686782E+16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-42402517498694.922</v>
      </c>
      <c r="L5739" s="444">
        <f t="shared" ca="1" si="194"/>
        <v>-1.0219006717185476E+16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-1.0219006717185476E+16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-42579194654939.484</v>
      </c>
      <c r="L5740" s="444">
        <f t="shared" ca="1" si="194"/>
        <v>-1.0261585911840416E+16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-1.0261585911840416E+16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-42756607966001.734</v>
      </c>
      <c r="L5741" s="444">
        <f t="shared" ca="1" si="194"/>
        <v>-1.0304342519806418E+16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-1.0304342519806418E+16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-42934760499193.406</v>
      </c>
      <c r="L5742" s="444">
        <f t="shared" ca="1" si="194"/>
        <v>-1.0347277280305612E+16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-1.0347277280305612E+16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-43113655334606.719</v>
      </c>
      <c r="L5743" s="444">
        <f t="shared" ca="1" si="194"/>
        <v>-1.0390390935640218E+16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-1.0390390935640218E+16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-43293295565167.578</v>
      </c>
      <c r="L5744" s="444">
        <f t="shared" ca="1" si="194"/>
        <v>-1.0433684231205386E+16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-1.0433684231205386E+16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-43473684296689.109</v>
      </c>
      <c r="L5745" s="444">
        <f t="shared" ca="1" si="194"/>
        <v>-1.0477157915502076E+16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-1.0477157915502076E+16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-43654824647925.313</v>
      </c>
      <c r="L5746" s="444">
        <f t="shared" ca="1" si="194"/>
        <v>-1.0520812740150002E+16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-1.0520812740150002E+16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-43836719750625.008</v>
      </c>
      <c r="L5747" s="444">
        <f t="shared" ca="1" si="194"/>
        <v>-1.0564649459900628E+16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-1.0564649459900628E+16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-44019372749585.953</v>
      </c>
      <c r="L5748" s="444">
        <f t="shared" ca="1" si="194"/>
        <v>-1.0608668832650214E+16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-1.0608668832650214E+16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-44202786802709.227</v>
      </c>
      <c r="L5749" s="444">
        <f t="shared" ca="1" si="194"/>
        <v>-1.0652871619452924E+16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-1.0652871619452924E+16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-44386965081053.852</v>
      </c>
      <c r="L5750" s="444">
        <f t="shared" ca="1" si="194"/>
        <v>-1.0697258584533978E+16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-1.0697258584533978E+16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-44571910768891.578</v>
      </c>
      <c r="L5751" s="444">
        <f t="shared" ca="1" si="194"/>
        <v>-1.074183049530287E+16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-1.074183049530287E+16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-44757627063761.961</v>
      </c>
      <c r="L5752" s="444">
        <f t="shared" ca="1" si="194"/>
        <v>-1.0786588122366632E+16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-1.0786588122366632E+16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-44944117176527.633</v>
      </c>
      <c r="L5753" s="444">
        <f t="shared" ca="1" si="194"/>
        <v>-1.083153223954316E+16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-1.083153223954316E+16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-45131384331429.836</v>
      </c>
      <c r="L5754" s="444">
        <f t="shared" ca="1" si="194"/>
        <v>-1.087666362387459E+16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-1.087666362387459E+16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-45319431766144.125</v>
      </c>
      <c r="L5755" s="444">
        <f t="shared" ca="1" si="194"/>
        <v>-1.0921983055640734E+16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-1.0921983055640734E+16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-45508262731836.391</v>
      </c>
      <c r="L5756" s="444">
        <f t="shared" ca="1" si="194"/>
        <v>-1.096749131837257E+16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-1.096749131837257E+16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-45697880493219.039</v>
      </c>
      <c r="L5757" s="444">
        <f t="shared" ca="1" si="194"/>
        <v>-1.101318919886579E+16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-1.101318919886579E+16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-45888288328607.461</v>
      </c>
      <c r="L5758" s="444">
        <f t="shared" ca="1" si="194"/>
        <v>-1.1059077487194398E+16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-1.1059077487194398E+16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-46079489529976.656</v>
      </c>
      <c r="L5759" s="444">
        <f t="shared" ca="1" si="194"/>
        <v>-1.1105156976724374E+16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-1.1105156976724374E+16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-46271487403018.227</v>
      </c>
      <c r="L5760" s="444">
        <f t="shared" ca="1" si="194"/>
        <v>-1.1151428464127392E+16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-1.1151428464127392E+16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-46464285267197.469</v>
      </c>
      <c r="L5761" s="444">
        <f t="shared" ca="1" si="194"/>
        <v>-1.119789274939459E+16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-1.119789274939459E+16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-46657886455810.789</v>
      </c>
      <c r="L5762" s="444">
        <f t="shared" ca="1" si="194"/>
        <v>-1.12445506358504E+16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-1.12445506358504E+16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-46852294316043.336</v>
      </c>
      <c r="L5763" s="444">
        <f t="shared" ca="1" si="194"/>
        <v>-1.1291402930166444E+16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-1.1291402930166444E+16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-47047512209026.852</v>
      </c>
      <c r="L5764" s="444">
        <f t="shared" ca="1" si="194"/>
        <v>-1.133845044237547E+16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-1.133845044237547E+16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-47243543509897.789</v>
      </c>
      <c r="L5765" s="444">
        <f t="shared" ca="1" si="194"/>
        <v>-1.1385693985885368E+16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-1.1385693985885368E+16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-47440391607855.703</v>
      </c>
      <c r="L5766" s="444">
        <f t="shared" ca="1" si="194"/>
        <v>-1.1433134377493224E+16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-1.1433134377493224E+16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-47638059906221.766</v>
      </c>
      <c r="L5767" s="444">
        <f t="shared" ca="1" si="194"/>
        <v>-1.1480772437399446E+16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-1.1480772437399446E+16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-47836551822497.688</v>
      </c>
      <c r="L5768" s="444">
        <f t="shared" ca="1" si="194"/>
        <v>-1.1528608989221944E+16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-1.1528608989221944E+16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-48035870788424.766</v>
      </c>
      <c r="L5769" s="444">
        <f t="shared" ca="1" si="194"/>
        <v>-1.1576644860010368E+16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-1.1576644860010368E+16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-48236020250043.203</v>
      </c>
      <c r="L5770" s="444">
        <f t="shared" ca="1" si="194"/>
        <v>-1.1624880880260412E+16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-1.1624880880260412E+16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-48437003667751.719</v>
      </c>
      <c r="L5771" s="444">
        <f t="shared" ca="1" si="194"/>
        <v>-1.1673317883928164E+16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-1.1673317883928164E+16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-48638824516367.352</v>
      </c>
      <c r="L5772" s="444">
        <f t="shared" ca="1" si="194"/>
        <v>-1.1721956708444532E+16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-1.1721956708444532E+16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-48841486285185.547</v>
      </c>
      <c r="L5773" s="444">
        <f t="shared" ca="1" si="194"/>
        <v>-1.1770798194729718E+16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-1.1770798194729718E+16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-49044992478040.492</v>
      </c>
      <c r="L5774" s="444">
        <f t="shared" ca="1" si="194"/>
        <v>-1.1819843187207758E+16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-1.1819843187207758E+16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-49249346613365.656</v>
      </c>
      <c r="L5775" s="444">
        <f t="shared" ca="1" si="194"/>
        <v>-1.1869092533821124E+16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-1.1869092533821124E+16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-49454552224254.68</v>
      </c>
      <c r="L5776" s="444">
        <f t="shared" ca="1" si="194"/>
        <v>-1.1918547086045378E+16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-1.1918547086045378E+16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-49660612858522.406</v>
      </c>
      <c r="L5777" s="444">
        <f t="shared" ca="1" si="194"/>
        <v>-1.19682076989039E+16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-1.19682076989039E+16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-49867532078766.25</v>
      </c>
      <c r="L5778" s="444">
        <f t="shared" ca="1" si="194"/>
        <v>-1.2018075230982666E+16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-1.2018075230982666E+16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-50075313462427.773</v>
      </c>
      <c r="L5779" s="444">
        <f t="shared" ca="1" si="194"/>
        <v>-1.2068150544445094E+16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-1.2068150544445094E+16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-50283960601854.555</v>
      </c>
      <c r="L5780" s="444">
        <f t="shared" ca="1" si="194"/>
        <v>-1.2118434505046948E+16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-1.2118434505046948E+16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-50493477104362.281</v>
      </c>
      <c r="L5781" s="444">
        <f t="shared" ca="1" si="194"/>
        <v>-1.216892798215131E+16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-1.216892798215131E+16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-50703866592297.125</v>
      </c>
      <c r="L5782" s="444">
        <f t="shared" ca="1" si="194"/>
        <v>-1.2219631848743608E+16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-1.2219631848743608E+16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-50915132703098.367</v>
      </c>
      <c r="L5783" s="444">
        <f t="shared" ca="1" si="194"/>
        <v>-1.2270546981446706E+16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-1.2270546981446706E+16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-51127279089361.273</v>
      </c>
      <c r="L5784" s="444">
        <f t="shared" ca="1" si="194"/>
        <v>-1.2321674260536068E+16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-1.2321674260536068E+16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-51340309418900.281</v>
      </c>
      <c r="L5785" s="444">
        <f t="shared" ca="1" si="194"/>
        <v>-1.2373014569954968E+16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-1.2373014569954968E+16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-51554227374812.367</v>
      </c>
      <c r="L5786" s="444">
        <f t="shared" ca="1" si="194"/>
        <v>-1.242456879732978E+16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-1.242456879732978E+16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-51769036655540.75</v>
      </c>
      <c r="L5787" s="444">
        <f t="shared" ca="1" si="194"/>
        <v>-1.247633783398532E+16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-1.247633783398532E+16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-51984740974938.836</v>
      </c>
      <c r="L5788" s="444">
        <f t="shared" ca="1" si="194"/>
        <v>-1.2528322574960258E+16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-1.2528322574960258E+16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-52201344062334.406</v>
      </c>
      <c r="L5789" s="444">
        <f t="shared" ca="1" si="194"/>
        <v>-1.2580523919022592E+16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-1.2580523919022592E+16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-52418849662594.133</v>
      </c>
      <c r="L5790" s="444">
        <f t="shared" ca="1" si="194"/>
        <v>-1.2632942768685186E+16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-1.2632942768685186E+16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-52637261536188.273</v>
      </c>
      <c r="L5791" s="444">
        <f t="shared" ca="1" si="194"/>
        <v>-1.2685580030221374E+16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-1.2685580030221374E+16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-52856583459255.727</v>
      </c>
      <c r="L5792" s="444">
        <f t="shared" ca="1" si="194"/>
        <v>-1.273843661368063E+16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-1.273843661368063E+16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-53076819223669.289</v>
      </c>
      <c r="L5793" s="444">
        <f t="shared" ca="1" si="194"/>
        <v>-1.27915134329043E+16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-1.27915134329043E+16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-53297972637101.25</v>
      </c>
      <c r="L5794" s="444">
        <f t="shared" ca="1" si="194"/>
        <v>-1.2844811405541402E+16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-1.2844811405541402E+16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-53520047523089.172</v>
      </c>
      <c r="L5795" s="444">
        <f t="shared" ca="1" si="194"/>
        <v>-1.2898331453064492E+16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-1.2898331453064492E+16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-53743047721102.047</v>
      </c>
      <c r="L5796" s="444">
        <f t="shared" ca="1" si="194"/>
        <v>-1.2952074500785594E+16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-1.2952074500785594E+16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-53966977086606.641</v>
      </c>
      <c r="L5797" s="444">
        <f t="shared" ca="1" si="194"/>
        <v>-1.30060414778722E+16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-1.30060414778722E+16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-54191839491134.164</v>
      </c>
      <c r="L5798" s="444">
        <f t="shared" ca="1" si="194"/>
        <v>-1.3060233317363334E+16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-1.3060233317363334E+16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-54417638822347.227</v>
      </c>
      <c r="L5799" s="444">
        <f t="shared" ca="1" si="194"/>
        <v>-1.3114650956185682E+16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-1.3114650956185682E+16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-54644378984107.008</v>
      </c>
      <c r="L5800" s="444">
        <f t="shared" ca="1" si="194"/>
        <v>-1.316929533516979E+16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-1.316929533516979E+16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-54872063896540.789</v>
      </c>
      <c r="L5801" s="444">
        <f t="shared" ca="1" si="194"/>
        <v>-1.322416739906633E+16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-1.322416739906633E+16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-55100697496109.711</v>
      </c>
      <c r="L5802" s="444">
        <f t="shared" ca="1" si="194"/>
        <v>-1.327926809656244E+16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-1.327926809656244E+16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-55330283735676.836</v>
      </c>
      <c r="L5803" s="444">
        <f t="shared" ca="1" si="194"/>
        <v>-1.3334598380298116E+16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-1.3334598380298116E+16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-55560826584575.484</v>
      </c>
      <c r="L5804" s="444">
        <f t="shared" ca="1" si="194"/>
        <v>-1.3390159206882692E+16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-1.3390159206882692E+16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-55792330028677.883</v>
      </c>
      <c r="L5805" s="444">
        <f t="shared" ca="1" si="194"/>
        <v>-1.344595153691137E+16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-1.344595153691137E+16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-56024798070464.039</v>
      </c>
      <c r="L5806" s="444">
        <f t="shared" ca="1" si="194"/>
        <v>-1.3501976334981834E+16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-1.3501976334981834E+16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-56258234729090.977</v>
      </c>
      <c r="L5807" s="444">
        <f t="shared" ca="1" si="194"/>
        <v>-1.3558234569710924E+16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-1.3558234569710924E+16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-56492644040462.18</v>
      </c>
      <c r="L5808" s="444">
        <f t="shared" ca="1" si="194"/>
        <v>-1.3614727213751386E+16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-1.3614727213751386E+16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-56728030057297.438</v>
      </c>
      <c r="L5809" s="444">
        <f t="shared" ca="1" si="194"/>
        <v>-1.3671455243808684E+16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-1.3671455243808684E+16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-56964396849202.852</v>
      </c>
      <c r="L5810" s="444">
        <f t="shared" ca="1" si="194"/>
        <v>-1.3728419640657886E+16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-1.3728419640657886E+16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-57201748502741.188</v>
      </c>
      <c r="L5811" s="444">
        <f t="shared" ca="1" si="194"/>
        <v>-1.3785621389160628E+16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-1.3785621389160628E+16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-57440089121502.617</v>
      </c>
      <c r="L5812" s="444">
        <f t="shared" ca="1" si="194"/>
        <v>-1.384306147828213E+16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-1.384306147828213E+16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-57679422826175.539</v>
      </c>
      <c r="L5813" s="444">
        <f t="shared" ca="1" si="194"/>
        <v>-1.3900740901108306E+16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-1.3900740901108306E+16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-57919753754617.938</v>
      </c>
      <c r="L5814" s="444">
        <f t="shared" ca="1" si="194"/>
        <v>-1.3958660654862924E+16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-1.3958660654862924E+16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-58161086061928.852</v>
      </c>
      <c r="L5815" s="444">
        <f t="shared" ca="1" si="194"/>
        <v>-1.4016821740924852E+16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-1.4016821740924852E+16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-58403423920520.219</v>
      </c>
      <c r="L5816" s="444">
        <f t="shared" ca="1" si="194"/>
        <v>-1.4075225164845372E+16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-1.4075225164845372E+16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-58646771520189.047</v>
      </c>
      <c r="L5817" s="444">
        <f t="shared" ca="1" si="194"/>
        <v>-1.4133871936365562E+16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-1.4133871936365562E+16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-58891133068189.852</v>
      </c>
      <c r="L5818" s="444">
        <f t="shared" ca="1" si="194"/>
        <v>-1.4192763069433752E+16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-1.4192763069433752E+16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-59136512789307.289</v>
      </c>
      <c r="L5819" s="444">
        <f t="shared" ca="1" si="194"/>
        <v>-1.425189958222306E+16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-1.425189958222306E+16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-59382914925929.414</v>
      </c>
      <c r="L5820" s="444">
        <f t="shared" ca="1" si="194"/>
        <v>-1.431128249714899E+16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-1.431128249714899E+16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-59630343738120.797</v>
      </c>
      <c r="L5821" s="444">
        <f t="shared" ca="1" si="194"/>
        <v>-1.437091284088711E+16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-1.437091284088711E+16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-59878803503696.289</v>
      </c>
      <c r="L5822" s="444">
        <f t="shared" ca="1" si="194"/>
        <v>-1.4430791644390806E+16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-1.4430791644390806E+16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-60128298518295.023</v>
      </c>
      <c r="L5823" s="444">
        <f t="shared" ca="1" si="194"/>
        <v>-1.4490919942909102E+16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-1.4490919942909102E+16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-60378833095454.594</v>
      </c>
      <c r="L5824" s="444">
        <f t="shared" ca="1" si="194"/>
        <v>-1.4551298776004556E+16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-1.4551298776004556E+16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-60630411566685.648</v>
      </c>
      <c r="L5825" s="444">
        <f t="shared" ca="1" si="194"/>
        <v>-1.4611929187571242E+16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-1.4611929187571242E+16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-60883038281546.836</v>
      </c>
      <c r="L5826" s="444">
        <f t="shared" ca="1" si="194"/>
        <v>-1.4672812225852788E+16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-1.4672812225852788E+16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-61136717607719.945</v>
      </c>
      <c r="L5827" s="444">
        <f t="shared" ca="1" si="194"/>
        <v>-1.4733948943460508E+16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-1.4733948943460508E+16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-61391453931085.445</v>
      </c>
      <c r="L5828" s="444">
        <f t="shared" ca="1" si="194"/>
        <v>-1.4795340397391594E+16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-1.4795340397391594E+16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-61647251655798.297</v>
      </c>
      <c r="L5829" s="444">
        <f t="shared" ca="1" si="194"/>
        <v>-1.4856987649047392E+16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-1.4856987649047392E+16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-61904115204364.133</v>
      </c>
      <c r="L5830" s="444">
        <f t="shared" ca="1" si="194"/>
        <v>-1.4918891764251756E+16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-1.4918891764251756E+16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-62162049017715.648</v>
      </c>
      <c r="L5831" s="444">
        <f t="shared" ca="1" si="194"/>
        <v>-1.4981053813269472E+16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-1.4981053813269472E+16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-62421057555289.461</v>
      </c>
      <c r="L5832" s="444">
        <f t="shared" ca="1" si="194"/>
        <v>-1.5043474870824762E+16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-1.5043474870824762E+16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-62681145295103.164</v>
      </c>
      <c r="L5833" s="444">
        <f t="shared" ca="1" si="194"/>
        <v>-1.5106156016119866E+16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-1.5106156016119866E+16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-62942316733832.773</v>
      </c>
      <c r="L5834" s="444">
        <f t="shared" ca="1" si="194"/>
        <v>-1.5169098332853698E+16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-1.5169098332853698E+16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-63204576386890.406</v>
      </c>
      <c r="L5835" s="444">
        <f t="shared" ca="1" si="194"/>
        <v>-1.5232302909240588E+16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-1.5232302909240588E+16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-63467928788502.445</v>
      </c>
      <c r="L5836" s="444">
        <f t="shared" ca="1" si="194"/>
        <v>-1.529577083802909E+16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-1.529577083802909E+16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-63732378491787.875</v>
      </c>
      <c r="L5837" s="444">
        <f t="shared" ca="1" si="194"/>
        <v>-1.5359503216520878E+16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-1.5359503216520878E+16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-63997930068836.992</v>
      </c>
      <c r="L5838" s="444">
        <f t="shared" ca="1" si="194"/>
        <v>-1.5423501146589714E+16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-1.5423501146589714E+16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-64264588110790.477</v>
      </c>
      <c r="L5839" s="444">
        <f t="shared" ca="1" si="194"/>
        <v>-1.5487765734700504E+16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-1.5487765734700504E+16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-64532357227918.766</v>
      </c>
      <c r="L5840" s="444">
        <f t="shared" ca="1" si="194"/>
        <v>-1.5552298091928422E+16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-1.5552298091928422E+16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-64801242049701.758</v>
      </c>
      <c r="L5841" s="444">
        <f t="shared" ca="1" si="194"/>
        <v>-1.5617099333978124E+16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-1.5617099333978124E+16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-65071247224908.852</v>
      </c>
      <c r="L5842" s="444">
        <f t="shared" ca="1" si="194"/>
        <v>-1.5682170581203032E+16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-1.5682170581203032E+16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-65342377421679.297</v>
      </c>
      <c r="L5843" s="444">
        <f t="shared" ca="1" si="194"/>
        <v>-1.5747512958624712E+16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-1.5747512958624712E+16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-65614637327602.969</v>
      </c>
      <c r="L5844" s="444">
        <f t="shared" ca="1" si="194"/>
        <v>-1.5813127595952314E+16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-1.5813127595952314E+16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-65888031649801.305</v>
      </c>
      <c r="L5845" s="444">
        <f t="shared" ca="1" si="194"/>
        <v>-1.5879015627602116E+16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-1.5879015627602116E+16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-66162565115008.813</v>
      </c>
      <c r="L5846" s="444">
        <f t="shared" ca="1" si="194"/>
        <v>-1.5945178192717124E+16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-1.5945178192717124E+16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-66438242469654.68</v>
      </c>
      <c r="L5847" s="444">
        <f t="shared" ca="1" si="194"/>
        <v>-1.6011616435186778E+16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-1.6011616435186778E+16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-66715068479944.906</v>
      </c>
      <c r="L5848" s="444">
        <f t="shared" ca="1" si="194"/>
        <v>-1.6078331503666722E+16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-1.6078331503666722E+16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-66993047931944.664</v>
      </c>
      <c r="L5849" s="444">
        <f t="shared" ca="1" si="194"/>
        <v>-1.6145324551598666E+16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-1.6145324551598666E+16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-67272185631661.117</v>
      </c>
      <c r="L5850" s="444">
        <f t="shared" ca="1" si="194"/>
        <v>-1.6212596737230328E+16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-1.6212596737230328E+16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-67552486405126.367</v>
      </c>
      <c r="L5851" s="444">
        <f t="shared" ca="1" si="194"/>
        <v>-1.6280149223635454E+16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-1.6280149223635454E+16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-67833955098481.055</v>
      </c>
      <c r="L5852" s="444">
        <f t="shared" ca="1" si="194"/>
        <v>-1.6347983178733936E+16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-1.6347983178733936E+16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-68116596578058.055</v>
      </c>
      <c r="L5853" s="444">
        <f t="shared" ca="1" si="194"/>
        <v>-1.6416099775311994E+16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-1.6416099775311994E+16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-68400415730466.641</v>
      </c>
      <c r="L5854" s="444">
        <f t="shared" ca="1" si="194"/>
        <v>-1.648450019104246E+16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-1.648450019104246E+16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-68685417462676.922</v>
      </c>
      <c r="L5855" s="444">
        <f t="shared" ca="1" si="194"/>
        <v>-1.6553185608505136E+16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-1.6553185608505136E+16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-68971606702104.742</v>
      </c>
      <c r="L5856" s="444">
        <f t="shared" ca="1" si="194"/>
        <v>-1.662215721520724E+16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-1.662215721520724E+16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-69258988396696.82</v>
      </c>
      <c r="L5857" s="444">
        <f t="shared" ca="1" si="194"/>
        <v>-1.6691416203603936E+16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-1.6691416203603936E+16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-69547567515016.398</v>
      </c>
      <c r="L5858" s="444">
        <f t="shared" ca="1" si="194"/>
        <v>-1.6760963771118952E+16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-1.6760963771118952E+16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-69837349046328.961</v>
      </c>
      <c r="L5859" s="444">
        <f t="shared" ca="1" si="194"/>
        <v>-1.683080112016528E+16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-1.683080112016528E+16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-70128338000688.664</v>
      </c>
      <c r="L5860" s="444">
        <f t="shared" ca="1" si="194"/>
        <v>-1.6900929458165968E+16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-1.6900929458165968E+16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-70420539409024.859</v>
      </c>
      <c r="L5861" s="444">
        <f t="shared" ca="1" si="194"/>
        <v>-1.6971349997574992E+16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-1.6971349997574992E+16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-70713958323229.125</v>
      </c>
      <c r="L5862" s="444">
        <f t="shared" ca="1" si="194"/>
        <v>-1.7042063955898222E+16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-1.7042063955898222E+16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-71008599816242.594</v>
      </c>
      <c r="L5863" s="444">
        <f t="shared" ca="1" si="194"/>
        <v>-1.7113072555714464E+16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-1.7113072555714464E+16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-71304468982143.594</v>
      </c>
      <c r="L5864" s="444">
        <f t="shared" ca="1" si="194"/>
        <v>-1.7184377024696608E+16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-1.7184377024696608E+16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-71601570936235.859</v>
      </c>
      <c r="L5865" s="444">
        <f t="shared" ca="1" si="194"/>
        <v>-1.7255978595632844E+16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-1.7255978595632844E+16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-71899910815136.844</v>
      </c>
      <c r="L5866" s="444">
        <f t="shared" ca="1" si="194"/>
        <v>-1.732787850644798E+16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-1.732787850644798E+16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-72199493776866.578</v>
      </c>
      <c r="L5867" s="444">
        <f t="shared" ca="1" si="194"/>
        <v>-1.7400078000224846E+16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-1.7400078000224846E+16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-72500325000936.859</v>
      </c>
      <c r="L5868" s="444">
        <f t="shared" ca="1" si="194"/>
        <v>-1.7472578325225782E+16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-1.7472578325225782E+16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-72802409688440.766</v>
      </c>
      <c r="L5869" s="444">
        <f t="shared" ca="1" si="194"/>
        <v>-1.7545380734914222E+16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-1.7545380734914222E+16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-73105753062142.594</v>
      </c>
      <c r="L5870" s="444">
        <f t="shared" ca="1" si="194"/>
        <v>-1.7618486487976364E+16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-1.7618486487976364E+16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-73410360366568.172</v>
      </c>
      <c r="L5871" s="444">
        <f t="shared" ca="1" si="194"/>
        <v>-1.7691896848342932E+16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-1.7691896848342932E+16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-73716236868095.547</v>
      </c>
      <c r="L5872" s="444">
        <f t="shared" ca="1" si="194"/>
        <v>-1.7765613085211028E+16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-1.7765613085211028E+16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-74023387855045.953</v>
      </c>
      <c r="L5873" s="444">
        <f t="shared" ref="L5873:L6127" ca="1" si="199">I5873-J5873+K5873</f>
        <v>-1.7839636473066074E+16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-1.7839636473066074E+16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-74331818637775.313</v>
      </c>
      <c r="L5874" s="444">
        <f t="shared" ca="1" si="199"/>
        <v>-1.791396829170385E+16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-1.791396829170385E+16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-74641534548766.047</v>
      </c>
      <c r="L5875" s="444">
        <f t="shared" ca="1" si="199"/>
        <v>-1.7988609826252616E+16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-1.7988609826252616E+16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-74952540942719.234</v>
      </c>
      <c r="L5876" s="444">
        <f t="shared" ca="1" si="199"/>
        <v>-1.8063562367195336E+16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-1.8063562367195336E+16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-75264843196647.234</v>
      </c>
      <c r="L5877" s="444">
        <f t="shared" ca="1" si="199"/>
        <v>-1.8138827210391984E+16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-1.8138827210391984E+16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-75578446709966.594</v>
      </c>
      <c r="L5878" s="444">
        <f t="shared" ca="1" si="199"/>
        <v>-1.8214405657101952E+16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-1.8214405657101952E+16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-75893356904591.469</v>
      </c>
      <c r="L5879" s="444">
        <f t="shared" ca="1" si="199"/>
        <v>-1.8290299014006544E+16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-1.8290299014006544E+16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-76209579225027.266</v>
      </c>
      <c r="L5880" s="444">
        <f t="shared" ca="1" si="199"/>
        <v>-1.8366508593231572E+16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-1.8366508593231572E+16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-76527119138464.875</v>
      </c>
      <c r="L5881" s="444">
        <f t="shared" ca="1" si="199"/>
        <v>-1.8443035712370036E+16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-1.8443035712370036E+16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-76845982134875.156</v>
      </c>
      <c r="L5882" s="444">
        <f t="shared" ca="1" si="199"/>
        <v>-1.8519881694504912E+16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-1.8519881694504912E+16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-77166173727103.797</v>
      </c>
      <c r="L5883" s="444">
        <f t="shared" ca="1" si="199"/>
        <v>-1.8597047868232016E+16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-1.8597047868232016E+16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-77487699450966.734</v>
      </c>
      <c r="L5884" s="444">
        <f t="shared" ca="1" si="199"/>
        <v>-1.8674535567682984E+16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-1.8674535567682984E+16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-77810564865345.766</v>
      </c>
      <c r="L5885" s="444">
        <f t="shared" ca="1" si="199"/>
        <v>-1.8752346132548328E+16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-1.8752346132548328E+16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-78134775552284.703</v>
      </c>
      <c r="L5886" s="444">
        <f t="shared" ca="1" si="199"/>
        <v>-1.8830480908100612E+16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-1.8830480908100612E+16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-78460337117085.875</v>
      </c>
      <c r="L5887" s="444">
        <f t="shared" ca="1" si="199"/>
        <v>-1.8908941245217696E+16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-1.8908941245217696E+16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-78787255188407.063</v>
      </c>
      <c r="L5888" s="444">
        <f t="shared" ca="1" si="199"/>
        <v>-1.8987728500406104E+16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-1.8987728500406104E+16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-79115535418358.766</v>
      </c>
      <c r="L5889" s="444">
        <f t="shared" ca="1" si="199"/>
        <v>-1.9066844035824464E+16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-1.9066844035824464E+16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-79445183482601.938</v>
      </c>
      <c r="L5890" s="444">
        <f t="shared" ca="1" si="199"/>
        <v>-1.9146289219307064E+16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-1.9146289219307064E+16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-79776205080446.094</v>
      </c>
      <c r="L5891" s="444">
        <f t="shared" ca="1" si="199"/>
        <v>-1.9226065424387512E+16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-1.9226065424387512E+16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-80108605934947.969</v>
      </c>
      <c r="L5892" s="444">
        <f t="shared" ca="1" si="199"/>
        <v>-1.930617403032246E+16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-1.930617403032246E+16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-80442391793010.25</v>
      </c>
      <c r="L5893" s="444">
        <f t="shared" ca="1" si="199"/>
        <v>-1.9386616422115472E+16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-1.9386616422115472E+16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-80777568425481.125</v>
      </c>
      <c r="L5894" s="444">
        <f t="shared" ca="1" si="199"/>
        <v>-1.9467393990540952E+16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-1.9467393990540952E+16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-81114141627253.969</v>
      </c>
      <c r="L5895" s="444">
        <f t="shared" ca="1" si="199"/>
        <v>-1.9548508132168204E+16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-1.9548508132168204E+16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-81452117217367.516</v>
      </c>
      <c r="L5896" s="444">
        <f t="shared" ca="1" si="199"/>
        <v>-1.9629960249385572E+16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-1.9629960249385572E+16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-81791501039106.547</v>
      </c>
      <c r="L5897" s="444">
        <f t="shared" ca="1" si="199"/>
        <v>-1.971175175042468E+16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-1.971175175042468E+16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-82132298960102.828</v>
      </c>
      <c r="L5898" s="444">
        <f t="shared" ca="1" si="199"/>
        <v>-1.9793884049384784E+16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-1.9793884049384784E+16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-82474516872436.594</v>
      </c>
      <c r="L5899" s="444">
        <f t="shared" ca="1" si="199"/>
        <v>-1.987635856625722E+16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-1.987635856625722E+16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-82818160692738.422</v>
      </c>
      <c r="L5900" s="444">
        <f t="shared" ca="1" si="199"/>
        <v>-1.995917672694996E+16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-1.995917672694996E+16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-83163236362291.5</v>
      </c>
      <c r="L5901" s="444">
        <f t="shared" ca="1" si="199"/>
        <v>-2.0042339963312252E+16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-2.0042339963312252E+16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-83509749847134.375</v>
      </c>
      <c r="L5902" s="444">
        <f t="shared" ca="1" si="199"/>
        <v>-2.0125849713159388E+16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-2.0125849713159388E+16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-83857707138164.109</v>
      </c>
      <c r="L5903" s="444">
        <f t="shared" ca="1" si="199"/>
        <v>-2.0209707420297552E+16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-2.0209707420297552E+16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-84207114251239.797</v>
      </c>
      <c r="L5904" s="444">
        <f t="shared" ca="1" si="199"/>
        <v>-2.0293914534548792E+16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-2.0293914534548792E+16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-84557977227286.625</v>
      </c>
      <c r="L5905" s="444">
        <f t="shared" ca="1" si="199"/>
        <v>-2.037847251177608E+16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-2.037847251177608E+16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-84910302132400.328</v>
      </c>
      <c r="L5906" s="444">
        <f t="shared" ca="1" si="199"/>
        <v>-2.046338281390848E+16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-2.046338281390848E+16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-85264095057952</v>
      </c>
      <c r="L5907" s="444">
        <f t="shared" ca="1" si="199"/>
        <v>-2.0548646908966432E+16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-2.0548646908966432E+16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-85619362120693.469</v>
      </c>
      <c r="L5908" s="444">
        <f t="shared" ca="1" si="199"/>
        <v>-2.0634266271087124E+16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-2.0634266271087124E+16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-85976109462863.016</v>
      </c>
      <c r="L5909" s="444">
        <f t="shared" ca="1" si="199"/>
        <v>-2.0720242380549988E+16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-2.0720242380549988E+16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-86334343252291.609</v>
      </c>
      <c r="L5910" s="444">
        <f t="shared" ca="1" si="199"/>
        <v>-2.080657672380228E+16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-2.080657672380228E+16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-86694069682509.5</v>
      </c>
      <c r="L5911" s="444">
        <f t="shared" ca="1" si="199"/>
        <v>-2.0893270793484788E+16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-2.0893270793484788E+16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-87055294972853.281</v>
      </c>
      <c r="L5912" s="444">
        <f t="shared" ca="1" si="199"/>
        <v>-2.098032608845764E+16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-2.098032608845764E+16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-87418025368573.5</v>
      </c>
      <c r="L5913" s="444">
        <f t="shared" ca="1" si="199"/>
        <v>-2.1067744113826212E+16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-2.1067744113826212E+16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-87782267140942.547</v>
      </c>
      <c r="L5914" s="444">
        <f t="shared" ca="1" si="199"/>
        <v>-2.1155526380967156E+16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-2.1155526380967156E+16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-88148026587363.156</v>
      </c>
      <c r="L5915" s="444">
        <f t="shared" ca="1" si="199"/>
        <v>-2.124367440755452E+16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-2.124367440755452E+16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-88515310031477.172</v>
      </c>
      <c r="L5916" s="444">
        <f t="shared" ca="1" si="199"/>
        <v>-2.1332189717585996E+16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-2.1332189717585996E+16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-88884123823274.984</v>
      </c>
      <c r="L5917" s="444">
        <f t="shared" ca="1" si="199"/>
        <v>-2.1421073841409272E+16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-2.1421073841409272E+16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-89254474339205.297</v>
      </c>
      <c r="L5918" s="444">
        <f t="shared" ca="1" si="199"/>
        <v>-2.1510328315748476E+16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-2.1510328315748476E+16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-89626367982285.313</v>
      </c>
      <c r="L5919" s="444">
        <f t="shared" ca="1" si="199"/>
        <v>-2.159995468373076E+16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-2.159995468373076E+16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-89999811182211.5</v>
      </c>
      <c r="L5920" s="444">
        <f t="shared" ca="1" si="199"/>
        <v>-2.1689954494912972E+16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-2.1689954494912972E+16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-90374810395470.719</v>
      </c>
      <c r="L5921" s="444">
        <f t="shared" ca="1" si="199"/>
        <v>-2.1780329305308444E+16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-2.1780329305308444E+16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-90751372105451.844</v>
      </c>
      <c r="L5922" s="444">
        <f t="shared" ca="1" si="199"/>
        <v>-2.1871080677413896E+16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-2.1871080677413896E+16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-91129502822557.906</v>
      </c>
      <c r="L5923" s="444">
        <f t="shared" ca="1" si="199"/>
        <v>-2.1962210180236452E+16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-2.1962210180236452E+16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-91509209084318.547</v>
      </c>
      <c r="L5924" s="444">
        <f t="shared" ca="1" si="199"/>
        <v>-2.2053719389320772E+16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-2.2053719389320772E+16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-91890497455503.219</v>
      </c>
      <c r="L5925" s="444">
        <f t="shared" ca="1" si="199"/>
        <v>-2.2145609886776276E+16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-2.2145609886776276E+16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-92273374528234.484</v>
      </c>
      <c r="L5926" s="444">
        <f t="shared" ca="1" si="199"/>
        <v>-2.2237883261304512E+16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-2.2237883261304512E+16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-92657846922102.125</v>
      </c>
      <c r="L5927" s="444">
        <f t="shared" ca="1" si="199"/>
        <v>-2.2330541108226616E+16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-2.2330541108226616E+16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-93043921284277.563</v>
      </c>
      <c r="L5928" s="444">
        <f t="shared" ca="1" si="199"/>
        <v>-2.2423585029510892E+16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-2.2423585029510892E+16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-93431604289628.719</v>
      </c>
      <c r="L5929" s="444">
        <f t="shared" ca="1" si="199"/>
        <v>-2.251701663380052E+16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-2.251701663380052E+16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-93820902640835.5</v>
      </c>
      <c r="L5930" s="444">
        <f t="shared" ca="1" si="199"/>
        <v>-2.2610837536441356E+16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-2.2610837536441356E+16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-94211823068505.656</v>
      </c>
      <c r="L5931" s="444">
        <f t="shared" ca="1" si="199"/>
        <v>-2.270504935950986E+16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-2.270504935950986E+16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-94604372331291.078</v>
      </c>
      <c r="L5932" s="444">
        <f t="shared" ca="1" si="199"/>
        <v>-2.2799653731841152E+16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-2.2799653731841152E+16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-94998557216004.797</v>
      </c>
      <c r="L5933" s="444">
        <f t="shared" ca="1" si="199"/>
        <v>-2.2894652289057156E+16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-2.2894652289057156E+16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-95394384537738.156</v>
      </c>
      <c r="L5934" s="444">
        <f t="shared" ca="1" si="199"/>
        <v>-2.2990046673594896E+16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-2.2990046673594896E+16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-95791861139978.734</v>
      </c>
      <c r="L5935" s="444">
        <f t="shared" ca="1" si="199"/>
        <v>-2.3085838534734876E+16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-2.3085838534734876E+16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-96190993894728.656</v>
      </c>
      <c r="L5936" s="444">
        <f t="shared" ca="1" si="199"/>
        <v>-2.3182029528629604E+16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-2.3182029528629604E+16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-96591789702623.344</v>
      </c>
      <c r="L5937" s="444">
        <f t="shared" ca="1" si="199"/>
        <v>-2.3278621318332228E+16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-2.3278621318332228E+16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-96994255493050.953</v>
      </c>
      <c r="L5938" s="444">
        <f t="shared" ca="1" si="199"/>
        <v>-2.337561557382528E+16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-2.337561557382528E+16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-97398398224272</v>
      </c>
      <c r="L5939" s="444">
        <f t="shared" ca="1" si="199"/>
        <v>-2.3473013972049552E+16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-2.3473013972049552E+16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-97804224883539.797</v>
      </c>
      <c r="L5940" s="444">
        <f t="shared" ca="1" si="199"/>
        <v>-2.3570818196933092E+16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-2.3570818196933092E+16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-98211742487221.219</v>
      </c>
      <c r="L5941" s="444">
        <f t="shared" ca="1" si="199"/>
        <v>-2.3669029939420312E+16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-2.3669029939420312E+16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-98620958080917.969</v>
      </c>
      <c r="L5942" s="444">
        <f t="shared" ca="1" si="199"/>
        <v>-2.3767650897501228E+16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-2.3767650897501228E+16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-99031878739588.453</v>
      </c>
      <c r="L5943" s="444">
        <f t="shared" ca="1" si="199"/>
        <v>-2.3866682776240816E+16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-2.3866682776240816E+16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-99444511567670.063</v>
      </c>
      <c r="L5944" s="444">
        <f t="shared" ca="1" si="199"/>
        <v>-2.3966127287808488E+16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-2.3966127287808488E+16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-99858863699202.031</v>
      </c>
      <c r="L5945" s="444">
        <f t="shared" ca="1" si="199"/>
        <v>-2.4065986151507692E+16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-2.4065986151507692E+16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-100274942297948.72</v>
      </c>
      <c r="L5946" s="444">
        <f t="shared" ca="1" si="199"/>
        <v>-2.416626109380564E+16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-2.416626109380564E+16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-100692754557523.5</v>
      </c>
      <c r="L5947" s="444">
        <f t="shared" ca="1" si="199"/>
        <v>-2.4266953848363164E+16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-2.4266953848363164E+16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-101112307701513.19</v>
      </c>
      <c r="L5948" s="444">
        <f t="shared" ca="1" si="199"/>
        <v>-2.4368066156064676E+16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-2.4368066156064676E+16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-101533608983602.81</v>
      </c>
      <c r="L5949" s="444">
        <f t="shared" ca="1" si="199"/>
        <v>-2.446959976504828E+16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-2.446959976504828E+16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-101956665687701.17</v>
      </c>
      <c r="L5950" s="444">
        <f t="shared" ca="1" si="199"/>
        <v>-2.457155643073598E+16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-2.457155643073598E+16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-102381485128066.58</v>
      </c>
      <c r="L5951" s="444">
        <f t="shared" ca="1" si="199"/>
        <v>-2.4673937915864048E+16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-2.4673937915864048E+16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-102808074649433.53</v>
      </c>
      <c r="L5952" s="444">
        <f t="shared" ca="1" si="199"/>
        <v>-2.477674599051348E+16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-2.477674599051348E+16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-103236441627139.5</v>
      </c>
      <c r="L5953" s="444">
        <f t="shared" ca="1" si="199"/>
        <v>-2.487998243214062E+16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-2.487998243214062E+16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-103666593467252.58</v>
      </c>
      <c r="L5954" s="444">
        <f t="shared" ca="1" si="199"/>
        <v>-2.4983649025607872E+16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-2.4983649025607872E+16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-104098537606699.47</v>
      </c>
      <c r="L5955" s="444">
        <f t="shared" ca="1" si="199"/>
        <v>-2.5087747563214572E+16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-2.5087747563214572E+16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-104532281513394.05</v>
      </c>
      <c r="L5956" s="444">
        <f t="shared" ca="1" si="199"/>
        <v>-2.5192279844727968E+16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-2.5192279844727968E+16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-104967832686366.53</v>
      </c>
      <c r="L5957" s="444">
        <f t="shared" ca="1" si="199"/>
        <v>-2.5297247677414336E+16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-2.5297247677414336E+16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-105405198655893.06</v>
      </c>
      <c r="L5958" s="444">
        <f t="shared" ca="1" si="199"/>
        <v>-2.5402652876070228E+16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-2.5402652876070228E+16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-105844386983625.95</v>
      </c>
      <c r="L5959" s="444">
        <f t="shared" ca="1" si="199"/>
        <v>-2.5508497263053852E+16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-2.5508497263053852E+16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-106285405262724.38</v>
      </c>
      <c r="L5960" s="444">
        <f t="shared" ca="1" si="199"/>
        <v>-2.5614782668316576E+16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-2.5614782668316576E+16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-106728261117985.73</v>
      </c>
      <c r="L5961" s="444">
        <f t="shared" ca="1" si="199"/>
        <v>-2.572151092943456E+16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-2.572151092943456E+16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-107172962205977.33</v>
      </c>
      <c r="L5962" s="444">
        <f t="shared" ca="1" si="199"/>
        <v>-2.5828683891640536E+16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-2.5828683891640536E+16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-107619516215168.91</v>
      </c>
      <c r="L5963" s="444">
        <f t="shared" ca="1" si="199"/>
        <v>-2.5936303407855704E+16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-2.5936303407855704E+16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-108067930866065.44</v>
      </c>
      <c r="L5964" s="444">
        <f t="shared" ca="1" si="199"/>
        <v>-2.6044371338721768E+16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-2.6044371338721768E+16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-108518213911340.7</v>
      </c>
      <c r="L5965" s="444">
        <f t="shared" ca="1" si="199"/>
        <v>-2.6152889552633108E+16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-2.6152889552633108E+16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-108970373135971.28</v>
      </c>
      <c r="L5966" s="444">
        <f t="shared" ca="1" si="199"/>
        <v>-2.626185992576908E+16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-2.626185992576908E+16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-109424416357371.17</v>
      </c>
      <c r="L5967" s="444">
        <f t="shared" ca="1" si="199"/>
        <v>-2.6371284342126452E+16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-2.6371284342126452E+16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-109880351425526.88</v>
      </c>
      <c r="L5968" s="444">
        <f t="shared" ca="1" si="199"/>
        <v>-2.648116469355198E+16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-2.648116469355198E+16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-110338186223133.25</v>
      </c>
      <c r="L5969" s="444">
        <f t="shared" ca="1" si="199"/>
        <v>-2.6591502879775112E+16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-2.6591502879775112E+16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-110797928665729.63</v>
      </c>
      <c r="L5970" s="444">
        <f t="shared" ca="1" si="199"/>
        <v>-2.670230080844084E+16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-2.670230080844084E+16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-111259586701836.83</v>
      </c>
      <c r="L5971" s="444">
        <f t="shared" ca="1" si="199"/>
        <v>-2.6813560395142676E+16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-2.6813560395142676E+16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-111723168313094.48</v>
      </c>
      <c r="L5972" s="444">
        <f t="shared" ca="1" si="199"/>
        <v>-2.6925283563455772E+16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-2.6925283563455772E+16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-112188681514399.05</v>
      </c>
      <c r="L5973" s="444">
        <f t="shared" ca="1" si="199"/>
        <v>-2.7037472244970172E+16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-2.7037472244970172E+16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-112656134354042.38</v>
      </c>
      <c r="L5974" s="444">
        <f t="shared" ca="1" si="199"/>
        <v>-2.7150128379324216E+16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-2.7150128379324216E+16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-113125534913850.89</v>
      </c>
      <c r="L5975" s="444">
        <f t="shared" ca="1" si="199"/>
        <v>-2.7263253914238068E+16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-2.7263253914238068E+16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-113596891309325.28</v>
      </c>
      <c r="L5976" s="444">
        <f t="shared" ca="1" si="199"/>
        <v>-2.7376850805547392E+16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-2.7376850805547392E+16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-114070211689780.8</v>
      </c>
      <c r="L5977" s="444">
        <f t="shared" ca="1" si="199"/>
        <v>-2.7490921017237172E+16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-2.7490921017237172E+16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-114545504238488.22</v>
      </c>
      <c r="L5978" s="444">
        <f t="shared" ca="1" si="199"/>
        <v>-2.760546652147566E+16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-2.760546652147566E+16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-115022777172815.25</v>
      </c>
      <c r="L5979" s="444">
        <f t="shared" ca="1" si="199"/>
        <v>-2.7720489298648476E+16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-2.7720489298648476E+16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-115502038744368.64</v>
      </c>
      <c r="L5980" s="444">
        <f t="shared" ca="1" si="199"/>
        <v>-2.7835991337392844E+16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-2.7835991337392844E+16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-115983297239136.84</v>
      </c>
      <c r="L5981" s="444">
        <f t="shared" ca="1" si="199"/>
        <v>-2.795197463463198E+16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-2.795197463463198E+16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-116466560977633.25</v>
      </c>
      <c r="L5982" s="444">
        <f t="shared" ca="1" si="199"/>
        <v>-2.8068441195609612E+16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-2.8068441195609612E+16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-116951838315040.03</v>
      </c>
      <c r="L5983" s="444">
        <f t="shared" ca="1" si="199"/>
        <v>-2.8185393033924652E+16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-2.8185393033924652E+16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-117439137641352.72</v>
      </c>
      <c r="L5984" s="444">
        <f t="shared" ca="1" si="199"/>
        <v>-2.8302832171566004E+16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-2.8302832171566004E+16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-117928467381525.02</v>
      </c>
      <c r="L5985" s="444">
        <f t="shared" ca="1" si="199"/>
        <v>-2.8420760638947528E+16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-2.8420760638947528E+16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-118419835995614.69</v>
      </c>
      <c r="L5986" s="444">
        <f t="shared" ca="1" si="199"/>
        <v>-2.8539180474943144E+16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-2.8539180474943144E+16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-118913251978929.77</v>
      </c>
      <c r="L5987" s="444">
        <f t="shared" ca="1" si="199"/>
        <v>-2.8658093726922072E+16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-2.8658093726922072E+16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-119408723862175.31</v>
      </c>
      <c r="L5988" s="444">
        <f t="shared" ca="1" si="199"/>
        <v>-2.8777502450784248E+16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-2.8777502450784248E+16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-119906260211601.03</v>
      </c>
      <c r="L5989" s="444">
        <f t="shared" ca="1" si="199"/>
        <v>-2.8897408710995848E+16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-2.8897408710995848E+16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-120405869629149.34</v>
      </c>
      <c r="L5990" s="444">
        <f t="shared" ca="1" si="199"/>
        <v>-2.9017814580624996E+16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-2.9017814580624996E+16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-120907560752604.14</v>
      </c>
      <c r="L5991" s="444">
        <f t="shared" ca="1" si="199"/>
        <v>-2.91387221413776E+16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-2.91387221413776E+16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-121411342255740</v>
      </c>
      <c r="L5992" s="444">
        <f t="shared" ca="1" si="199"/>
        <v>-2.926013348363334E+16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-2.926013348363334E+16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-121917222848472.27</v>
      </c>
      <c r="L5993" s="444">
        <f t="shared" ca="1" si="199"/>
        <v>-2.9382050706481812E+16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-2.9382050706481812E+16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-122425211277007.55</v>
      </c>
      <c r="L5994" s="444">
        <f t="shared" ca="1" si="199"/>
        <v>-2.950447591775882E+16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-2.950447591775882E+16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-122935316323995.08</v>
      </c>
      <c r="L5995" s="444">
        <f t="shared" ca="1" si="199"/>
        <v>-2.9627411234082816E+16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-2.9627411234082816E+16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-123447546808678.39</v>
      </c>
      <c r="L5996" s="444">
        <f t="shared" ca="1" si="199"/>
        <v>-2.9750858780891496E+16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-2.9750858780891496E+16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-123961911587047.89</v>
      </c>
      <c r="L5997" s="444">
        <f t="shared" ca="1" si="199"/>
        <v>-2.9874820692478544E+16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-2.9874820692478544E+16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-124478419551993.94</v>
      </c>
      <c r="L5998" s="444">
        <f t="shared" ca="1" si="199"/>
        <v>-2.9999299112030536E+16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-2.9999299112030536E+16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-124997079633460.56</v>
      </c>
      <c r="L5999" s="444">
        <f t="shared" ca="1" si="199"/>
        <v>-3.0124296191663996E+16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-3.0124296191663996E+16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-125517900798599.97</v>
      </c>
      <c r="L6000" s="444">
        <f t="shared" ca="1" si="199"/>
        <v>-3.0249814092462596E+16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-3.0249814092462596E+16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-126040892051927.48</v>
      </c>
      <c r="L6001" s="444">
        <f t="shared" ca="1" si="199"/>
        <v>-3.0375854984514524E+16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-3.0375854984514524E+16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-126566062435477.19</v>
      </c>
      <c r="L6002" s="444">
        <f t="shared" ca="1" si="199"/>
        <v>-3.050242104695E+16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-3.050242104695E+16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-127093421028958.33</v>
      </c>
      <c r="L6003" s="444">
        <f t="shared" ca="1" si="199"/>
        <v>-3.062951446797896E+16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-3.062951446797896E+16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-127622976949912.33</v>
      </c>
      <c r="L6004" s="444">
        <f t="shared" ca="1" si="199"/>
        <v>-3.0757137444928872E+16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-3.0757137444928872E+16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-128154739353870.31</v>
      </c>
      <c r="L6005" s="444">
        <f t="shared" ca="1" si="199"/>
        <v>-3.0885292184282744E+16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-3.0885292184282744E+16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-128688717434511.42</v>
      </c>
      <c r="L6006" s="444">
        <f t="shared" ca="1" si="199"/>
        <v>-3.1013980901717256E+16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-3.1013980901717256E+16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-129224920423821.89</v>
      </c>
      <c r="L6007" s="444">
        <f t="shared" ca="1" si="199"/>
        <v>-3.1143205822141076E+16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-3.1143205822141076E+16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-129763357592254.48</v>
      </c>
      <c r="L6008" s="444">
        <f t="shared" ca="1" si="199"/>
        <v>-3.1272969179733332E+16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-3.1272969179733332E+16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-130304038248888.88</v>
      </c>
      <c r="L6009" s="444">
        <f t="shared" ca="1" si="199"/>
        <v>-3.140327321798222E+16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-3.140327321798222E+16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-130846971741592.58</v>
      </c>
      <c r="L6010" s="444">
        <f t="shared" ca="1" si="199"/>
        <v>-3.1534120189723812E+16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-3.1534120189723812E+16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-131392167457182.53</v>
      </c>
      <c r="L6011" s="444">
        <f t="shared" ca="1" si="199"/>
        <v>-3.1665512357180996E+16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-3.1665512357180996E+16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-131939634821587.48</v>
      </c>
      <c r="L6012" s="444">
        <f t="shared" ca="1" si="199"/>
        <v>-3.1797451992002584E+16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-3.1797451992002584E+16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-132489383300010.77</v>
      </c>
      <c r="L6013" s="444">
        <f t="shared" ca="1" si="199"/>
        <v>-3.1929941375302596E+16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-3.1929941375302596E+16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-133041422397094.14</v>
      </c>
      <c r="L6014" s="444">
        <f t="shared" ca="1" si="199"/>
        <v>-3.2062982797699692E+16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-3.2062982797699692E+16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-133595761657082.05</v>
      </c>
      <c r="L6015" s="444">
        <f t="shared" ca="1" si="199"/>
        <v>-3.2196578559356776E+16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-3.2196578559356776E+16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-134152410663986.56</v>
      </c>
      <c r="L6016" s="444">
        <f t="shared" ca="1" si="199"/>
        <v>-3.2330730970020764E+16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-3.2330730970020764E+16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-134711379041753.19</v>
      </c>
      <c r="L6017" s="444">
        <f t="shared" ca="1" si="199"/>
        <v>-3.2465442349062516E+16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-3.2465442349062516E+16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-135272676454427.13</v>
      </c>
      <c r="L6018" s="444">
        <f t="shared" ca="1" si="199"/>
        <v>-3.2600715025516944E+16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-3.2600715025516944E+16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-135836312606320.58</v>
      </c>
      <c r="L6019" s="444">
        <f t="shared" ca="1" si="199"/>
        <v>-3.2736551338123264E+16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-3.2736551338123264E+16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-136402297242180.27</v>
      </c>
      <c r="L6020" s="444">
        <f t="shared" ca="1" si="199"/>
        <v>-3.2872953635365444E+16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-3.2872953635365444E+16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-136970640147356.02</v>
      </c>
      <c r="L6021" s="444">
        <f t="shared" ca="1" si="199"/>
        <v>-3.30099242755128E+16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-3.30099242755128E+16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-137541351147970</v>
      </c>
      <c r="L6022" s="444">
        <f t="shared" ca="1" si="199"/>
        <v>-3.3147465626660768E+16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-3.3147465626660768E+16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-138114440111086.52</v>
      </c>
      <c r="L6023" s="444">
        <f t="shared" ca="1" si="199"/>
        <v>-3.3285580066771856E+16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-3.3285580066771856E+16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-138689916944882.73</v>
      </c>
      <c r="L6024" s="444">
        <f t="shared" ca="1" si="199"/>
        <v>-3.342426998371674E+16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-3.342426998371674E+16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-139267791598819.75</v>
      </c>
      <c r="L6025" s="444">
        <f t="shared" ca="1" si="199"/>
        <v>-3.356353777531556E+16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-3.356353777531556E+16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-139848074063814.83</v>
      </c>
      <c r="L6026" s="444">
        <f t="shared" ca="1" si="199"/>
        <v>-3.3703385849379376E+16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-3.3703385849379376E+16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-140430774372414.06</v>
      </c>
      <c r="L6027" s="444">
        <f t="shared" ca="1" si="199"/>
        <v>-3.3843816623751792E+16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-3.3843816623751792E+16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-141015902598965.81</v>
      </c>
      <c r="L6028" s="444">
        <f t="shared" ca="1" si="199"/>
        <v>-3.3984832526350756E+16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-3.3984832526350756E+16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-141603468859794.84</v>
      </c>
      <c r="L6029" s="444">
        <f t="shared" ca="1" si="199"/>
        <v>-3.4126435995210552E+16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-3.4126435995210552E+16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-142193483313377.28</v>
      </c>
      <c r="L6030" s="444">
        <f t="shared" ca="1" si="199"/>
        <v>-3.4268629478523928E+16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-3.4268629478523928E+16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-142785956160516.38</v>
      </c>
      <c r="L6031" s="444">
        <f t="shared" ca="1" si="199"/>
        <v>-3.4411415434684444E+16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-3.4411415434684444E+16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-143380897644518.5</v>
      </c>
      <c r="L6032" s="444">
        <f t="shared" ca="1" si="199"/>
        <v>-3.4554796332328964E+16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-3.4554796332328964E+16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-143978318051370.69</v>
      </c>
      <c r="L6033" s="444">
        <f t="shared" ca="1" si="199"/>
        <v>-3.4698774650380336E+16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-3.4698774650380336E+16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-144578227709918.06</v>
      </c>
      <c r="L6034" s="444">
        <f t="shared" ca="1" si="199"/>
        <v>-3.4843352878090256E+16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-3.4843352878090256E+16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-145180636992042.72</v>
      </c>
      <c r="L6035" s="444">
        <f t="shared" ca="1" si="199"/>
        <v>-3.49885335150823E+16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-3.49885335150823E+16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-145785556312842.91</v>
      </c>
      <c r="L6036" s="444">
        <f t="shared" ca="1" si="199"/>
        <v>-3.5134319071395144E+16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-3.5134319071395144E+16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-146392996130813.13</v>
      </c>
      <c r="L6037" s="444">
        <f t="shared" ca="1" si="199"/>
        <v>-3.5280712067525956E+16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-3.5280712067525956E+16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-147002966948024.81</v>
      </c>
      <c r="L6038" s="444">
        <f t="shared" ca="1" si="199"/>
        <v>-3.542771503447398E+16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-3.542771503447398E+16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-147615479310308.25</v>
      </c>
      <c r="L6039" s="444">
        <f t="shared" ca="1" si="199"/>
        <v>-3.5575330513784288E+16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-3.5575330513784288E+16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-148230543807434.53</v>
      </c>
      <c r="L6040" s="444">
        <f t="shared" ca="1" si="199"/>
        <v>-3.5723561057591724E+16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-3.5723561057591724E+16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-148848171073298.84</v>
      </c>
      <c r="L6041" s="444">
        <f t="shared" ca="1" si="199"/>
        <v>-3.5872409228665024E+16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-3.5872409228665024E+16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-149468371786104.25</v>
      </c>
      <c r="L6042" s="444">
        <f t="shared" ca="1" si="199"/>
        <v>-3.6021877600451128E+16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-3.6021877600451128E+16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-150091156668546.34</v>
      </c>
      <c r="L6043" s="444">
        <f t="shared" ca="1" si="199"/>
        <v>-3.6171968757119672E+16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-3.6171968757119672E+16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-150716536487998.63</v>
      </c>
      <c r="L6044" s="444">
        <f t="shared" ca="1" si="199"/>
        <v>-3.6322685293607672E+16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-3.6322685293607672E+16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-151344522056698.63</v>
      </c>
      <c r="L6045" s="444">
        <f t="shared" ca="1" si="199"/>
        <v>-3.6474029815664368E+16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-3.6474029815664368E+16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-151975124231934.88</v>
      </c>
      <c r="L6046" s="444">
        <f t="shared" ca="1" si="199"/>
        <v>-3.6626004939896304E+16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-3.6626004939896304E+16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-152608353916234.59</v>
      </c>
      <c r="L6047" s="444">
        <f t="shared" ca="1" si="199"/>
        <v>-3.6778613293812536E+16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-3.6778613293812536E+16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-153244222057552.22</v>
      </c>
      <c r="L6048" s="444">
        <f t="shared" ca="1" si="199"/>
        <v>-3.6931857515870088E+16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-3.6931857515870088E+16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-153882739649458.69</v>
      </c>
      <c r="L6049" s="444">
        <f t="shared" ca="1" si="199"/>
        <v>-3.7085740255519544E+16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-3.7085740255519544E+16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-154523917731331.44</v>
      </c>
      <c r="L6050" s="444">
        <f t="shared" ca="1" si="199"/>
        <v>-3.7240264173250872E+16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-3.7240264173250872E+16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-155167767388545.31</v>
      </c>
      <c r="L6051" s="444">
        <f t="shared" ca="1" si="199"/>
        <v>-3.7395431940639416E+16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-3.7395431940639416E+16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-155814299752664.22</v>
      </c>
      <c r="L6052" s="444">
        <f t="shared" ca="1" si="199"/>
        <v>-3.755124624039208E+16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-3.755124624039208E+16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-156463526001633.66</v>
      </c>
      <c r="L6053" s="444">
        <f t="shared" ca="1" si="199"/>
        <v>-3.7707709766393712E+16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-3.7707709766393712E+16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-157115457359973.81</v>
      </c>
      <c r="L6054" s="444">
        <f t="shared" ca="1" si="199"/>
        <v>-3.7864825223753688E+16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-3.7864825223753688E+16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-157770105098973.69</v>
      </c>
      <c r="L6055" s="444">
        <f t="shared" ca="1" si="199"/>
        <v>-3.8022595328852664E+16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-3.8022595328852664E+16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-158427480536886.09</v>
      </c>
      <c r="L6056" s="444">
        <f t="shared" ca="1" si="199"/>
        <v>-3.8181022809389552E+16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-3.8181022809389552E+16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-159087595039123.13</v>
      </c>
      <c r="L6057" s="444">
        <f t="shared" ca="1" si="199"/>
        <v>-3.8340110404428672E+16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-3.8340110404428672E+16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-159750460018452.81</v>
      </c>
      <c r="L6058" s="444">
        <f t="shared" ca="1" si="199"/>
        <v>-3.8499860864447128E+16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-3.8499860864447128E+16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-160416086935196.38</v>
      </c>
      <c r="L6059" s="444">
        <f t="shared" ca="1" si="199"/>
        <v>-3.8660276951382328E+16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-3.8660276951382328E+16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-161084487297426.38</v>
      </c>
      <c r="L6060" s="444">
        <f t="shared" ca="1" si="199"/>
        <v>-3.8821361438679752E+16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-3.8821361438679752E+16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-161755672661165.63</v>
      </c>
      <c r="L6061" s="444">
        <f t="shared" ca="1" si="199"/>
        <v>-3.898311711134092E+16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-3.898311711134092E+16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-162429654630587.16</v>
      </c>
      <c r="L6062" s="444">
        <f t="shared" ca="1" si="199"/>
        <v>-3.9145546765971504E+16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-3.9145546765971504E+16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-163106444858214.59</v>
      </c>
      <c r="L6063" s="444">
        <f t="shared" ca="1" si="199"/>
        <v>-3.930865321082972E+16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-3.930865321082972E+16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-163786055045123.84</v>
      </c>
      <c r="L6064" s="444">
        <f t="shared" ca="1" si="199"/>
        <v>-3.947243926587484E+16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-3.947243926587484E+16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-164468496941145.16</v>
      </c>
      <c r="L6065" s="444">
        <f t="shared" ca="1" si="199"/>
        <v>-3.9636907762815984E+16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-3.9636907762815984E+16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-165153782345066.59</v>
      </c>
      <c r="L6066" s="444">
        <f t="shared" ca="1" si="199"/>
        <v>-3.9802061545161048E+16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-3.9802061545161048E+16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-165841923104837.69</v>
      </c>
      <c r="L6067" s="444">
        <f t="shared" ca="1" si="199"/>
        <v>-3.9967903468265888E+16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-3.9967903468265888E+16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-166532931117774.53</v>
      </c>
      <c r="L6068" s="444">
        <f t="shared" ca="1" si="199"/>
        <v>-4.0134436399383664E+16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-4.0134436399383664E+16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-167226818330765.25</v>
      </c>
      <c r="L6069" s="444">
        <f t="shared" ca="1" si="199"/>
        <v>-4.0301663217714432E+16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-4.0301663217714432E+16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-167923596740476.81</v>
      </c>
      <c r="L6070" s="444">
        <f t="shared" ca="1" si="199"/>
        <v>-4.0469586814454912E+16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-4.0469586814454912E+16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-168623278393562.13</v>
      </c>
      <c r="L6071" s="444">
        <f t="shared" ca="1" si="199"/>
        <v>-4.0638210092848472E+16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-4.0638210092848472E+16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-169325875386868.63</v>
      </c>
      <c r="L6072" s="444">
        <f t="shared" ca="1" si="199"/>
        <v>-4.0807535968235344E+16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-4.0807535968235344E+16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-170031399867647.25</v>
      </c>
      <c r="L6073" s="444">
        <f t="shared" ca="1" si="199"/>
        <v>-4.0977567368102992E+16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-4.0977567368102992E+16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-170739864033762.47</v>
      </c>
      <c r="L6074" s="444">
        <f t="shared" ca="1" si="199"/>
        <v>-4.1148307232136752E+16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-4.1148307232136752E+16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-171451280133903.13</v>
      </c>
      <c r="L6075" s="444">
        <f t="shared" ca="1" si="199"/>
        <v>-4.1319758512270656E+16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-4.1319758512270656E+16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-172165660467794.41</v>
      </c>
      <c r="L6076" s="444">
        <f t="shared" ca="1" si="199"/>
        <v>-4.1491924172738448E+16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-4.1491924172738448E+16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-172883017386410.19</v>
      </c>
      <c r="L6077" s="444">
        <f t="shared" ca="1" si="199"/>
        <v>-4.1664807190124856E+16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-4.1664807190124856E+16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-173603363292186.91</v>
      </c>
      <c r="L6078" s="444">
        <f t="shared" ca="1" si="199"/>
        <v>-4.183841055341704E+16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-4.183841055341704E+16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-174326710639237.66</v>
      </c>
      <c r="L6079" s="444">
        <f t="shared" ca="1" si="199"/>
        <v>-4.201273726405628E+16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-4.201273726405628E+16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-175053071933567.84</v>
      </c>
      <c r="L6080" s="444">
        <f t="shared" ca="1" si="199"/>
        <v>-4.2187790335989848E+16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-4.2187790335989848E+16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-175782459733291.03</v>
      </c>
      <c r="L6081" s="444">
        <f t="shared" ca="1" si="199"/>
        <v>-4.2363572795723136E+16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-4.2363572795723136E+16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-176514886648846.41</v>
      </c>
      <c r="L6082" s="444">
        <f t="shared" ca="1" si="199"/>
        <v>-4.2540087682371984E+16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-4.2540087682371984E+16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-177250365343216.59</v>
      </c>
      <c r="L6083" s="444">
        <f t="shared" ca="1" si="199"/>
        <v>-4.27173380477152E+16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-4.27173380477152E+16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-177988908532146.66</v>
      </c>
      <c r="L6084" s="444">
        <f t="shared" ca="1" si="199"/>
        <v>-4.2895326956247344E+16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-4.2895326956247344E+16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-178730528984363.94</v>
      </c>
      <c r="L6085" s="444">
        <f t="shared" ca="1" si="199"/>
        <v>-4.3074057485231704E+16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-4.3074057485231704E+16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-179475239521798.75</v>
      </c>
      <c r="L6086" s="444">
        <f t="shared" ca="1" si="199"/>
        <v>-4.3253532724753504E+16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-4.3253532724753504E+16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-180223053019806.25</v>
      </c>
      <c r="L6087" s="444">
        <f t="shared" ca="1" si="199"/>
        <v>-4.3433755777773312E+16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-4.3433755777773312E+16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-180973982407388.81</v>
      </c>
      <c r="L6088" s="444">
        <f t="shared" ca="1" si="199"/>
        <v>-4.3614729760180704E+16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-4.3614729760180704E+16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-181728040667419.59</v>
      </c>
      <c r="L6089" s="444">
        <f t="shared" ca="1" si="199"/>
        <v>-4.379645780084812E+16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-4.379645780084812E+16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-182485240836867.16</v>
      </c>
      <c r="L6090" s="444">
        <f t="shared" ca="1" si="199"/>
        <v>-4.3978943041684984E+16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-4.3978943041684984E+16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-183245596007020.75</v>
      </c>
      <c r="L6091" s="444">
        <f t="shared" ca="1" si="199"/>
        <v>-4.4162188637692008E+16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-4.4162188637692008E+16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-184009119323716.69</v>
      </c>
      <c r="L6092" s="444">
        <f t="shared" ca="1" si="199"/>
        <v>-4.4346197757015728E+16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-4.4346197757015728E+16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-184775823987565.53</v>
      </c>
      <c r="L6093" s="444">
        <f t="shared" ca="1" si="199"/>
        <v>-4.4530973581003296E+16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-4.4530973581003296E+16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-185545723254180.41</v>
      </c>
      <c r="L6094" s="444">
        <f t="shared" ca="1" si="199"/>
        <v>-4.471651930425748E+16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-4.471651930425748E+16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-186318830434406.16</v>
      </c>
      <c r="L6095" s="444">
        <f t="shared" ca="1" si="199"/>
        <v>-4.4902838134691888E+16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-4.4902838134691888E+16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-187095158894549.53</v>
      </c>
      <c r="L6096" s="444">
        <f t="shared" ca="1" si="199"/>
        <v>-4.508993329358644E+16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-4.508993329358644E+16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-187874722056610.16</v>
      </c>
      <c r="L6097" s="444">
        <f t="shared" ca="1" si="199"/>
        <v>-4.5277808015643048E+16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-4.5277808015643048E+16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-188657533398512.69</v>
      </c>
      <c r="L6098" s="444">
        <f t="shared" ca="1" si="199"/>
        <v>-4.546646554904156E+16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-4.546646554904156E+16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-189443606454339.84</v>
      </c>
      <c r="L6099" s="444">
        <f t="shared" ca="1" si="199"/>
        <v>-4.5655909155495896E+16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-4.5655909155495896E+16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-190232954814566.22</v>
      </c>
      <c r="L6100" s="444">
        <f t="shared" ca="1" si="199"/>
        <v>-4.5846142110310464E+16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-4.5846142110310464E+16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-191025592126293.59</v>
      </c>
      <c r="L6101" s="444">
        <f t="shared" ca="1" si="199"/>
        <v>-4.603716770243676E+16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-4.603716770243676E+16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-191821532093486.5</v>
      </c>
      <c r="L6102" s="444">
        <f t="shared" ca="1" si="199"/>
        <v>-4.6228989234530248E+16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-4.6228989234530248E+16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-192620788477209.38</v>
      </c>
      <c r="L6103" s="444">
        <f t="shared" ca="1" si="199"/>
        <v>-4.6421610023007456E+16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-4.6421610023007456E+16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-193423375095864.41</v>
      </c>
      <c r="L6104" s="444">
        <f t="shared" ca="1" si="199"/>
        <v>-4.661503339810332E+16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-4.661503339810332E+16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-194229305825430.5</v>
      </c>
      <c r="L6105" s="444">
        <f t="shared" ca="1" si="199"/>
        <v>-4.6809262703928752E+16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-4.6809262703928752E+16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-195038594599703.13</v>
      </c>
      <c r="L6106" s="444">
        <f t="shared" ca="1" si="199"/>
        <v>-4.7004301298528456E+16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-4.7004301298528456E+16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-195851255410535.22</v>
      </c>
      <c r="L6107" s="444">
        <f t="shared" ca="1" si="199"/>
        <v>-4.7200152553938992E+16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-4.7200152553938992E+16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-196667302308079.13</v>
      </c>
      <c r="L6108" s="444">
        <f t="shared" ca="1" si="199"/>
        <v>-4.7396819856247072E+16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-4.7396819856247072E+16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-197486749401029.47</v>
      </c>
      <c r="L6109" s="444">
        <f t="shared" ca="1" si="199"/>
        <v>-4.7594306605648104E+16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-4.7594306605648104E+16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-198309610856867.09</v>
      </c>
      <c r="L6110" s="444">
        <f t="shared" ca="1" si="199"/>
        <v>-4.7792616216504968E+16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-4.7792616216504968E+16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-199135900902104.03</v>
      </c>
      <c r="L6111" s="444">
        <f t="shared" ca="1" si="199"/>
        <v>-4.7991752117407072E+16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-4.7991752117407072E+16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-199965633822529.47</v>
      </c>
      <c r="L6112" s="444">
        <f t="shared" ca="1" si="199"/>
        <v>-4.81917177512296E+16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-4.81917177512296E+16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-200798823963456.66</v>
      </c>
      <c r="L6113" s="444">
        <f t="shared" ca="1" si="199"/>
        <v>-4.8392516575193056E+16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-4.8392516575193056E+16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-201635485729971.06</v>
      </c>
      <c r="L6114" s="444">
        <f t="shared" ca="1" si="199"/>
        <v>-4.8594152060923024E+16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-4.8594152060923024E+16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-202475633587179.25</v>
      </c>
      <c r="L6115" s="444">
        <f t="shared" ca="1" si="199"/>
        <v>-4.87966276945102E+16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-4.87966276945102E+16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-203319282060459.16</v>
      </c>
      <c r="L6116" s="444">
        <f t="shared" ca="1" si="199"/>
        <v>-4.8999946976570656E+16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-4.8999946976570656E+16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-204166445735711.06</v>
      </c>
      <c r="L6117" s="444">
        <f t="shared" ca="1" si="199"/>
        <v>-4.9204113422306368E+16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-4.9204113422306368E+16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-205017139259609.88</v>
      </c>
      <c r="L6118" s="444">
        <f t="shared" ca="1" si="199"/>
        <v>-4.9409130561565976E+16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-4.9409130561565976E+16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-205871377339858.22</v>
      </c>
      <c r="L6119" s="444">
        <f t="shared" ca="1" si="199"/>
        <v>-4.9615001938905832E+16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-4.9615001938905832E+16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-206729174745440.97</v>
      </c>
      <c r="L6120" s="444">
        <f t="shared" ca="1" si="199"/>
        <v>-4.9821731113651272E+16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-4.9821731113651272E+16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-207590546306880.31</v>
      </c>
      <c r="L6121" s="444">
        <f t="shared" ca="1" si="199"/>
        <v>-5.0029321659958152E+16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-5.0029321659958152E+16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-208455506916492.31</v>
      </c>
      <c r="L6122" s="444">
        <f t="shared" ca="1" si="199"/>
        <v>-5.0237777166874648E+16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-5.0237777166874648E+16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-209324071528644.38</v>
      </c>
      <c r="L6123" s="444">
        <f t="shared" ca="1" si="199"/>
        <v>-5.0447101238403296E+16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-5.0447101238403296E+16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-210196255160013.72</v>
      </c>
      <c r="L6124" s="444">
        <f t="shared" ca="1" si="199"/>
        <v>-5.0657297493563312E+16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-5.0657297493563312E+16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-211072072889847.13</v>
      </c>
      <c r="L6125" s="444">
        <f t="shared" ca="1" si="199"/>
        <v>-5.086836956645316E+16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-5.086836956645316E+16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-211951539860221.5</v>
      </c>
      <c r="L6126" s="444">
        <f t="shared" ca="1" si="199"/>
        <v>-5.1080321106313384E+16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-5.1080321106313384E+16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-212834671276305.75</v>
      </c>
      <c r="L6127" s="444">
        <f t="shared" ca="1" si="199"/>
        <v>-5.1293155777589688E+16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-5.1293155777589688E+16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-213721482406623.69</v>
      </c>
      <c r="L6128" s="444">
        <f t="shared" ref="L6128:L6250" ca="1" si="204">I6128-J6128+K6128</f>
        <v>-5.1506877259996312E+16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-5.1506877259996312E+16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-214611988583317.97</v>
      </c>
      <c r="L6129" s="444">
        <f t="shared" ca="1" si="204"/>
        <v>-5.1721489248579632E+16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-5.1721489248579632E+16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-215506205202415.13</v>
      </c>
      <c r="L6130" s="444">
        <f t="shared" ca="1" si="204"/>
        <v>-5.1936995453782048E+16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-5.1936995453782048E+16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-216404147724091.88</v>
      </c>
      <c r="L6131" s="444">
        <f t="shared" ca="1" si="204"/>
        <v>-5.2153399601506136E+16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-5.2153399601506136E+16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-217305831672942.22</v>
      </c>
      <c r="L6132" s="444">
        <f t="shared" ca="1" si="204"/>
        <v>-5.237070543317908E+16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-5.237070543317908E+16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-218211272638246.16</v>
      </c>
      <c r="L6133" s="444">
        <f t="shared" ca="1" si="204"/>
        <v>-5.2588916705817328E+16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-5.2588916705817328E+16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-219120486274238.88</v>
      </c>
      <c r="L6134" s="444">
        <f t="shared" ca="1" si="204"/>
        <v>-5.2808037192091568E+16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-5.2808037192091568E+16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-220033488300381.53</v>
      </c>
      <c r="L6135" s="444">
        <f t="shared" ca="1" si="204"/>
        <v>-5.3028070680391952E+16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-5.3028070680391952E+16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-220950294501633.13</v>
      </c>
      <c r="L6136" s="444">
        <f t="shared" ca="1" si="204"/>
        <v>-5.3249020974893584E+16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-5.3249020974893584E+16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-221870920728723.25</v>
      </c>
      <c r="L6137" s="444">
        <f t="shared" ca="1" si="204"/>
        <v>-5.3470891895622304E+16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-5.3470891895622304E+16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-222795382898426.25</v>
      </c>
      <c r="L6138" s="444">
        <f t="shared" ca="1" si="204"/>
        <v>-5.3693687278520728E+16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-5.3693687278520728E+16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-223723696993836.38</v>
      </c>
      <c r="L6139" s="444">
        <f t="shared" ca="1" si="204"/>
        <v>-5.3917410975514568E+16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-5.3917410975514568E+16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-224655879064644.03</v>
      </c>
      <c r="L6140" s="444">
        <f t="shared" ca="1" si="204"/>
        <v>-5.4142066854579216E+16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-5.4142066854579216E+16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-225591945227413.41</v>
      </c>
      <c r="L6141" s="444">
        <f t="shared" ca="1" si="204"/>
        <v>-5.4367658799806632E+16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-5.4367658799806632E+16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-226531911665860.97</v>
      </c>
      <c r="L6142" s="444">
        <f t="shared" ca="1" si="204"/>
        <v>-5.4594190711472496E+16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-5.4594190711472496E+16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-227475794631135.41</v>
      </c>
      <c r="L6143" s="444">
        <f t="shared" ca="1" si="204"/>
        <v>-5.4821666506103632E+16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-5.4821666506103632E+16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-228423610442098.47</v>
      </c>
      <c r="L6144" s="444">
        <f t="shared" ca="1" si="204"/>
        <v>-5.5050090116545728E+16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-5.5050090116545728E+16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-229375375485607.19</v>
      </c>
      <c r="L6145" s="444">
        <f t="shared" ca="1" si="204"/>
        <v>-5.5279465492031336E+16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-5.5279465492031336E+16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-230331106216797.22</v>
      </c>
      <c r="L6146" s="444">
        <f t="shared" ca="1" si="204"/>
        <v>-5.5509796598248136E+16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-5.5509796598248136E+16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-231290819159367.22</v>
      </c>
      <c r="L6147" s="444">
        <f t="shared" ca="1" si="204"/>
        <v>-5.5741087417407504E+16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-5.5741087417407504E+16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-232254530905864.59</v>
      </c>
      <c r="L6148" s="444">
        <f t="shared" ca="1" si="204"/>
        <v>-5.5973341948313368E+16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-5.5973341948313368E+16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-233222258117972.38</v>
      </c>
      <c r="L6149" s="444">
        <f t="shared" ca="1" si="204"/>
        <v>-5.6206564206431344E+16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-5.6206564206431344E+16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-234194017526797.25</v>
      </c>
      <c r="L6150" s="444">
        <f t="shared" ca="1" si="204"/>
        <v>-5.6440758223958144E+16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-5.6440758223958144E+16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-235169825933158.94</v>
      </c>
      <c r="L6151" s="444">
        <f t="shared" ca="1" si="204"/>
        <v>-5.6675928049891304E+16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-5.6675928049891304E+16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-236149700207880.44</v>
      </c>
      <c r="L6152" s="444">
        <f t="shared" ca="1" si="204"/>
        <v>-5.6912077750099184E+16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-5.6912077750099184E+16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-237133657292079.94</v>
      </c>
      <c r="L6153" s="444">
        <f t="shared" ca="1" si="204"/>
        <v>-5.7149211407391264E+16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-5.7149211407391264E+16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-238121714197463.56</v>
      </c>
      <c r="L6154" s="444">
        <f t="shared" ca="1" si="204"/>
        <v>-5.7387333121588728E+16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-5.7387333121588728E+16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-239113888006619.72</v>
      </c>
      <c r="L6155" s="444">
        <f t="shared" ca="1" si="204"/>
        <v>-5.7626447009595344E+16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-5.7626447009595344E+16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-240110195873313.97</v>
      </c>
      <c r="L6156" s="444">
        <f t="shared" ca="1" si="204"/>
        <v>-5.7866557205468656E+16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-5.7866557205468656E+16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-241110655022786.06</v>
      </c>
      <c r="L6157" s="444">
        <f t="shared" ca="1" si="204"/>
        <v>-5.810766786049144E+16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-5.810766786049144E+16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-242115282752047.63</v>
      </c>
      <c r="L6158" s="444">
        <f t="shared" ca="1" si="204"/>
        <v>-5.8349783143243488E+16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-5.8349783143243488E+16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-243124096430181.19</v>
      </c>
      <c r="L6159" s="444">
        <f t="shared" ca="1" si="204"/>
        <v>-5.8592907239673672E+16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-5.8592907239673672E+16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-244137113498640.28</v>
      </c>
      <c r="L6160" s="444">
        <f t="shared" ca="1" si="204"/>
        <v>-5.8837044353172312E+16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-5.8837044353172312E+16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-245154351471551.28</v>
      </c>
      <c r="L6161" s="444">
        <f t="shared" ca="1" si="204"/>
        <v>-5.9082198704643864E+16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-5.9082198704643864E+16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-246175827936016.09</v>
      </c>
      <c r="L6162" s="444">
        <f t="shared" ca="1" si="204"/>
        <v>-5.932837453257988E+16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-5.932837453257988E+16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-247201560552416.16</v>
      </c>
      <c r="L6163" s="444">
        <f t="shared" ca="1" si="204"/>
        <v>-5.9575576093132296E+16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-5.9575576093132296E+16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-248231567054717.88</v>
      </c>
      <c r="L6164" s="444">
        <f t="shared" ca="1" si="204"/>
        <v>-5.9823807660187016E+16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-5.9823807660187016E+16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-249265865250779.25</v>
      </c>
      <c r="L6165" s="444">
        <f t="shared" ca="1" si="204"/>
        <v>-6.0073073525437792E+16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-6.0073073525437792E+16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-250304473022657.44</v>
      </c>
      <c r="L6166" s="444">
        <f t="shared" ca="1" si="204"/>
        <v>-6.0323377998460448E+16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-6.0323377998460448E+16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-251347408326918.53</v>
      </c>
      <c r="L6167" s="444">
        <f t="shared" ca="1" si="204"/>
        <v>-6.0574725406787368E+16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-6.0574725406787368E+16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-252394689194947.41</v>
      </c>
      <c r="L6168" s="444">
        <f t="shared" ca="1" si="204"/>
        <v>-6.0827120095982312E+16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-6.0827120095982312E+16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-253446333733259.63</v>
      </c>
      <c r="L6169" s="444">
        <f t="shared" ca="1" si="204"/>
        <v>-6.1080566429715568E+16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-6.1080566429715568E+16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-254502360123814.84</v>
      </c>
      <c r="L6170" s="444">
        <f t="shared" ca="1" si="204"/>
        <v>-6.1335068789839384E+16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-6.1335068789839384E+16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-255562786624330.75</v>
      </c>
      <c r="L6171" s="444">
        <f t="shared" ca="1" si="204"/>
        <v>-6.1590631576463712E+16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-6.1590631576463712E+16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-256627631568598.84</v>
      </c>
      <c r="L6172" s="444">
        <f t="shared" ca="1" si="204"/>
        <v>-6.1847259208032312E+16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-6.1847259208032312E+16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-257696913366801.34</v>
      </c>
      <c r="L6173" s="444">
        <f t="shared" ca="1" si="204"/>
        <v>-6.2104956121399112E+16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-6.2104956121399112E+16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-258770650505829.66</v>
      </c>
      <c r="L6174" s="444">
        <f t="shared" ca="1" si="204"/>
        <v>-6.2363726771904944E+16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-6.2363726771904944E+16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-259848861549603.94</v>
      </c>
      <c r="L6175" s="444">
        <f t="shared" ca="1" si="204"/>
        <v>-6.2623575633454544E+16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-6.2623575633454544E+16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-260931565139393.91</v>
      </c>
      <c r="L6176" s="444">
        <f t="shared" ca="1" si="204"/>
        <v>-6.2884507198593936E+16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-6.2884507198593936E+16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-262018779994141.41</v>
      </c>
      <c r="L6177" s="444">
        <f t="shared" ca="1" si="204"/>
        <v>-6.314652597858808E+16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-6.314652597858808E+16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-263110524910783.63</v>
      </c>
      <c r="L6178" s="444">
        <f t="shared" ca="1" si="204"/>
        <v>-6.3409636503498864E+16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-6.3409636503498864E+16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-264206818764578.59</v>
      </c>
      <c r="L6179" s="444">
        <f t="shared" ca="1" si="204"/>
        <v>-6.367384332226344E+16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-6.367384332226344E+16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-265307680509431</v>
      </c>
      <c r="L6180" s="444">
        <f t="shared" ca="1" si="204"/>
        <v>-6.3939151002772872E+16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-6.3939151002772872E+16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-266413129178220.28</v>
      </c>
      <c r="L6181" s="444">
        <f t="shared" ca="1" si="204"/>
        <v>-6.4205564131951096E+16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-6.4205564131951096E+16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-267523183883129.53</v>
      </c>
      <c r="L6182" s="444">
        <f t="shared" ca="1" si="204"/>
        <v>-6.4473087315834224E+16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-6.4473087315834224E+16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-268637863815975.91</v>
      </c>
      <c r="L6183" s="444">
        <f t="shared" ca="1" si="204"/>
        <v>-6.47417251796502E+16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-6.47417251796502E+16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-269757188248542.5</v>
      </c>
      <c r="L6184" s="444">
        <f t="shared" ca="1" si="204"/>
        <v>-6.5011482367898744E+16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-6.5011482367898744E+16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-270881176532911.44</v>
      </c>
      <c r="L6185" s="444">
        <f t="shared" ca="1" si="204"/>
        <v>-6.5282363544431656E+16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-6.5282363544431656E+16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-272009848101798.56</v>
      </c>
      <c r="L6186" s="444">
        <f t="shared" ca="1" si="204"/>
        <v>-6.5554373392533456E+16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-6.5554373392533456E+16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-273143222468889.41</v>
      </c>
      <c r="L6187" s="444">
        <f t="shared" ca="1" si="204"/>
        <v>-6.5827516615002344E+16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-6.5827516615002344E+16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-274281319229176.47</v>
      </c>
      <c r="L6188" s="444">
        <f t="shared" ca="1" si="204"/>
        <v>-6.610179793423152E+16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-6.610179793423152E+16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-275424158059298</v>
      </c>
      <c r="L6189" s="444">
        <f t="shared" ca="1" si="204"/>
        <v>-6.6377222092290816E+16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-6.6377222092290816E+16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-276571758717878.44</v>
      </c>
      <c r="L6190" s="444">
        <f t="shared" ca="1" si="204"/>
        <v>-6.6653793851008696E+16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-6.6653793851008696E+16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-277724141045869.56</v>
      </c>
      <c r="L6191" s="444">
        <f t="shared" ca="1" si="204"/>
        <v>-6.6931517992054568E+16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-6.6931517992054568E+16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-278881324966894.03</v>
      </c>
      <c r="L6192" s="444">
        <f t="shared" ca="1" si="204"/>
        <v>-6.7210399317021464E+16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-6.7210399317021464E+16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-280043330487589.47</v>
      </c>
      <c r="L6193" s="444">
        <f t="shared" ca="1" si="204"/>
        <v>-6.7490442647509056E+16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-6.7490442647509056E+16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-281210177697954.41</v>
      </c>
      <c r="L6194" s="444">
        <f t="shared" ca="1" si="204"/>
        <v>-6.7771652825207008E+16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-6.7771652825207008E+16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-282381886771695.88</v>
      </c>
      <c r="L6195" s="444">
        <f t="shared" ca="1" si="204"/>
        <v>-6.8054034711978704E+16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-6.8054034711978704E+16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-283558477966577.94</v>
      </c>
      <c r="L6196" s="444">
        <f t="shared" ca="1" si="204"/>
        <v>-6.833759318994528E+16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-6.833759318994528E+16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-284739971624772</v>
      </c>
      <c r="L6197" s="444">
        <f t="shared" ca="1" si="204"/>
        <v>-6.8622333161570048E+16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-6.8622333161570048E+16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-285926388173208.5</v>
      </c>
      <c r="L6198" s="444">
        <f t="shared" ca="1" si="204"/>
        <v>-6.8908259549743256E+16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-6.8908259549743256E+16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-287117748123930.25</v>
      </c>
      <c r="L6199" s="444">
        <f t="shared" ca="1" si="204"/>
        <v>-6.9195377297867184E+16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-6.9195377297867184E+16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-288314072074446.63</v>
      </c>
      <c r="L6200" s="444">
        <f t="shared" ca="1" si="204"/>
        <v>-6.9483691369941632E+16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-6.9483691369941632E+16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-289515380708090.19</v>
      </c>
      <c r="L6201" s="444">
        <f t="shared" ca="1" si="204"/>
        <v>-6.977320675064972E+16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-6.977320675064972E+16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-290721694794373.81</v>
      </c>
      <c r="L6202" s="444">
        <f t="shared" ca="1" si="204"/>
        <v>-7.0063928445444096E+16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-7.0063928445444096E+16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-291933035189350.38</v>
      </c>
      <c r="L6203" s="444">
        <f t="shared" ca="1" si="204"/>
        <v>-7.0355861480633448E+16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-7.0355861480633448E+16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-293149422835972.69</v>
      </c>
      <c r="L6204" s="444">
        <f t="shared" ca="1" si="204"/>
        <v>-7.0649010903469424E+16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-7.0649010903469424E+16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-294370878764455.94</v>
      </c>
      <c r="L6205" s="444">
        <f t="shared" ca="1" si="204"/>
        <v>-7.094338178223388E+16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-7.094338178223388E+16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-295597424092641.19</v>
      </c>
      <c r="L6206" s="444">
        <f t="shared" ca="1" si="204"/>
        <v>-7.123897920632652E+16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-7.123897920632652E+16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-296829080026360.44</v>
      </c>
      <c r="L6207" s="444">
        <f t="shared" ca="1" si="204"/>
        <v>-7.153580828635288E+16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-7.153580828635288E+16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-298065867859803.69</v>
      </c>
      <c r="L6208" s="444">
        <f t="shared" ca="1" si="204"/>
        <v>-7.183387415421268E+16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-7.183387415421268E+16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-299307808975886.19</v>
      </c>
      <c r="L6209" s="444">
        <f t="shared" ca="1" si="204"/>
        <v>-7.213318196318856E+16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-7.213318196318856E+16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-300554924846619</v>
      </c>
      <c r="L6210" s="444">
        <f t="shared" ca="1" si="204"/>
        <v>-7.2433736888035184E+16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-7.2433736888035184E+16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-301807237033479.94</v>
      </c>
      <c r="L6211" s="444">
        <f t="shared" ca="1" si="204"/>
        <v>-7.2735544125068656E+16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-7.2735544125068656E+16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-303064767187786.06</v>
      </c>
      <c r="L6212" s="444">
        <f t="shared" ca="1" si="204"/>
        <v>-7.3038608892256448E+16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-7.3038608892256448E+16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-304327537051068.5</v>
      </c>
      <c r="L6213" s="444">
        <f t="shared" ca="1" si="204"/>
        <v>-7.334293642930752E+16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-7.334293642930752E+16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-305595568455448</v>
      </c>
      <c r="L6214" s="444">
        <f t="shared" ca="1" si="204"/>
        <v>-7.3648531997762976E+16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-7.3648531997762976E+16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-306868883324012.38</v>
      </c>
      <c r="L6215" s="444">
        <f t="shared" ca="1" si="204"/>
        <v>-7.3955400881086992E+16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-7.3955400881086992E+16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-308147503671195.81</v>
      </c>
      <c r="L6216" s="444">
        <f t="shared" ca="1" si="204"/>
        <v>-7.4263548384758192E+16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-7.4263548384758192E+16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-309431451603159.13</v>
      </c>
      <c r="L6217" s="444">
        <f t="shared" ca="1" si="204"/>
        <v>-7.4572979836361344E+16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-7.4572979836361344E+16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-310720749318172.25</v>
      </c>
      <c r="L6218" s="444">
        <f t="shared" ca="1" si="204"/>
        <v>-7.488370058567952E+16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-7.488370058567952E+16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-312015419106998</v>
      </c>
      <c r="L6219" s="444">
        <f t="shared" ca="1" si="204"/>
        <v>-7.5195716004786512E+16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-7.5195716004786512E+16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-313315483353277.13</v>
      </c>
      <c r="L6220" s="444">
        <f t="shared" ca="1" si="204"/>
        <v>-7.5509031488139792E+16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-7.5509031488139792E+16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-314620964533915.81</v>
      </c>
      <c r="L6221" s="444">
        <f t="shared" ca="1" si="204"/>
        <v>-7.5823652452673712E+16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-7.5823652452673712E+16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-315931885219473.81</v>
      </c>
      <c r="L6222" s="444">
        <f t="shared" ca="1" si="204"/>
        <v>-7.6139584337893184E+16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-7.6139584337893184E+16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-317248268074554.94</v>
      </c>
      <c r="L6223" s="444">
        <f t="shared" ca="1" si="204"/>
        <v>-7.6456832605967744E+16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-7.6456832605967744E+16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-318570135858198.94</v>
      </c>
      <c r="L6224" s="444">
        <f t="shared" ca="1" si="204"/>
        <v>-7.6775402741825936E+16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-7.6775402741825936E+16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-319897511424274.75</v>
      </c>
      <c r="L6225" s="444">
        <f t="shared" ca="1" si="204"/>
        <v>-7.7095300253250208E+16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-7.7095300253250208E+16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-321230417721875.88</v>
      </c>
      <c r="L6226" s="444">
        <f t="shared" ca="1" si="204"/>
        <v>-7.741653067097208E+16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-7.741653067097208E+16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-322568877795717</v>
      </c>
      <c r="L6227" s="444">
        <f t="shared" ca="1" si="204"/>
        <v>-7.7739099548767792E+16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-7.7739099548767792E+16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-323912914786532.44</v>
      </c>
      <c r="L6228" s="444">
        <f t="shared" ca="1" si="204"/>
        <v>-7.806301246355432E+16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-7.806301246355432E+16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-325262551931476.31</v>
      </c>
      <c r="L6229" s="444">
        <f t="shared" ca="1" si="204"/>
        <v>-7.8388275015485792E+16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-7.8388275015485792E+16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-326617812564524.13</v>
      </c>
      <c r="L6230" s="444">
        <f t="shared" ca="1" si="204"/>
        <v>-7.871489282805032E+16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-7.871489282805032E+16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-327978720116876.31</v>
      </c>
      <c r="L6231" s="444">
        <f t="shared" ca="1" si="204"/>
        <v>-7.90428715481672E+16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-7.90428715481672E+16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-329345298117363.31</v>
      </c>
      <c r="L6232" s="444">
        <f t="shared" ca="1" si="204"/>
        <v>-7.937221684628456E+16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-7.937221684628456E+16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-330717570192852.31</v>
      </c>
      <c r="L6233" s="444">
        <f t="shared" ca="1" si="204"/>
        <v>-7.9702934416477408E+16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-7.9702934416477408E+16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-332095560068655.88</v>
      </c>
      <c r="L6234" s="444">
        <f t="shared" ca="1" si="204"/>
        <v>-8.0035029976546064E+16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-8.0035029976546064E+16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-333479291568941.94</v>
      </c>
      <c r="L6235" s="444">
        <f t="shared" ca="1" si="204"/>
        <v>-8.0368509268115008E+16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-8.0368509268115008E+16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-334868788617145.88</v>
      </c>
      <c r="L6236" s="444">
        <f t="shared" ca="1" si="204"/>
        <v>-8.070337805673216E+16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-8.070337805673216E+16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-336264075236384</v>
      </c>
      <c r="L6237" s="444">
        <f t="shared" ca="1" si="204"/>
        <v>-8.1039642131968544E+16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-8.1039642131968544E+16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-337665175549868.94</v>
      </c>
      <c r="L6238" s="444">
        <f t="shared" ca="1" si="204"/>
        <v>-8.1377307307518416E+16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-8.1377307307518416E+16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-339072113781326.75</v>
      </c>
      <c r="L6239" s="444">
        <f t="shared" ca="1" si="204"/>
        <v>-8.1716379421299744E+16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-8.1716379421299744E+16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-340484914255415.63</v>
      </c>
      <c r="L6240" s="444">
        <f t="shared" ca="1" si="204"/>
        <v>-8.2056864335555152E+16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-8.2056864335555152E+16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-341903601398146.44</v>
      </c>
      <c r="L6241" s="444">
        <f t="shared" ca="1" si="204"/>
        <v>-8.2398767936953296E+16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-8.2398767936953296E+16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-343328199737305.38</v>
      </c>
      <c r="L6242" s="444">
        <f t="shared" ca="1" si="204"/>
        <v>-8.2742096136690608E+16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-8.2742096136690608E+16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-344758733902877.5</v>
      </c>
      <c r="L6243" s="444">
        <f t="shared" ca="1" si="204"/>
        <v>-8.3086854870593488E+16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-8.3086854870593488E+16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-346195228627472.88</v>
      </c>
      <c r="L6244" s="444">
        <f t="shared" ca="1" si="204"/>
        <v>-8.343305009922096E+16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-8.343305009922096E+16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-347637708746754</v>
      </c>
      <c r="L6245" s="444">
        <f t="shared" ca="1" si="204"/>
        <v>-8.3780687807967712E+16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-8.3780687807967712E+16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-349086199199865.44</v>
      </c>
      <c r="L6246" s="444">
        <f t="shared" ca="1" si="204"/>
        <v>-8.4129774007167584E+16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-8.4129774007167584E+16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-350540725029864.94</v>
      </c>
      <c r="L6247" s="444">
        <f t="shared" ca="1" si="204"/>
        <v>-8.4480314732197456E+16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-8.4480314732197456E+16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-352001311384156.06</v>
      </c>
      <c r="L6248" s="444">
        <f t="shared" ca="1" si="204"/>
        <v>-8.4832316043581616E+16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-8.4832316043581616E+16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-353467983514923.38</v>
      </c>
      <c r="L6249" s="444">
        <f t="shared" ca="1" si="204"/>
        <v>-8.5185784027096544E+16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-8.5185784027096544E+16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-354940766779568.94</v>
      </c>
      <c r="L6250" s="444">
        <f t="shared" ca="1" si="204"/>
        <v>-8.5540724793876112E+16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2026-09-17T01:14:06Z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