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FEBE7AD8-0B72-4B42-9662-A42337CDA513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Log'!$A$1:$G$1811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45" i="7" l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7" i="8"/>
  <c r="B8" i="8"/>
  <c r="B9" i="8"/>
  <c r="B10" i="8"/>
  <c r="B11" i="8"/>
  <c r="Z83" i="11"/>
  <c r="Y83" i="11"/>
  <c r="V84" i="11" s="1"/>
  <c r="U83" i="11"/>
  <c r="T83" i="11"/>
  <c r="Q84" i="11" s="1"/>
  <c r="P83" i="11"/>
  <c r="O83" i="11"/>
  <c r="L84" i="11" s="1"/>
  <c r="K83" i="11"/>
  <c r="J83" i="11"/>
  <c r="H84" i="11" s="1"/>
  <c r="E83" i="11"/>
  <c r="D83" i="11"/>
  <c r="D2" i="11" s="1"/>
  <c r="B12" i="8"/>
  <c r="B13" i="8"/>
  <c r="B14" i="8"/>
  <c r="B15" i="8"/>
  <c r="B16" i="8"/>
  <c r="J34" i="5"/>
  <c r="E34" i="5"/>
  <c r="O16" i="5"/>
  <c r="J16" i="5"/>
  <c r="E16" i="5"/>
  <c r="B17" i="8"/>
  <c r="B18" i="8"/>
  <c r="B20" i="8"/>
  <c r="B19" i="8"/>
  <c r="B21" i="8"/>
  <c r="B24" i="8"/>
  <c r="B25" i="8"/>
  <c r="B23" i="8"/>
  <c r="B27" i="8"/>
  <c r="B22" i="8"/>
  <c r="B26" i="8"/>
  <c r="B28" i="8"/>
  <c r="B29" i="8"/>
  <c r="B30" i="8"/>
  <c r="B31" i="8"/>
  <c r="B32" i="8"/>
  <c r="B33" i="8"/>
  <c r="B35" i="8"/>
  <c r="B36" i="8"/>
  <c r="B34" i="8"/>
  <c r="B38" i="8"/>
  <c r="B39" i="8"/>
  <c r="B43" i="8"/>
  <c r="B47" i="8"/>
  <c r="B37" i="8"/>
  <c r="B40" i="8"/>
  <c r="B40" i="2"/>
  <c r="E82" i="11"/>
  <c r="D82" i="11"/>
  <c r="B41" i="8"/>
  <c r="B46" i="8"/>
  <c r="B44" i="8"/>
  <c r="B48" i="8"/>
  <c r="B42" i="8"/>
  <c r="B45" i="8"/>
  <c r="B54" i="8"/>
  <c r="B50" i="8"/>
  <c r="B51" i="8"/>
  <c r="B49" i="8"/>
  <c r="B52" i="8"/>
  <c r="B53" i="8"/>
  <c r="B55" i="8"/>
  <c r="B56" i="8"/>
  <c r="B57" i="8"/>
  <c r="B58" i="8"/>
  <c r="B66" i="8"/>
  <c r="B65" i="8"/>
  <c r="B64" i="8"/>
  <c r="B63" i="8"/>
  <c r="B62" i="8"/>
  <c r="B61" i="8"/>
  <c r="B60" i="8"/>
  <c r="B59" i="8"/>
  <c r="G83" i="11" l="1"/>
  <c r="A7" i="11"/>
  <c r="A9" i="11"/>
  <c r="A11" i="11"/>
  <c r="A13" i="11"/>
  <c r="A14" i="11"/>
  <c r="A16" i="11"/>
  <c r="A18" i="11"/>
  <c r="A19" i="11"/>
  <c r="A21" i="11"/>
  <c r="A23" i="11"/>
  <c r="A25" i="11"/>
  <c r="A27" i="11"/>
  <c r="A28" i="11"/>
  <c r="A30" i="11"/>
  <c r="A32" i="11"/>
  <c r="A34" i="11"/>
  <c r="A36" i="11"/>
  <c r="A37" i="11"/>
  <c r="A39" i="11"/>
  <c r="A41" i="11"/>
  <c r="A43" i="11"/>
  <c r="A45" i="11"/>
  <c r="A47" i="11"/>
  <c r="A48" i="11"/>
  <c r="A50" i="11"/>
  <c r="A52" i="11"/>
  <c r="A54" i="11"/>
  <c r="A56" i="11"/>
  <c r="A58" i="11"/>
  <c r="A60" i="11"/>
  <c r="A61" i="11"/>
  <c r="A63" i="11"/>
  <c r="A65" i="11"/>
  <c r="A67" i="11"/>
  <c r="A69" i="11"/>
  <c r="A71" i="11"/>
  <c r="A73" i="11"/>
  <c r="A74" i="11"/>
  <c r="A76" i="11"/>
  <c r="A79" i="11"/>
  <c r="A80" i="11"/>
  <c r="A82" i="11"/>
  <c r="A83" i="11"/>
  <c r="A8" i="11"/>
  <c r="A10" i="11"/>
  <c r="A12" i="11"/>
  <c r="A15" i="11"/>
  <c r="A17" i="11"/>
  <c r="A20" i="11"/>
  <c r="A22" i="11"/>
  <c r="A24" i="11"/>
  <c r="A26" i="11"/>
  <c r="A29" i="11"/>
  <c r="A31" i="11"/>
  <c r="A33" i="11"/>
  <c r="A35" i="11"/>
  <c r="A38" i="11"/>
  <c r="A40" i="11"/>
  <c r="A42" i="11"/>
  <c r="A44" i="11"/>
  <c r="A46" i="11"/>
  <c r="A49" i="11"/>
  <c r="A51" i="11"/>
  <c r="A53" i="11"/>
  <c r="A55" i="11"/>
  <c r="A57" i="11"/>
  <c r="A59" i="11"/>
  <c r="A62" i="11"/>
  <c r="A64" i="11"/>
  <c r="A66" i="11"/>
  <c r="A68" i="11"/>
  <c r="A70" i="11"/>
  <c r="A72" i="11"/>
  <c r="A75" i="11"/>
  <c r="A77" i="11"/>
  <c r="A78" i="11"/>
  <c r="A81" i="11"/>
  <c r="F83" i="11"/>
  <c r="D84" i="11" s="1"/>
  <c r="B69" i="8"/>
  <c r="B68" i="8"/>
  <c r="B70" i="8"/>
  <c r="B71" i="8"/>
  <c r="B72" i="8"/>
  <c r="B73" i="8"/>
  <c r="B74" i="8"/>
  <c r="B67" i="8"/>
  <c r="B75" i="8"/>
  <c r="B76" i="8"/>
  <c r="B77" i="8"/>
  <c r="B78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81" i="8"/>
  <c r="B80" i="8"/>
  <c r="B83" i="8"/>
  <c r="B82" i="8"/>
  <c r="B86" i="8"/>
  <c r="B85" i="8"/>
  <c r="B79" i="8"/>
  <c r="F14" i="2"/>
  <c r="F2" i="2" s="1"/>
  <c r="B84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4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810" i="7"/>
  <c r="G1809" i="7" s="1"/>
  <c r="G1808" i="7" s="1"/>
  <c r="G1807" i="7" s="1"/>
  <c r="G1806" i="7" s="1"/>
  <c r="G1805" i="7" s="1"/>
  <c r="G1804" i="7" s="1"/>
  <c r="G1803" i="7" s="1"/>
  <c r="G1802" i="7" s="1"/>
  <c r="G1801" i="7" s="1"/>
  <c r="G1800" i="7" s="1"/>
  <c r="G1799" i="7" s="1"/>
  <c r="G1798" i="7" s="1"/>
  <c r="G1797" i="7" s="1"/>
  <c r="G1796" i="7" s="1"/>
  <c r="G1795" i="7" s="1"/>
  <c r="G1794" i="7" s="1"/>
  <c r="G1793" i="7" s="1"/>
  <c r="G1792" i="7" s="1"/>
  <c r="G1791" i="7" s="1"/>
  <c r="G1790" i="7" s="1"/>
  <c r="G1789" i="7" s="1"/>
  <c r="G1788" i="7" s="1"/>
  <c r="G1787" i="7" s="1"/>
  <c r="G1786" i="7" s="1"/>
  <c r="G1785" i="7" s="1"/>
  <c r="G1784" i="7" s="1"/>
  <c r="G1783" i="7" s="1"/>
  <c r="G1782" i="7" s="1"/>
  <c r="G1781" i="7" s="1"/>
  <c r="G1780" i="7" s="1"/>
  <c r="G1779" i="7" s="1"/>
  <c r="G1778" i="7" s="1"/>
  <c r="G1777" i="7" s="1"/>
  <c r="G1776" i="7" s="1"/>
  <c r="G1775" i="7" s="1"/>
  <c r="G1774" i="7" s="1"/>
  <c r="G1773" i="7" s="1"/>
  <c r="G1772" i="7" s="1"/>
  <c r="G1771" i="7" s="1"/>
  <c r="G1770" i="7" s="1"/>
  <c r="G1769" i="7" s="1"/>
  <c r="G1768" i="7" s="1"/>
  <c r="G1767" i="7" s="1"/>
  <c r="G1766" i="7" s="1"/>
  <c r="G1765" i="7" s="1"/>
  <c r="G1764" i="7" s="1"/>
  <c r="G1763" i="7" s="1"/>
  <c r="G1762" i="7" s="1"/>
  <c r="G1761" i="7" s="1"/>
  <c r="G1760" i="7" s="1"/>
  <c r="G1759" i="7" s="1"/>
  <c r="G1758" i="7" s="1"/>
  <c r="G1757" i="7" s="1"/>
  <c r="G1756" i="7" s="1"/>
  <c r="G1755" i="7" s="1"/>
  <c r="G1754" i="7" s="1"/>
  <c r="G1753" i="7" s="1"/>
  <c r="G1752" i="7" s="1"/>
  <c r="G1751" i="7" s="1"/>
  <c r="G1750" i="7" s="1"/>
  <c r="G1749" i="7" s="1"/>
  <c r="G1748" i="7" s="1"/>
  <c r="G1747" i="7" s="1"/>
  <c r="G1746" i="7" s="1"/>
  <c r="G1745" i="7" s="1"/>
  <c r="G1744" i="7" s="1"/>
  <c r="G1743" i="7" s="1"/>
  <c r="G1742" i="7" s="1"/>
  <c r="G1741" i="7" s="1"/>
  <c r="G1740" i="7" s="1"/>
  <c r="G1739" i="7" s="1"/>
  <c r="G1738" i="7" s="1"/>
  <c r="G1737" i="7" s="1"/>
  <c r="G1736" i="7" s="1"/>
  <c r="G1735" i="7" s="1"/>
  <c r="G1734" i="7" s="1"/>
  <c r="G1733" i="7" s="1"/>
  <c r="G1732" i="7" s="1"/>
  <c r="G1731" i="7" s="1"/>
  <c r="G1730" i="7" s="1"/>
  <c r="G1729" i="7" s="1"/>
  <c r="G1728" i="7" s="1"/>
  <c r="G1727" i="7" s="1"/>
  <c r="G1726" i="7" s="1"/>
  <c r="G1725" i="7" s="1"/>
  <c r="G1724" i="7" s="1"/>
  <c r="G1723" i="7" s="1"/>
  <c r="G1722" i="7" s="1"/>
  <c r="G1721" i="7" s="1"/>
  <c r="G1720" i="7" s="1"/>
  <c r="G1719" i="7" s="1"/>
  <c r="G1718" i="7" s="1"/>
  <c r="G1717" i="7" s="1"/>
  <c r="G1716" i="7" s="1"/>
  <c r="G1715" i="7" s="1"/>
  <c r="G1714" i="7" s="1"/>
  <c r="G1713" i="7" s="1"/>
  <c r="G1712" i="7" s="1"/>
  <c r="G1711" i="7" s="1"/>
  <c r="G1710" i="7" s="1"/>
  <c r="G1709" i="7" s="1"/>
  <c r="G1708" i="7" s="1"/>
  <c r="G1707" i="7" s="1"/>
  <c r="G1706" i="7" s="1"/>
  <c r="G1705" i="7" s="1"/>
  <c r="G1704" i="7" s="1"/>
  <c r="G1703" i="7" s="1"/>
  <c r="G1702" i="7" s="1"/>
  <c r="G1701" i="7" s="1"/>
  <c r="G1700" i="7" s="1"/>
  <c r="G1699" i="7" s="1"/>
  <c r="G1698" i="7" s="1"/>
  <c r="G1697" i="7" s="1"/>
  <c r="G1696" i="7" s="1"/>
  <c r="G1695" i="7" s="1"/>
  <c r="G1694" i="7" s="1"/>
  <c r="G1693" i="7" s="1"/>
  <c r="G1692" i="7" s="1"/>
  <c r="G1691" i="7" s="1"/>
  <c r="G1690" i="7" s="1"/>
  <c r="G1689" i="7" s="1"/>
  <c r="G1688" i="7" s="1"/>
  <c r="G1687" i="7" s="1"/>
  <c r="G1686" i="7" s="1"/>
  <c r="G1685" i="7" s="1"/>
  <c r="G1684" i="7" s="1"/>
  <c r="G1683" i="7" s="1"/>
  <c r="G1682" i="7" s="1"/>
  <c r="G1681" i="7" s="1"/>
  <c r="G1680" i="7" s="1"/>
  <c r="G1679" i="7" s="1"/>
  <c r="G1678" i="7" s="1"/>
  <c r="G1677" i="7" s="1"/>
  <c r="G1676" i="7" s="1"/>
  <c r="G1675" i="7" s="1"/>
  <c r="G1674" i="7" s="1"/>
  <c r="G1673" i="7" s="1"/>
  <c r="G1672" i="7" s="1"/>
  <c r="G1671" i="7" s="1"/>
  <c r="G1670" i="7" s="1"/>
  <c r="G1669" i="7" s="1"/>
  <c r="G1668" i="7" s="1"/>
  <c r="G1667" i="7" s="1"/>
  <c r="G1666" i="7" s="1"/>
  <c r="G1665" i="7" s="1"/>
  <c r="G1664" i="7" s="1"/>
  <c r="G1663" i="7" s="1"/>
  <c r="G1662" i="7" s="1"/>
  <c r="G1661" i="7" s="1"/>
  <c r="G1660" i="7" s="1"/>
  <c r="G1659" i="7" s="1"/>
  <c r="G1658" i="7" s="1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J5" i="6" l="1"/>
  <c r="E5" i="6"/>
  <c r="L3" i="2"/>
  <c r="O8" i="2"/>
  <c r="O9" i="11"/>
  <c r="P10" i="11" s="1"/>
  <c r="Y17" i="11"/>
  <c r="G8" i="11"/>
  <c r="F8" i="11"/>
  <c r="G9" i="11" s="1"/>
  <c r="K10" i="11"/>
  <c r="T19" i="11"/>
  <c r="A88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1055" i="7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A92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Y18" i="11" l="1"/>
  <c r="Z18" i="11"/>
  <c r="T20" i="11"/>
  <c r="U20" i="11"/>
  <c r="K34" i="5"/>
  <c r="M34" i="5" s="1"/>
  <c r="F16" i="5"/>
  <c r="P16" i="5"/>
  <c r="H29" i="5"/>
  <c r="F34" i="5"/>
  <c r="H34" i="5" s="1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1027" i="7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M27" i="5"/>
  <c r="L27" i="5"/>
  <c r="H20" i="5"/>
  <c r="D25" i="6"/>
  <c r="J7" i="3"/>
  <c r="D14" i="6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Y19" i="11" l="1"/>
  <c r="Z19" i="11"/>
  <c r="T21" i="11"/>
  <c r="U21" i="11"/>
  <c r="K16" i="5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1015" i="7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Y20" i="11" l="1"/>
  <c r="Z20" i="11"/>
  <c r="T22" i="11"/>
  <c r="U22" i="11"/>
  <c r="L16" i="5"/>
  <c r="F11" i="11"/>
  <c r="G12" i="11" s="1"/>
  <c r="P12" i="11"/>
  <c r="O12" i="11"/>
  <c r="K2" i="3"/>
  <c r="G981" i="7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1" i="11" l="1"/>
  <c r="Z21" i="11"/>
  <c r="T23" i="11"/>
  <c r="U23" i="11"/>
  <c r="P13" i="11"/>
  <c r="F12" i="11"/>
  <c r="G13" i="11" s="1"/>
  <c r="O13" i="11"/>
  <c r="G824" i="7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Z22" i="11" l="1"/>
  <c r="Y22" i="11"/>
  <c r="U24" i="11"/>
  <c r="T24" i="11"/>
  <c r="O14" i="11"/>
  <c r="F13" i="11"/>
  <c r="G14" i="11" s="1"/>
  <c r="P14" i="11"/>
  <c r="G774" i="7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J9" i="10"/>
  <c r="N12" i="14"/>
  <c r="J11" i="14" a="1"/>
  <c r="J11" i="14" s="1"/>
  <c r="M16" i="14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Y23" i="11" l="1"/>
  <c r="Z23" i="11"/>
  <c r="T25" i="11"/>
  <c r="U25" i="11"/>
  <c r="P15" i="11"/>
  <c r="F14" i="11"/>
  <c r="G15" i="11" s="1"/>
  <c r="O15" i="11"/>
  <c r="G703" i="7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K17" i="11"/>
  <c r="J17" i="11"/>
  <c r="N14" i="13"/>
  <c r="J13" i="13" a="1"/>
  <c r="J13" i="13" s="1"/>
  <c r="J24" i="4"/>
  <c r="K19" i="4"/>
  <c r="Y24" i="11" l="1"/>
  <c r="Z24" i="11"/>
  <c r="T26" i="11"/>
  <c r="U26" i="11"/>
  <c r="P16" i="11"/>
  <c r="O16" i="11"/>
  <c r="F15" i="11"/>
  <c r="G16" i="11" s="1"/>
  <c r="G644" i="7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M18" i="14"/>
  <c r="O24" i="4"/>
  <c r="F46" i="4"/>
  <c r="J14" i="13" a="1"/>
  <c r="J14" i="13" s="1"/>
  <c r="N15" i="13"/>
  <c r="N14" i="14"/>
  <c r="J13" i="14" a="1"/>
  <c r="J13" i="14" s="1"/>
  <c r="M17" i="13"/>
  <c r="Y25" i="11" l="1"/>
  <c r="Z25" i="11"/>
  <c r="T27" i="11"/>
  <c r="U27" i="11"/>
  <c r="O17" i="11"/>
  <c r="P17" i="11"/>
  <c r="F16" i="11"/>
  <c r="G17" i="11" s="1"/>
  <c r="G608" i="7"/>
  <c r="G607" i="7" s="1"/>
  <c r="G606" i="7" s="1"/>
  <c r="G605" i="7" s="1"/>
  <c r="G604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Z26" i="11" l="1"/>
  <c r="Y26" i="11"/>
  <c r="U28" i="11"/>
  <c r="T28" i="11"/>
  <c r="G16" i="5"/>
  <c r="Q10" i="5"/>
  <c r="R16" i="5"/>
  <c r="O18" i="11"/>
  <c r="P18" i="11"/>
  <c r="F17" i="11"/>
  <c r="G18" i="11" s="1"/>
  <c r="G603" i="7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M19" i="13"/>
  <c r="M20" i="14"/>
  <c r="J20" i="11"/>
  <c r="K20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Z27" i="11" l="1"/>
  <c r="Y27" i="11"/>
  <c r="U29" i="11"/>
  <c r="T29" i="11"/>
  <c r="Q16" i="5"/>
  <c r="G527" i="7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F18" i="11"/>
  <c r="G19" i="11" s="1"/>
  <c r="O19" i="11"/>
  <c r="P1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J16" i="14" a="1"/>
  <c r="J16" i="14" s="1"/>
  <c r="N17" i="14"/>
  <c r="Z28" i="11" l="1"/>
  <c r="Y28" i="11"/>
  <c r="U30" i="11"/>
  <c r="T30" i="11"/>
  <c r="F46" i="6"/>
  <c r="G464" i="7"/>
  <c r="O20" i="11"/>
  <c r="F19" i="11"/>
  <c r="G20" i="11" s="1"/>
  <c r="P20" i="11"/>
  <c r="J18" i="13" a="1"/>
  <c r="J18" i="13" s="1"/>
  <c r="N19" i="13"/>
  <c r="M22" i="14"/>
  <c r="M21" i="13"/>
  <c r="N18" i="14"/>
  <c r="J17" i="14" a="1"/>
  <c r="J17" i="14" s="1"/>
  <c r="K22" i="11"/>
  <c r="J22" i="11"/>
  <c r="Y29" i="11" l="1"/>
  <c r="Z29" i="11"/>
  <c r="T31" i="11"/>
  <c r="U31" i="11"/>
  <c r="G463" i="7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J19" i="13" a="1"/>
  <c r="J19" i="13" s="1"/>
  <c r="N20" i="13"/>
  <c r="Z30" i="11" l="1"/>
  <c r="Y30" i="11"/>
  <c r="T32" i="11"/>
  <c r="U32" i="11"/>
  <c r="G422" i="7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P22" i="11"/>
  <c r="O22" i="11"/>
  <c r="F21" i="11"/>
  <c r="G22" i="11" s="1"/>
  <c r="M23" i="13"/>
  <c r="N20" i="14"/>
  <c r="J19" i="14" a="1"/>
  <c r="J19" i="14" s="1"/>
  <c r="J24" i="11"/>
  <c r="K24" i="11"/>
  <c r="M24" i="14"/>
  <c r="J20" i="13" a="1"/>
  <c r="J20" i="13" s="1"/>
  <c r="N21" i="13"/>
  <c r="Y31" i="11" l="1"/>
  <c r="Z31" i="11"/>
  <c r="T33" i="11"/>
  <c r="U33" i="11"/>
  <c r="G370" i="7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F22" i="11"/>
  <c r="G23" i="11" s="1"/>
  <c r="O23" i="11"/>
  <c r="P23" i="11"/>
  <c r="M25" i="14"/>
  <c r="K25" i="11"/>
  <c r="J25" i="11"/>
  <c r="J20" i="14" a="1"/>
  <c r="J20" i="14" s="1"/>
  <c r="N21" i="14"/>
  <c r="N22" i="13"/>
  <c r="J21" i="13" a="1"/>
  <c r="J21" i="13" s="1"/>
  <c r="M24" i="13"/>
  <c r="Y32" i="11" l="1"/>
  <c r="Z32" i="11"/>
  <c r="T34" i="11"/>
  <c r="U34" i="11"/>
  <c r="G304" i="7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N22" i="14"/>
  <c r="J21" i="14" a="1"/>
  <c r="J21" i="14" s="1"/>
  <c r="Y33" i="11" l="1"/>
  <c r="Z33" i="11"/>
  <c r="U35" i="11"/>
  <c r="T35" i="11"/>
  <c r="G264" i="7"/>
  <c r="G263" i="7" s="1"/>
  <c r="G262" i="7" s="1"/>
  <c r="O25" i="11"/>
  <c r="P25" i="11"/>
  <c r="F24" i="11"/>
  <c r="G25" i="11" s="1"/>
  <c r="J22" i="14" a="1"/>
  <c r="J22" i="14" s="1"/>
  <c r="N23" i="14"/>
  <c r="J23" i="13" a="1"/>
  <c r="J23" i="13" s="1"/>
  <c r="N24" i="13"/>
  <c r="M26" i="13"/>
  <c r="M27" i="14"/>
  <c r="K27" i="11"/>
  <c r="J27" i="11"/>
  <c r="Z34" i="11" l="1"/>
  <c r="Y34" i="11"/>
  <c r="U36" i="11"/>
  <c r="T36" i="11"/>
  <c r="F25" i="11"/>
  <c r="G26" i="11" s="1"/>
  <c r="O26" i="11"/>
  <c r="P26" i="11"/>
  <c r="M28" i="14"/>
  <c r="J24" i="13" a="1"/>
  <c r="J24" i="13" s="1"/>
  <c r="N25" i="13"/>
  <c r="M27" i="13"/>
  <c r="N24" i="14"/>
  <c r="J23" i="14" a="1"/>
  <c r="J23" i="14" s="1"/>
  <c r="J28" i="11"/>
  <c r="K28" i="11"/>
  <c r="Y35" i="11" l="1"/>
  <c r="Z35" i="11"/>
  <c r="T37" i="11"/>
  <c r="U37" i="11"/>
  <c r="G261" i="7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O27" i="11"/>
  <c r="F26" i="11"/>
  <c r="G27" i="11" s="1"/>
  <c r="P27" i="11"/>
  <c r="M29" i="14"/>
  <c r="N26" i="13"/>
  <c r="J25" i="13" a="1"/>
  <c r="J25" i="13" s="1"/>
  <c r="M28" i="13"/>
  <c r="K29" i="11"/>
  <c r="J29" i="11"/>
  <c r="J24" i="14" a="1"/>
  <c r="J24" i="14" s="1"/>
  <c r="N25" i="14"/>
  <c r="G58" i="7" l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Z36" i="11"/>
  <c r="Y36" i="11"/>
  <c r="U38" i="11"/>
  <c r="T38" i="11"/>
  <c r="O28" i="11"/>
  <c r="F27" i="11"/>
  <c r="G28" i="11" s="1"/>
  <c r="P28" i="11"/>
  <c r="M29" i="13"/>
  <c r="J26" i="13" a="1"/>
  <c r="J26" i="13" s="1"/>
  <c r="N27" i="13"/>
  <c r="N26" i="14"/>
  <c r="J25" i="14" a="1"/>
  <c r="J25" i="14" s="1"/>
  <c r="K30" i="11"/>
  <c r="J30" i="11"/>
  <c r="M30" i="14"/>
  <c r="Z37" i="11" l="1"/>
  <c r="Y37" i="11"/>
  <c r="U39" i="11"/>
  <c r="T39" i="11"/>
  <c r="F28" i="11"/>
  <c r="G29" i="11" s="1"/>
  <c r="P29" i="11"/>
  <c r="O29" i="11"/>
  <c r="K31" i="11"/>
  <c r="J31" i="11"/>
  <c r="M31" i="14"/>
  <c r="M30" i="13"/>
  <c r="J27" i="13" a="1"/>
  <c r="J27" i="13" s="1"/>
  <c r="N28" i="13"/>
  <c r="J26" i="14" a="1"/>
  <c r="J26" i="14" s="1"/>
  <c r="N27" i="14"/>
  <c r="G1" i="7"/>
  <c r="B5" i="2" l="1"/>
  <c r="B7" i="2" s="1"/>
  <c r="F25" i="2" s="1"/>
  <c r="Y38" i="11"/>
  <c r="Z38" i="11"/>
  <c r="U40" i="11"/>
  <c r="T40" i="11"/>
  <c r="P30" i="11"/>
  <c r="F29" i="11"/>
  <c r="G30" i="11" s="1"/>
  <c r="O30" i="11"/>
  <c r="N28" i="14"/>
  <c r="J27" i="14" a="1"/>
  <c r="J27" i="14" s="1"/>
  <c r="M32" i="14"/>
  <c r="J28" i="13" a="1"/>
  <c r="J28" i="13" s="1"/>
  <c r="N29" i="13"/>
  <c r="M31" i="13"/>
  <c r="J32" i="11"/>
  <c r="K32" i="11"/>
  <c r="F16" i="2" l="1"/>
  <c r="Y39" i="11"/>
  <c r="Z39" i="11"/>
  <c r="T41" i="11"/>
  <c r="U41" i="11"/>
  <c r="O31" i="11"/>
  <c r="P31" i="11"/>
  <c r="F30" i="11"/>
  <c r="G31" i="11" s="1"/>
  <c r="M32" i="13"/>
  <c r="J28" i="14" a="1"/>
  <c r="J28" i="14" s="1"/>
  <c r="N29" i="14"/>
  <c r="K33" i="11"/>
  <c r="J33" i="11"/>
  <c r="N30" i="13"/>
  <c r="J29" i="13" a="1"/>
  <c r="J29" i="13" s="1"/>
  <c r="M33" i="14"/>
  <c r="Y40" i="11" l="1"/>
  <c r="Z40" i="11"/>
  <c r="T42" i="11"/>
  <c r="U42" i="11"/>
  <c r="P32" i="11"/>
  <c r="O32" i="11"/>
  <c r="F31" i="11"/>
  <c r="G32" i="11" s="1"/>
  <c r="J30" i="13" a="1"/>
  <c r="J30" i="13" s="1"/>
  <c r="N31" i="13"/>
  <c r="K34" i="11"/>
  <c r="J34" i="11"/>
  <c r="M33" i="13"/>
  <c r="M34" i="14"/>
  <c r="N30" i="14"/>
  <c r="J29" i="14" a="1"/>
  <c r="J29" i="14" s="1"/>
  <c r="Y41" i="11" l="1"/>
  <c r="Z41" i="11"/>
  <c r="T43" i="11"/>
  <c r="U43" i="11"/>
  <c r="F32" i="11"/>
  <c r="G33" i="11" s="1"/>
  <c r="P33" i="11"/>
  <c r="O33" i="11"/>
  <c r="M35" i="14"/>
  <c r="J30" i="14" a="1"/>
  <c r="J30" i="14" s="1"/>
  <c r="N31" i="14"/>
  <c r="K35" i="11"/>
  <c r="J35" i="11"/>
  <c r="M34" i="13"/>
  <c r="J31" i="13" a="1"/>
  <c r="J31" i="13" s="1"/>
  <c r="N32" i="13"/>
  <c r="Z42" i="11" l="1"/>
  <c r="Y42" i="11"/>
  <c r="U44" i="11"/>
  <c r="T44" i="11"/>
  <c r="F33" i="11"/>
  <c r="G34" i="11" s="1"/>
  <c r="O34" i="11"/>
  <c r="P34" i="11"/>
  <c r="J36" i="11"/>
  <c r="K36" i="11"/>
  <c r="M36" i="14"/>
  <c r="J32" i="13" a="1"/>
  <c r="J32" i="13" s="1"/>
  <c r="N33" i="13"/>
  <c r="M35" i="13"/>
  <c r="J31" i="14" a="1"/>
  <c r="J31" i="14" s="1"/>
  <c r="N32" i="14"/>
  <c r="Y43" i="11" l="1"/>
  <c r="Z43" i="11"/>
  <c r="T45" i="11"/>
  <c r="U45" i="11"/>
  <c r="O35" i="11"/>
  <c r="F34" i="11"/>
  <c r="G35" i="11" s="1"/>
  <c r="P35" i="11"/>
  <c r="J32" i="14" a="1"/>
  <c r="J32" i="14" s="1"/>
  <c r="N33" i="14"/>
  <c r="M36" i="13"/>
  <c r="N34" i="13"/>
  <c r="J33" i="13" a="1"/>
  <c r="J33" i="13" s="1"/>
  <c r="M37" i="14"/>
  <c r="K37" i="11"/>
  <c r="J37" i="11"/>
  <c r="Y44" i="11" l="1"/>
  <c r="Z44" i="11"/>
  <c r="T46" i="11"/>
  <c r="U46" i="11"/>
  <c r="O36" i="11"/>
  <c r="F35" i="11"/>
  <c r="G36" i="11" s="1"/>
  <c r="P36" i="11"/>
  <c r="J34" i="13" a="1"/>
  <c r="J34" i="13" s="1"/>
  <c r="N35" i="13"/>
  <c r="K38" i="11"/>
  <c r="J38" i="11"/>
  <c r="M38" i="14"/>
  <c r="M37" i="13"/>
  <c r="N34" i="14"/>
  <c r="J33" i="14" a="1"/>
  <c r="J33" i="14" s="1"/>
  <c r="Y45" i="11" l="1"/>
  <c r="Z45" i="11"/>
  <c r="T47" i="11"/>
  <c r="U47" i="11"/>
  <c r="F36" i="11"/>
  <c r="G37" i="11" s="1"/>
  <c r="P37" i="11"/>
  <c r="O37" i="11"/>
  <c r="M39" i="14"/>
  <c r="J34" i="14" a="1"/>
  <c r="J34" i="14" s="1"/>
  <c r="N35" i="14"/>
  <c r="M38" i="13"/>
  <c r="K39" i="11"/>
  <c r="J39" i="11"/>
  <c r="J35" i="13" a="1"/>
  <c r="J35" i="13" s="1"/>
  <c r="N36" i="13"/>
  <c r="Z46" i="11" l="1"/>
  <c r="Y46" i="11"/>
  <c r="U48" i="11"/>
  <c r="T48" i="11"/>
  <c r="O38" i="11"/>
  <c r="F37" i="11"/>
  <c r="G38" i="11" s="1"/>
  <c r="P38" i="11"/>
  <c r="J36" i="13" a="1"/>
  <c r="J36" i="13" s="1"/>
  <c r="N37" i="13"/>
  <c r="J40" i="11"/>
  <c r="K40" i="11"/>
  <c r="M39" i="13"/>
  <c r="M40" i="14"/>
  <c r="J35" i="14" a="1"/>
  <c r="J35" i="14" s="1"/>
  <c r="N36" i="14"/>
  <c r="Y47" i="11" l="1"/>
  <c r="Z47" i="11"/>
  <c r="U49" i="11"/>
  <c r="T49" i="11"/>
  <c r="O39" i="11"/>
  <c r="F38" i="11"/>
  <c r="G39" i="11" s="1"/>
  <c r="P39" i="11"/>
  <c r="J36" i="14" a="1"/>
  <c r="J36" i="14" s="1"/>
  <c r="N37" i="14"/>
  <c r="K41" i="11"/>
  <c r="J41" i="11"/>
  <c r="N38" i="13"/>
  <c r="J37" i="13" a="1"/>
  <c r="J37" i="13" s="1"/>
  <c r="M40" i="13"/>
  <c r="M41" i="14"/>
  <c r="Y48" i="11" l="1"/>
  <c r="Z48" i="11"/>
  <c r="T50" i="11"/>
  <c r="U50" i="11"/>
  <c r="F39" i="11"/>
  <c r="G40" i="11" s="1"/>
  <c r="O40" i="11"/>
  <c r="P40" i="11"/>
  <c r="M42" i="14"/>
  <c r="J38" i="13" a="1"/>
  <c r="J38" i="13" s="1"/>
  <c r="N39" i="13"/>
  <c r="M41" i="13"/>
  <c r="K42" i="11"/>
  <c r="J42" i="11"/>
  <c r="N38" i="14"/>
  <c r="J37" i="14" a="1"/>
  <c r="J37" i="14" s="1"/>
  <c r="Y49" i="11" l="1"/>
  <c r="Z49" i="11"/>
  <c r="U51" i="11"/>
  <c r="T51" i="11"/>
  <c r="F40" i="11"/>
  <c r="G41" i="11" s="1"/>
  <c r="O41" i="11"/>
  <c r="P41" i="11"/>
  <c r="J38" i="14" a="1"/>
  <c r="J38" i="14" s="1"/>
  <c r="N39" i="14"/>
  <c r="K43" i="11"/>
  <c r="J43" i="11"/>
  <c r="M42" i="13"/>
  <c r="M43" i="14"/>
  <c r="J39" i="13" a="1"/>
  <c r="J39" i="13" s="1"/>
  <c r="N40" i="13"/>
  <c r="Z50" i="11" l="1"/>
  <c r="Y50" i="11"/>
  <c r="U52" i="11"/>
  <c r="T52" i="11"/>
  <c r="F41" i="11"/>
  <c r="G42" i="11" s="1"/>
  <c r="P42" i="11"/>
  <c r="O42" i="11"/>
  <c r="J39" i="14" a="1"/>
  <c r="J39" i="14" s="1"/>
  <c r="N40" i="14"/>
  <c r="J40" i="13" a="1"/>
  <c r="J40" i="13" s="1"/>
  <c r="N41" i="13"/>
  <c r="J44" i="11"/>
  <c r="K44" i="11"/>
  <c r="M44" i="14"/>
  <c r="M43" i="13"/>
  <c r="Y51" i="11" l="1"/>
  <c r="Z51" i="11"/>
  <c r="T53" i="11"/>
  <c r="U53" i="11"/>
  <c r="P43" i="11"/>
  <c r="O43" i="11"/>
  <c r="F42" i="11"/>
  <c r="G43" i="11" s="1"/>
  <c r="N42" i="13"/>
  <c r="J41" i="13" a="1"/>
  <c r="J41" i="13" s="1"/>
  <c r="M44" i="13"/>
  <c r="J40" i="14" a="1"/>
  <c r="J40" i="14" s="1"/>
  <c r="N41" i="14"/>
  <c r="M45" i="14"/>
  <c r="K45" i="11"/>
  <c r="J45" i="11"/>
  <c r="Y52" i="11" l="1"/>
  <c r="Z52" i="11"/>
  <c r="T54" i="11"/>
  <c r="U54" i="11"/>
  <c r="P44" i="11"/>
  <c r="F43" i="11"/>
  <c r="G44" i="11" s="1"/>
  <c r="O44" i="11"/>
  <c r="J42" i="13" a="1"/>
  <c r="J42" i="13" s="1"/>
  <c r="N43" i="13"/>
  <c r="N42" i="14"/>
  <c r="J41" i="14" a="1"/>
  <c r="J41" i="14" s="1"/>
  <c r="M45" i="13"/>
  <c r="K46" i="11"/>
  <c r="J46" i="11"/>
  <c r="M46" i="14"/>
  <c r="Y53" i="11" l="1"/>
  <c r="Z53" i="11"/>
  <c r="T55" i="11"/>
  <c r="U55" i="11"/>
  <c r="P45" i="11"/>
  <c r="F44" i="11"/>
  <c r="G45" i="11" s="1"/>
  <c r="O45" i="11"/>
  <c r="M47" i="14"/>
  <c r="M46" i="13"/>
  <c r="J43" i="13" a="1"/>
  <c r="J43" i="13" s="1"/>
  <c r="N44" i="13"/>
  <c r="K47" i="11"/>
  <c r="J47" i="11"/>
  <c r="J42" i="14" a="1"/>
  <c r="J42" i="14" s="1"/>
  <c r="N43" i="14"/>
  <c r="Z54" i="11" l="1"/>
  <c r="Y54" i="11"/>
  <c r="U56" i="11"/>
  <c r="T56" i="11"/>
  <c r="P46" i="11"/>
  <c r="O46" i="11"/>
  <c r="F45" i="11"/>
  <c r="G46" i="11" s="1"/>
  <c r="J43" i="14" a="1"/>
  <c r="J43" i="14" s="1"/>
  <c r="N44" i="14"/>
  <c r="J44" i="13" a="1"/>
  <c r="J44" i="13" s="1"/>
  <c r="N45" i="13"/>
  <c r="M48" i="14"/>
  <c r="J48" i="11"/>
  <c r="K48" i="11"/>
  <c r="M47" i="13"/>
  <c r="Y55" i="11" l="1"/>
  <c r="Z55" i="11"/>
  <c r="T57" i="11"/>
  <c r="U57" i="11"/>
  <c r="P47" i="1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Y56" i="11" l="1"/>
  <c r="Z56" i="11"/>
  <c r="T58" i="11"/>
  <c r="U58" i="11"/>
  <c r="F47" i="11"/>
  <c r="G48" i="11" s="1"/>
  <c r="O48" i="11"/>
  <c r="P48" i="11"/>
  <c r="M49" i="13"/>
  <c r="J46" i="13" a="1"/>
  <c r="J46" i="13" s="1"/>
  <c r="N47" i="13"/>
  <c r="N46" i="14"/>
  <c r="J45" i="14" a="1"/>
  <c r="J45" i="14" s="1"/>
  <c r="K50" i="11"/>
  <c r="J50" i="11"/>
  <c r="M50" i="14"/>
  <c r="Y57" i="11" l="1"/>
  <c r="Z57" i="11"/>
  <c r="T59" i="11"/>
  <c r="U59" i="11"/>
  <c r="P49" i="11"/>
  <c r="O49" i="11"/>
  <c r="F48" i="11"/>
  <c r="G49" i="11" s="1"/>
  <c r="J47" i="13" a="1"/>
  <c r="J47" i="13" s="1"/>
  <c r="N48" i="13"/>
  <c r="M51" i="14"/>
  <c r="K51" i="11"/>
  <c r="J51" i="11"/>
  <c r="J46" i="14" a="1"/>
  <c r="J46" i="14" s="1"/>
  <c r="N47" i="14"/>
  <c r="M50" i="13"/>
  <c r="Z58" i="11" l="1"/>
  <c r="Y58" i="11"/>
  <c r="T60" i="11"/>
  <c r="U60" i="11"/>
  <c r="P50" i="11"/>
  <c r="O50" i="11"/>
  <c r="F49" i="11"/>
  <c r="G50" i="11" s="1"/>
  <c r="J52" i="11"/>
  <c r="K52" i="11"/>
  <c r="M51" i="13"/>
  <c r="M52" i="14"/>
  <c r="J47" i="14" a="1"/>
  <c r="J47" i="14" s="1"/>
  <c r="N48" i="14"/>
  <c r="J48" i="13" a="1"/>
  <c r="J48" i="13" s="1"/>
  <c r="N49" i="13"/>
  <c r="Y59" i="11" l="1"/>
  <c r="Z59" i="11"/>
  <c r="T61" i="11"/>
  <c r="U61" i="11"/>
  <c r="P51" i="11"/>
  <c r="O51" i="11"/>
  <c r="F50" i="11"/>
  <c r="G51" i="11" s="1"/>
  <c r="M52" i="13"/>
  <c r="N50" i="13"/>
  <c r="J49" i="13" a="1"/>
  <c r="J49" i="13" s="1"/>
  <c r="M53" i="14"/>
  <c r="K53" i="11"/>
  <c r="J53" i="11"/>
  <c r="J48" i="14" a="1"/>
  <c r="J48" i="14" s="1"/>
  <c r="N49" i="14"/>
  <c r="Z60" i="11" l="1"/>
  <c r="Y60" i="11"/>
  <c r="T62" i="11"/>
  <c r="U62" i="11"/>
  <c r="P52" i="11"/>
  <c r="F51" i="11"/>
  <c r="G52" i="11" s="1"/>
  <c r="O52" i="11"/>
  <c r="K54" i="11"/>
  <c r="J54" i="11"/>
  <c r="M54" i="14"/>
  <c r="M53" i="13"/>
  <c r="J50" i="13" a="1"/>
  <c r="J50" i="13" s="1"/>
  <c r="N51" i="13"/>
  <c r="N50" i="14"/>
  <c r="J49" i="14" a="1"/>
  <c r="J49" i="14" s="1"/>
  <c r="Y61" i="11" l="1"/>
  <c r="Z61" i="11"/>
  <c r="T63" i="11"/>
  <c r="U63" i="11"/>
  <c r="P53" i="11"/>
  <c r="F52" i="11"/>
  <c r="G53" i="11" s="1"/>
  <c r="O53" i="11"/>
  <c r="M54" i="13"/>
  <c r="J51" i="13" a="1"/>
  <c r="J51" i="13" s="1"/>
  <c r="N52" i="13"/>
  <c r="J50" i="14" a="1"/>
  <c r="J50" i="14" s="1"/>
  <c r="N51" i="14"/>
  <c r="M55" i="14"/>
  <c r="K55" i="11"/>
  <c r="J55" i="11"/>
  <c r="Z62" i="11" l="1"/>
  <c r="Y62" i="11"/>
  <c r="T64" i="11"/>
  <c r="U64" i="11"/>
  <c r="O54" i="11"/>
  <c r="P54" i="11"/>
  <c r="F53" i="11"/>
  <c r="G54" i="11" s="1"/>
  <c r="M56" i="14"/>
  <c r="J52" i="13" a="1"/>
  <c r="J52" i="13" s="1"/>
  <c r="N53" i="13"/>
  <c r="M55" i="13"/>
  <c r="J56" i="11"/>
  <c r="K56" i="11"/>
  <c r="J51" i="14" a="1"/>
  <c r="J51" i="14" s="1"/>
  <c r="N52" i="14"/>
  <c r="Y63" i="11" l="1"/>
  <c r="Z63" i="11"/>
  <c r="T65" i="11"/>
  <c r="U65" i="11"/>
  <c r="P55" i="11"/>
  <c r="O55" i="11"/>
  <c r="F54" i="11"/>
  <c r="G55" i="11" s="1"/>
  <c r="J52" i="14" a="1"/>
  <c r="J52" i="14" s="1"/>
  <c r="N53" i="14"/>
  <c r="N54" i="13"/>
  <c r="J53" i="13" a="1"/>
  <c r="J53" i="13" s="1"/>
  <c r="M57" i="14"/>
  <c r="K57" i="11"/>
  <c r="J57" i="11"/>
  <c r="M56" i="13"/>
  <c r="Y64" i="11" l="1"/>
  <c r="Z64" i="11"/>
  <c r="T66" i="11"/>
  <c r="U66" i="11"/>
  <c r="F55" i="1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M58" i="14"/>
  <c r="Y65" i="11" l="1"/>
  <c r="Z65" i="11"/>
  <c r="T67" i="11"/>
  <c r="U67" i="11"/>
  <c r="P57" i="11"/>
  <c r="O57" i="11"/>
  <c r="F56" i="11"/>
  <c r="G57" i="11" s="1"/>
  <c r="K59" i="11"/>
  <c r="J59" i="11"/>
  <c r="N56" i="13"/>
  <c r="J55" i="13" a="1"/>
  <c r="J55" i="13" s="1"/>
  <c r="M59" i="14"/>
  <c r="M58" i="13"/>
  <c r="J54" i="14" a="1"/>
  <c r="J54" i="14" s="1"/>
  <c r="N55" i="14"/>
  <c r="Z66" i="11" l="1"/>
  <c r="Y66" i="11"/>
  <c r="U68" i="11"/>
  <c r="T68" i="11"/>
  <c r="F57" i="11"/>
  <c r="G58" i="11" s="1"/>
  <c r="P58" i="11"/>
  <c r="O58" i="11"/>
  <c r="J60" i="11"/>
  <c r="K60" i="11"/>
  <c r="N56" i="14"/>
  <c r="J55" i="14" a="1"/>
  <c r="J55" i="14" s="1"/>
  <c r="M60" i="14"/>
  <c r="N57" i="13"/>
  <c r="J56" i="13" a="1"/>
  <c r="J56" i="13" s="1"/>
  <c r="M59" i="13"/>
  <c r="Y67" i="11" l="1"/>
  <c r="Z67" i="11"/>
  <c r="U69" i="11"/>
  <c r="T69" i="11"/>
  <c r="F58" i="11"/>
  <c r="G59" i="11" s="1"/>
  <c r="P59" i="11"/>
  <c r="O59" i="11"/>
  <c r="N58" i="13"/>
  <c r="J57" i="13" a="1"/>
  <c r="J57" i="13" s="1"/>
  <c r="M60" i="13"/>
  <c r="K61" i="11"/>
  <c r="J61" i="11"/>
  <c r="N57" i="14"/>
  <c r="J56" i="14" a="1"/>
  <c r="J56" i="14" s="1"/>
  <c r="M61" i="14"/>
  <c r="Y68" i="11" l="1"/>
  <c r="Z68" i="11"/>
  <c r="U70" i="11"/>
  <c r="T70" i="11"/>
  <c r="P60" i="11"/>
  <c r="O60" i="11"/>
  <c r="F59" i="11"/>
  <c r="G60" i="11" s="1"/>
  <c r="N58" i="14"/>
  <c r="J57" i="14" a="1"/>
  <c r="J57" i="14" s="1"/>
  <c r="K62" i="11"/>
  <c r="J62" i="11"/>
  <c r="N59" i="13"/>
  <c r="J58" i="13" a="1"/>
  <c r="J58" i="13" s="1"/>
  <c r="M62" i="14"/>
  <c r="M61" i="13"/>
  <c r="Y69" i="11" l="1"/>
  <c r="Z69" i="11"/>
  <c r="T71" i="11"/>
  <c r="U71" i="11"/>
  <c r="O61" i="11"/>
  <c r="F60" i="11"/>
  <c r="G61" i="11" s="1"/>
  <c r="P61" i="11"/>
  <c r="M62" i="13"/>
  <c r="N60" i="13"/>
  <c r="J59" i="13" a="1"/>
  <c r="J59" i="13" s="1"/>
  <c r="M63" i="14"/>
  <c r="K63" i="11"/>
  <c r="J63" i="11"/>
  <c r="N59" i="14"/>
  <c r="J58" i="14" a="1"/>
  <c r="J58" i="14" s="1"/>
  <c r="Z70" i="11" l="1"/>
  <c r="Y70" i="11"/>
  <c r="U72" i="11"/>
  <c r="T72" i="11"/>
  <c r="O62" i="11"/>
  <c r="P62" i="11"/>
  <c r="F61" i="11"/>
  <c r="G62" i="11" s="1"/>
  <c r="M63" i="13"/>
  <c r="J64" i="11"/>
  <c r="K64" i="11"/>
  <c r="M64" i="14"/>
  <c r="N60" i="14"/>
  <c r="J59" i="14" a="1"/>
  <c r="J59" i="14" s="1"/>
  <c r="N61" i="13"/>
  <c r="J60" i="13" a="1"/>
  <c r="J60" i="13" s="1"/>
  <c r="Y71" i="11" l="1"/>
  <c r="Z71" i="11"/>
  <c r="T73" i="11"/>
  <c r="U73" i="11"/>
  <c r="P63" i="11"/>
  <c r="O63" i="11"/>
  <c r="F62" i="11"/>
  <c r="G63" i="11" s="1"/>
  <c r="M64" i="13"/>
  <c r="N61" i="14"/>
  <c r="J60" i="14" a="1"/>
  <c r="J60" i="14" s="1"/>
  <c r="N62" i="13"/>
  <c r="J61" i="13" a="1"/>
  <c r="J61" i="13" s="1"/>
  <c r="M65" i="14"/>
  <c r="K65" i="11"/>
  <c r="J65" i="11"/>
  <c r="Z72" i="11" l="1"/>
  <c r="Y72" i="11"/>
  <c r="T74" i="11"/>
  <c r="U74" i="11"/>
  <c r="F63" i="11"/>
  <c r="G64" i="11" s="1"/>
  <c r="P64" i="11"/>
  <c r="O64" i="11"/>
  <c r="K66" i="11"/>
  <c r="J66" i="11"/>
  <c r="N62" i="14"/>
  <c r="J61" i="14" a="1"/>
  <c r="J61" i="14" s="1"/>
  <c r="M66" i="14"/>
  <c r="M65" i="13"/>
  <c r="N63" i="13"/>
  <c r="J62" i="13" a="1"/>
  <c r="J62" i="13" s="1"/>
  <c r="Y73" i="11" l="1"/>
  <c r="Z73" i="11"/>
  <c r="T75" i="11"/>
  <c r="U75" i="11"/>
  <c r="P65" i="11"/>
  <c r="F64" i="11"/>
  <c r="G65" i="11" s="1"/>
  <c r="O65" i="11"/>
  <c r="N64" i="13"/>
  <c r="J63" i="13" a="1"/>
  <c r="J63" i="13" s="1"/>
  <c r="M66" i="13"/>
  <c r="M67" i="14"/>
  <c r="K67" i="11"/>
  <c r="J67" i="11"/>
  <c r="N63" i="14"/>
  <c r="J62" i="14" a="1"/>
  <c r="J62" i="14" s="1"/>
  <c r="Z74" i="11" l="1"/>
  <c r="Y74" i="11"/>
  <c r="U76" i="11"/>
  <c r="T76" i="11"/>
  <c r="F65" i="11"/>
  <c r="G66" i="11" s="1"/>
  <c r="O66" i="11"/>
  <c r="P66" i="11"/>
  <c r="M67" i="13"/>
  <c r="N64" i="14"/>
  <c r="J63" i="14" a="1"/>
  <c r="J63" i="14" s="1"/>
  <c r="M68" i="14"/>
  <c r="J68" i="11"/>
  <c r="K68" i="11"/>
  <c r="N65" i="13"/>
  <c r="J64" i="13" a="1"/>
  <c r="J64" i="13" s="1"/>
  <c r="Z75" i="11" l="1"/>
  <c r="Y75" i="11"/>
  <c r="T77" i="11"/>
  <c r="U77" i="11"/>
  <c r="O67" i="11"/>
  <c r="P67" i="11"/>
  <c r="F66" i="11"/>
  <c r="G67" i="11" s="1"/>
  <c r="K69" i="11"/>
  <c r="J69" i="11"/>
  <c r="N65" i="14"/>
  <c r="J64" i="14" a="1"/>
  <c r="J64" i="14" s="1"/>
  <c r="N66" i="13"/>
  <c r="J65" i="13" a="1"/>
  <c r="J65" i="13" s="1"/>
  <c r="M69" i="14"/>
  <c r="M68" i="13"/>
  <c r="Y76" i="11" l="1"/>
  <c r="Z76" i="11"/>
  <c r="U78" i="11"/>
  <c r="T78" i="11"/>
  <c r="O68" i="11"/>
  <c r="F67" i="11"/>
  <c r="G68" i="11" s="1"/>
  <c r="P68" i="11"/>
  <c r="N66" i="14"/>
  <c r="J65" i="14" a="1"/>
  <c r="J65" i="14" s="1"/>
  <c r="M69" i="13"/>
  <c r="M70" i="14"/>
  <c r="N67" i="13"/>
  <c r="J66" i="13" a="1"/>
  <c r="J66" i="13" s="1"/>
  <c r="K70" i="11"/>
  <c r="J70" i="11"/>
  <c r="Y77" i="11" l="1"/>
  <c r="Z77" i="11"/>
  <c r="T79" i="11"/>
  <c r="U79" i="11"/>
  <c r="F68" i="11"/>
  <c r="G69" i="11" s="1"/>
  <c r="O69" i="11"/>
  <c r="P69" i="11"/>
  <c r="N68" i="13"/>
  <c r="J67" i="13" a="1"/>
  <c r="J67" i="13" s="1"/>
  <c r="N67" i="14"/>
  <c r="J66" i="14" a="1"/>
  <c r="J66" i="14" s="1"/>
  <c r="M70" i="13"/>
  <c r="K71" i="11"/>
  <c r="J71" i="11"/>
  <c r="M71" i="14"/>
  <c r="Z78" i="11" l="1"/>
  <c r="Y78" i="11"/>
  <c r="U80" i="11"/>
  <c r="T80" i="11"/>
  <c r="F69" i="11"/>
  <c r="G70" i="11" s="1"/>
  <c r="O70" i="11"/>
  <c r="P70" i="11"/>
  <c r="M71" i="13"/>
  <c r="M72" i="14"/>
  <c r="J72" i="11"/>
  <c r="K72" i="11"/>
  <c r="N69" i="13"/>
  <c r="J68" i="13" a="1"/>
  <c r="J68" i="13" s="1"/>
  <c r="N68" i="14"/>
  <c r="J67" i="14" a="1"/>
  <c r="J67" i="14" s="1"/>
  <c r="Y79" i="11" l="1"/>
  <c r="Z79" i="11"/>
  <c r="T81" i="11"/>
  <c r="U81" i="1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Y80" i="11" l="1"/>
  <c r="Z80" i="11"/>
  <c r="U82" i="11"/>
  <c r="T82" i="11"/>
  <c r="P72" i="11"/>
  <c r="O72" i="11"/>
  <c r="F71" i="11"/>
  <c r="G72" i="11" s="1"/>
  <c r="N70" i="14"/>
  <c r="J69" i="14" a="1"/>
  <c r="J69" i="14" s="1"/>
  <c r="K74" i="11"/>
  <c r="J74" i="11"/>
  <c r="M74" i="14"/>
  <c r="M73" i="13"/>
  <c r="N71" i="13"/>
  <c r="J70" i="13" a="1"/>
  <c r="J70" i="13" s="1"/>
  <c r="Y81" i="11" l="1"/>
  <c r="Z81" i="11"/>
  <c r="I6" i="12"/>
  <c r="T4" i="11"/>
  <c r="I3" i="12" s="1"/>
  <c r="I8" i="12" s="1"/>
  <c r="B24" i="2"/>
  <c r="P73" i="11"/>
  <c r="F72" i="11"/>
  <c r="G73" i="11" s="1"/>
  <c r="O73" i="11"/>
  <c r="K75" i="11"/>
  <c r="J75" i="11"/>
  <c r="N71" i="14"/>
  <c r="J70" i="14" a="1"/>
  <c r="J70" i="14" s="1"/>
  <c r="M74" i="13"/>
  <c r="N72" i="13"/>
  <c r="J71" i="13" a="1"/>
  <c r="J71" i="13" s="1"/>
  <c r="M75" i="14"/>
  <c r="Y82" i="11" l="1"/>
  <c r="Z82" i="1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Y4" i="11" l="1"/>
  <c r="K3" i="12" s="1"/>
  <c r="B25" i="2"/>
  <c r="K6" i="12"/>
  <c r="P75" i="11"/>
  <c r="O75" i="11"/>
  <c r="F74" i="11"/>
  <c r="G75" i="11" s="1"/>
  <c r="N74" i="13"/>
  <c r="J73" i="13" a="1"/>
  <c r="J73" i="13" s="1"/>
  <c r="M76" i="13"/>
  <c r="K77" i="11"/>
  <c r="J77" i="11"/>
  <c r="M77" i="14"/>
  <c r="N73" i="14"/>
  <c r="J72" i="14" a="1"/>
  <c r="J72" i="14" s="1"/>
  <c r="K8" i="12" l="1"/>
  <c r="B1" i="14" s="1"/>
  <c r="O23" i="2"/>
  <c r="O20" i="2"/>
  <c r="O27" i="2"/>
  <c r="O76" i="1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B8" i="14" l="1"/>
  <c r="I8" i="14"/>
  <c r="K8" i="14" s="1"/>
  <c r="L8" i="14" s="1"/>
  <c r="I9" i="14" s="1"/>
  <c r="K9" i="14" s="1"/>
  <c r="L9" i="14" s="1"/>
  <c r="I10" i="14" s="1"/>
  <c r="O77" i="11"/>
  <c r="P77" i="11"/>
  <c r="F76" i="11"/>
  <c r="G77" i="11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A104" i="11" l="1"/>
  <c r="K82" i="11"/>
  <c r="J82" i="11"/>
  <c r="O80" i="11"/>
  <c r="F79" i="11"/>
  <c r="G80" i="11" s="1"/>
  <c r="P80" i="11"/>
  <c r="N79" i="13"/>
  <c r="J78" i="13" a="1"/>
  <c r="J78" i="13" s="1"/>
  <c r="M81" i="13"/>
  <c r="I11" i="14"/>
  <c r="N78" i="14"/>
  <c r="J77" i="14" a="1"/>
  <c r="J77" i="14" s="1"/>
  <c r="M82" i="14"/>
  <c r="E6" i="12" l="1"/>
  <c r="A98" i="11"/>
  <c r="F80" i="11"/>
  <c r="G81" i="11" s="1"/>
  <c r="P81" i="11"/>
  <c r="O81" i="11"/>
  <c r="M83" i="14"/>
  <c r="M82" i="13"/>
  <c r="N79" i="14"/>
  <c r="J78" i="14" a="1"/>
  <c r="J78" i="14" s="1"/>
  <c r="J4" i="11"/>
  <c r="E3" i="12" s="1"/>
  <c r="B22" i="2"/>
  <c r="K11" i="14"/>
  <c r="L11" i="14" s="1"/>
  <c r="N80" i="13"/>
  <c r="J79" i="13" a="1"/>
  <c r="J79" i="13" s="1"/>
  <c r="P82" i="11" l="1"/>
  <c r="O82" i="11"/>
  <c r="A100" i="11"/>
  <c r="A90" i="11"/>
  <c r="F81" i="11"/>
  <c r="G82" i="11" s="1"/>
  <c r="E8" i="12"/>
  <c r="I12" i="14"/>
  <c r="M83" i="13"/>
  <c r="N81" i="13"/>
  <c r="J80" i="13" a="1"/>
  <c r="J80" i="13" s="1"/>
  <c r="N80" i="14"/>
  <c r="J79" i="14" a="1"/>
  <c r="J79" i="14" s="1"/>
  <c r="M84" i="14"/>
  <c r="F82" i="11" l="1"/>
  <c r="D4" i="11" s="1"/>
  <c r="F2" i="11" s="1"/>
  <c r="G2" i="11" s="1"/>
  <c r="A94" i="11"/>
  <c r="A102" i="11"/>
  <c r="M84" i="13"/>
  <c r="M85" i="14"/>
  <c r="N82" i="13"/>
  <c r="J81" i="13" a="1"/>
  <c r="J81" i="13" s="1"/>
  <c r="N81" i="14"/>
  <c r="J80" i="14" a="1"/>
  <c r="J80" i="14" s="1"/>
  <c r="K12" i="14"/>
  <c r="L12" i="14" s="1"/>
  <c r="B6" i="11" l="1"/>
  <c r="O4" i="11"/>
  <c r="G3" i="12" s="1"/>
  <c r="G8" i="12" s="1"/>
  <c r="C8" i="12" s="1"/>
  <c r="G6" i="12"/>
  <c r="C6" i="12" s="1"/>
  <c r="B23" i="2"/>
  <c r="O26" i="2" s="1"/>
  <c r="O37" i="2" s="1"/>
  <c r="E2" i="11"/>
  <c r="M85" i="13"/>
  <c r="N83" i="13"/>
  <c r="J82" i="13" a="1"/>
  <c r="J82" i="13" s="1"/>
  <c r="M86" i="14"/>
  <c r="I13" i="14"/>
  <c r="N82" i="14"/>
  <c r="J81" i="14" a="1"/>
  <c r="J81" i="14" s="1"/>
  <c r="O19" i="2" l="1"/>
  <c r="O35" i="2" s="1"/>
  <c r="B26" i="2"/>
  <c r="F1" i="2" s="1"/>
  <c r="F3" i="2" s="1"/>
  <c r="O22" i="2"/>
  <c r="O36" i="2" s="1"/>
  <c r="B1" i="13"/>
  <c r="I8" i="13" s="1"/>
  <c r="K8" i="13" s="1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O40" i="2" l="1"/>
  <c r="O18" i="2"/>
  <c r="P31" i="2" s="1"/>
  <c r="F29" i="2"/>
  <c r="B8" i="13"/>
  <c r="P22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36" i="2" l="1"/>
  <c r="P20" i="2"/>
  <c r="P26" i="2"/>
  <c r="P30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P40" i="2" l="1"/>
  <c r="L9" i="13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<sst xmlns="http://schemas.openxmlformats.org/spreadsheetml/2006/main" count="4948" uniqueCount="1111">
  <si>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</si>
  <si>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</si>
  <si>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</si>
  <si>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</si>
  <si>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</si>
  <si>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</si>
  <si>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</si>
  <si>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</si>
  <si>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</si>
  <si>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</si>
  <si>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</si>
  <si>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</si>
  <si>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</si>
  <si>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</si>
  <si>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</si>
  <si>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</si>
  <si>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</si>
  <si>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</si>
  <si>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</si>
  <si>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</si>
  <si>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</si>
  <si>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</si>
  <si>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</si>
  <si>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</si>
  <si>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</si>
  <si>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</si>
  <si>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</si>
  <si>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</si>
  <si>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</si>
  <si>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</si>
  <si>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</si>
  <si>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</si>
  <si>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</si>
  <si>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</si>
  <si>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</si>
  <si>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</si>
  <si>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</si>
  <si>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</si>
  <si>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</si>
  <si>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</si>
  <si>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</si>
  <si>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</si>
  <si>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</si>
  <si>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</si>
  <si>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</si>
  <si>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</si>
  <si>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</si>
  <si>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</si>
  <si>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</si>
  <si>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</si>
  <si>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</si>
  <si>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</si>
  <si>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</si>
  <si>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</si>
  <si>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</si>
  <si>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</si>
  <si>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</si>
  <si>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</si>
  <si>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</si>
  <si>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</si>
  <si>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</si>
  <si>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</si>
  <si>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</si>
  <si>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</si>
  <si>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</si>
  <si>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</si>
  <si>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</si>
  <si>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</si>
  <si>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</si>
  <si>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</si>
  <si>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</si>
  <si>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</si>
  <si>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</si>
  <si>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</si>
  <si>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</si>
  <si>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</si>
  <si>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</si>
  <si>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</si>
  <si>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</si>
  <si>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</si>
  <si>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</si>
  <si>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</si>
  <si>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</si>
  <si>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</si>
  <si>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</si>
  <si>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</si>
  <si>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</si>
  <si>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</si>
  <si>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</si>
  <si>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</si>
  <si>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</si>
  <si>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</si>
  <si>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</si>
  <si>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</si>
  <si>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</si>
  <si>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</si>
  <si>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</si>
  <si>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</si>
  <si>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</si>
  <si>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</si>
  <si>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</si>
  <si>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</si>
  <si>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</si>
  <si>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</si>
  <si>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</si>
  <si>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</si>
  <si>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</si>
  <si>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</si>
  <si>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</si>
  <si>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</si>
  <si>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</si>
  <si>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</si>
  <si>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</si>
  <si>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</si>
  <si>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</si>
  <si>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</si>
  <si>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</si>
  <si>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</si>
  <si>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</si>
  <si>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</si>
  <si>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</si>
  <si>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</si>
  <si>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</si>
  <si>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</si>
  <si>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</si>
  <si>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</si>
  <si>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</si>
  <si>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</si>
  <si>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</si>
  <si>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</si>
  <si>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</si>
  <si>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</si>
  <si>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</si>
  <si>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</si>
  <si>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</si>
  <si>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</si>
  <si>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</si>
  <si>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</si>
  <si>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</si>
  <si>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</si>
  <si>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</si>
  <si>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</si>
  <si>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</si>
  <si>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</si>
  <si>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</si>
  <si>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</si>
  <si>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</si>
  <si>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</si>
  <si>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</si>
  <si>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</si>
  <si>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</si>
  <si>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</si>
  <si>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</si>
  <si>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</si>
  <si>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</si>
  <si>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</si>
  <si>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</si>
  <si>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</si>
  <si>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</si>
  <si>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</si>
  <si>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</si>
  <si>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</si>
  <si>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</si>
  <si>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</si>
  <si>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</si>
  <si>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</si>
  <si>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</si>
  <si>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</si>
  <si>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</si>
  <si>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</si>
  <si>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</si>
  <si>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</si>
  <si>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</si>
  <si>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</si>
  <si>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</si>
  <si>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</si>
  <si>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</si>
  <si>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</si>
  <si>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</si>
  <si>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</si>
  <si>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</si>
  <si>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</si>
  <si>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</si>
  <si>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</si>
  <si>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</si>
  <si>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</si>
  <si>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</si>
  <si>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</si>
  <si>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</si>
  <si>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</si>
  <si>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</si>
  <si>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</si>
  <si>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</si>
  <si>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</si>
  <si>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</si>
  <si>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</si>
  <si>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</si>
  <si>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</si>
  <si>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</si>
  <si>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</si>
  <si>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</si>
  <si>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</si>
  <si>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</si>
  <si>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</si>
  <si>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</si>
  <si>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</si>
  <si>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</si>
  <si>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</si>
  <si>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</si>
  <si>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</si>
  <si>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</si>
  <si>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</si>
  <si>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</si>
  <si>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</si>
  <si>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</si>
  <si>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</si>
  <si>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</si>
  <si>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</si>
  <si>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</si>
  <si>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</si>
  <si>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</si>
  <si>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</si>
  <si>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</si>
  <si>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</si>
  <si>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</si>
  <si>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</si>
  <si>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</si>
  <si>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</si>
  <si>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</si>
  <si>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</si>
  <si>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</si>
  <si>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</si>
  <si>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</si>
  <si>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</si>
  <si>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</si>
  <si>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</si>
  <si>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</si>
  <si>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</si>
  <si>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</si>
  <si>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</si>
  <si>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</si>
  <si>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</si>
  <si>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</si>
  <si>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</si>
  <si>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</si>
  <si>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</si>
  <si>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</si>
  <si>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</si>
  <si>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</si>
  <si>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</si>
  <si>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</si>
  <si>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</si>
  <si>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</si>
  <si>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</si>
  <si>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</si>
  <si>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</si>
  <si>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</si>
  <si>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</si>
  <si>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</si>
  <si>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</si>
  <si>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</si>
  <si>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</si>
  <si>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</si>
  <si>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</si>
  <si>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</si>
  <si>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</si>
  <si>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</si>
  <si>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</si>
  <si>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</si>
  <si>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</si>
  <si>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</si>
  <si>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</si>
  <si>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</si>
  <si>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</si>
  <si>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</si>
  <si>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</si>
  <si>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</si>
  <si>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</si>
  <si>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</si>
  <si>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</si>
  <si>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</si>
  <si>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</si>
  <si>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</si>
  <si>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</si>
  <si>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</si>
  <si>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</si>
  <si>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</si>
  <si>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</si>
  <si>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</si>
  <si>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</si>
  <si>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</si>
  <si>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</si>
  <si>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</si>
  <si>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</si>
  <si>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</si>
  <si>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</si>
  <si>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</si>
  <si>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</si>
  <si>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</si>
  <si>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</si>
  <si>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</si>
  <si>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</si>
  <si>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</si>
  <si>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</si>
  <si>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</si>
  <si>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</si>
  <si>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</si>
  <si>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</si>
  <si>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</si>
  <si>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</si>
  <si>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</si>
  <si>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</si>
  <si>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</si>
  <si>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</si>
  <si>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</si>
  <si>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</si>
  <si>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</si>
  <si>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</si>
  <si>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</si>
  <si>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</si>
  <si>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</si>
  <si>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</si>
  <si>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</si>
  <si>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</si>
  <si>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</si>
  <si>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</si>
  <si>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</si>
  <si>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</si>
  <si>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</si>
  <si>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</si>
  <si>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</si>
  <si>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</si>
  <si>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</si>
  <si>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</si>
  <si>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</si>
  <si>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</si>
  <si>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</si>
  <si>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</si>
  <si>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</si>
  <si>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</si>
  <si>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</si>
  <si>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</si>
  <si>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</si>
  <si>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</si>
  <si>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</si>
  <si>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</si>
  <si>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</si>
  <si>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</si>
  <si>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</si>
  <si>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</si>
  <si>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</si>
  <si>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</si>
  <si>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</si>
  <si>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</si>
  <si>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</si>
  <si>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</si>
  <si>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</si>
  <si>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</si>
  <si>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</si>
  <si>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</si>
  <si>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</si>
  <si>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</si>
  <si>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</si>
  <si>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</si>
  <si>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</si>
  <si>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</si>
  <si>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</si>
  <si>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</si>
  <si>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</si>
  <si>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</si>
  <si>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</si>
  <si>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</si>
  <si>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</si>
  <si>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</si>
  <si>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</si>
  <si>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</si>
  <si>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</si>
  <si>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</si>
  <si>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</si>
  <si>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</si>
  <si>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</si>
  <si>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</si>
  <si>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</si>
  <si>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</si>
  <si>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</si>
  <si>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</si>
  <si>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</si>
  <si>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</si>
  <si>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</si>
  <si>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</si>
  <si>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</si>
  <si>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</si>
  <si>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</si>
  <si>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</si>
  <si>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</si>
  <si>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</si>
  <si>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</si>
  <si>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</si>
  <si>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</si>
  <si>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</si>
  <si>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</si>
  <si>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</si>
  <si>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</si>
  <si>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</si>
  <si>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</si>
  <si>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</si>
  <si>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</si>
  <si>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</si>
  <si>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</si>
  <si>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</si>
  <si>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</si>
  <si>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</si>
  <si>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</si>
  <si>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</si>
  <si>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</si>
  <si>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</si>
  <si>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</si>
  <si>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</si>
  <si>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</si>
  <si>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</si>
  <si>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</si>
  <si>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</si>
  <si>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</si>
  <si>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</si>
  <si>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</si>
  <si>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</si>
  <si>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</si>
  <si>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</si>
  <si>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</si>
  <si>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</si>
  <si>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</si>
  <si>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</si>
  <si>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</si>
  <si>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</si>
  <si>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</si>
  <si>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</si>
  <si>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</si>
  <si>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</si>
  <si>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</si>
  <si>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</si>
  <si>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</si>
  <si>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</si>
  <si>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</si>
  <si>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</si>
  <si>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</si>
  <si>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</si>
  <si>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</si>
  <si>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</si>
  <si>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</si>
  <si>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</si>
  <si>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</si>
  <si>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</si>
  <si>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</si>
  <si>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</si>
  <si>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</si>
  <si>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</si>
  <si>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</si>
  <si>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</si>
  <si>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</si>
  <si>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</si>
  <si>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</si>
  <si>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</si>
  <si>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</si>
  <si>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</si>
  <si>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</si>
  <si>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</si>
  <si>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</si>
  <si>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</si>
  <si>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</si>
  <si>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</si>
  <si>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</si>
  <si>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</si>
  <si>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</si>
  <si>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</si>
  <si>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</si>
  <si>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</si>
  <si>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</si>
  <si>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</si>
  <si>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</si>
  <si>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</si>
  <si>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</si>
  <si>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</si>
  <si>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</si>
  <si>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</si>
  <si>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</si>
  <si>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</si>
  <si>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</si>
  <si>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</si>
  <si>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</si>
  <si>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</si>
  <si>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</si>
  <si>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</si>
  <si>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</si>
  <si>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</si>
  <si>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</si>
  <si>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</si>
  <si>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</si>
  <si>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</si>
  <si>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</si>
  <si>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</si>
  <si>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</si>
  <si>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</si>
  <si>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</si>
  <si>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</si>
  <si>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</si>
  <si>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</si>
  <si>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</si>
  <si>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</si>
  <si>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</si>
  <si>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</si>
  <si>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</si>
  <si>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</si>
  <si>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</si>
  <si>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</si>
  <si>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</si>
  <si>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</si>
  <si>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</si>
  <si>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</si>
  <si>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</si>
  <si>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</si>
  <si>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</si>
  <si>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</si>
  <si>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</si>
  <si>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</si>
  <si>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</si>
  <si>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</si>
  <si>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</si>
  <si>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</si>
  <si>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</si>
  <si>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</si>
  <si>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</si>
  <si>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</si>
  <si>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</si>
  <si>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</si>
  <si>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</si>
  <si>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</si>
  <si>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</si>
  <si>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</si>
  <si>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</si>
  <si>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</si>
  <si>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</si>
  <si>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</si>
  <si>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</si>
  <si>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</si>
  <si>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</si>
  <si>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</si>
  <si>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</si>
  <si>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</si>
  <si>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</si>
  <si>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</si>
  <si>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</si>
  <si>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</si>
  <si>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</si>
  <si>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</si>
  <si>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</si>
  <si>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</si>
  <si>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</si>
  <si>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</si>
  <si>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</si>
  <si>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</si>
  <si>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</si>
  <si>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</si>
  <si>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</si>
  <si>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</si>
  <si>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</si>
  <si>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</si>
  <si>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</si>
  <si>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</si>
  <si>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</si>
  <si>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</si>
  <si>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</si>
  <si>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</si>
  <si>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</si>
  <si>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</si>
  <si>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</si>
  <si>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</si>
  <si>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</si>
  <si>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</si>
  <si>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</si>
  <si>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</si>
  <si>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</si>
  <si>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</si>
  <si>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</si>
  <si>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</si>
  <si>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</si>
  <si>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</si>
  <si>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</si>
  <si>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</si>
  <si>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</si>
  <si>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</si>
  <si>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</si>
  <si>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</si>
  <si>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</si>
  <si>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</si>
  <si>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</si>
  <si>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</si>
  <si>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</si>
  <si>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</si>
  <si>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</si>
  <si>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</si>
  <si>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</si>
  <si>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</si>
  <si>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</si>
  <si>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</si>
  <si>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</si>
  <si>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</si>
  <si>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</si>
  <si>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</si>
  <si>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</si>
  <si>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</si>
  <si>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</si>
  <si>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</si>
  <si>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</si>
  <si>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</si>
  <si>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</si>
  <si>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</si>
  <si>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</si>
  <si>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</si>
  <si>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</si>
  <si>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</si>
  <si>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</si>
  <si>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</si>
  <si>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</si>
  <si>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</si>
  <si>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</si>
  <si>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</si>
  <si>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</si>
  <si>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</si>
  <si>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</si>
  <si>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</si>
  <si>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</si>
  <si>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</si>
  <si>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</si>
  <si>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</si>
  <si>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</si>
  <si>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</si>
  <si>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</si>
  <si>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</si>
  <si>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</si>
  <si>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</si>
  <si>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</si>
  <si>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</si>
  <si>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</si>
  <si>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</si>
  <si>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</si>
  <si>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</si>
  <si>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</si>
  <si>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</si>
  <si>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</si>
  <si>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</si>
  <si>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</si>
  <si>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</si>
  <si>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</si>
  <si>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</si>
  <si>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</si>
  <si>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</si>
  <si>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</si>
  <si>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</si>
  <si>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</si>
  <si>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</si>
  <si>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</si>
  <si>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</si>
  <si>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</si>
  <si>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</si>
  <si>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</si>
  <si>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</si>
  <si>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</si>
  <si>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</si>
  <si>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</si>
  <si>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</si>
  <si>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</si>
  <si>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</si>
  <si>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</si>
  <si>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</si>
  <si>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</si>
  <si>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</si>
  <si>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</si>
  <si>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</si>
  <si>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</si>
  <si>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</si>
  <si>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</si>
  <si>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</si>
  <si>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</si>
  <si>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</si>
  <si>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</si>
  <si>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</si>
  <si>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</si>
  <si>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</si>
  <si>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</si>
  <si>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</si>
  <si>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</si>
  <si>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</si>
  <si>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</si>
  <si>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</si>
  <si>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</si>
  <si>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</si>
  <si>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</si>
  <si>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</si>
  <si>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</si>
  <si>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</si>
  <si>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</si>
  <si>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</si>
  <si>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</si>
  <si>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</si>
  <si>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</si>
  <si>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</si>
  <si>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</si>
  <si>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</si>
  <si>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</si>
  <si>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</si>
  <si>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</si>
  <si>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</si>
  <si>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</si>
  <si>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</si>
  <si>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</si>
  <si>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</si>
  <si>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</si>
  <si>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</si>
  <si>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</si>
  <si>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</si>
  <si>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</si>
  <si>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</si>
  <si>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</si>
  <si>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</si>
  <si>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</si>
  <si>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</si>
  <si>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</si>
  <si>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</si>
  <si>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</si>
  <si>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</si>
  <si>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</si>
  <si>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</si>
  <si>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</si>
  <si>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</si>
  <si>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</si>
  <si>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</si>
  <si>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</si>
  <si>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</si>
  <si>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</si>
  <si>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</si>
  <si>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</si>
  <si>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</si>
  <si>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</si>
  <si>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</si>
  <si>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</si>
  <si>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</si>
  <si>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</si>
  <si>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</si>
  <si>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</si>
  <si>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</si>
  <si>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</si>
  <si>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</si>
  <si>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</si>
  <si>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</si>
  <si>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</si>
  <si>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</si>
  <si>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</si>
  <si>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</si>
  <si>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</si>
  <si>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</si>
  <si>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</si>
  <si>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</si>
  <si>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</si>
  <si>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</si>
  <si>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</si>
  <si>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</si>
  <si>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</si>
  <si>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</si>
  <si>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</si>
  <si>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</si>
  <si>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</si>
  <si>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</si>
  <si>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</si>
  <si>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</si>
  <si>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</si>
  <si>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</si>
  <si>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</si>
  <si>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</si>
  <si>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</si>
  <si>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</si>
  <si>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</si>
  <si>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</si>
  <si>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</si>
  <si>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</si>
  <si>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</si>
  <si>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</si>
  <si>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</si>
  <si>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</si>
  <si>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</si>
  <si>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</si>
  <si>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</si>
  <si>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</si>
  <si>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</si>
  <si>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</si>
  <si>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</si>
  <si>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</si>
  <si>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</si>
  <si>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</si>
  <si>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</si>
  <si>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</si>
  <si>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</si>
  <si>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</si>
  <si>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</si>
  <si>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</si>
  <si>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</si>
  <si>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</si>
  <si>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</si>
  <si>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</si>
  <si>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</si>
  <si>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</si>
  <si>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</si>
  <si>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</si>
  <si>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</si>
  <si>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</si>
  <si>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</si>
  <si>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</si>
  <si>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</si>
  <si>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</si>
  <si>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</si>
  <si>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</si>
  <si>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</si>
  <si>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</si>
  <si>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</si>
  <si>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</si>
  <si>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</si>
  <si>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</si>
  <si>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</si>
  <si>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</si>
  <si>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</si>
  <si>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</si>
  <si>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</si>
  <si>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</si>
  <si>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</si>
  <si>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</si>
  <si>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</si>
  <si>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</si>
  <si>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</si>
  <si>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</si>
  <si>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</si>
  <si>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</si>
  <si>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</si>
  <si>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</si>
  <si>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</si>
  <si>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</si>
  <si>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</si>
  <si>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</si>
  <si>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</si>
  <si>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</si>
  <si>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</si>
  <si>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</si>
  <si>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</si>
  <si>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</si>
  <si>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</si>
  <si>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</si>
  <si>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</si>
  <si>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</si>
  <si>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</si>
  <si>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</si>
  <si>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</si>
  <si>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</si>
  <si>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</si>
  <si>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</si>
  <si>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</si>
  <si>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</si>
  <si>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</si>
  <si>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</si>
  <si>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</si>
  <si>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</si>
  <si>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</si>
  <si>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</si>
  <si>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</si>
  <si>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</si>
  <si>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</si>
  <si>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</si>
  <si>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</si>
  <si>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</si>
  <si>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</si>
  <si>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</si>
  <si>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</si>
  <si>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</si>
  <si>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</si>
  <si>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</si>
  <si>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</si>
  <si>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</si>
  <si>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</si>
  <si>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</si>
  <si>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</si>
  <si>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</si>
  <si>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</si>
  <si>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</si>
  <si>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</si>
  <si>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</si>
  <si>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</si>
  <si>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</si>
  <si>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</si>
  <si>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</si>
  <si>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</si>
  <si>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</si>
  <si>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</si>
  <si>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</si>
  <si>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</si>
  <si>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</si>
  <si>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</si>
  <si>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</si>
  <si>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</si>
  <si>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</si>
  <si>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</si>
  <si>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</si>
  <si>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</si>
  <si>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</si>
  <si>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</si>
  <si>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</si>
  <si>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</si>
  <si>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</si>
  <si>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</si>
  <si>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</si>
  <si>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</si>
  <si>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</si>
  <si>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</si>
  <si>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</si>
  <si>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</si>
  <si>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</si>
  <si>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</si>
  <si>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</si>
  <si>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</si>
  <si>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</si>
  <si>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</si>
  <si>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</si>
  <si>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</si>
  <si>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</si>
  <si>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</si>
  <si>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</si>
  <si>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</si>
  <si>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</si>
  <si>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</si>
  <si>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</si>
  <si>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</si>
  <si>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</si>
  <si>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</si>
  <si>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</si>
  <si>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</si>
  <si>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</si>
  <si>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</si>
  <si>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</si>
  <si>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</si>
  <si>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</si>
  <si>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</si>
  <si>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</si>
  <si>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</si>
  <si>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</si>
  <si>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</si>
  <si>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</si>
  <si>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</si>
  <si>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</si>
  <si>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</si>
  <si>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</si>
  <si>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</si>
  <si>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</si>
  <si>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</si>
  <si>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</si>
  <si>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</si>
  <si>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</si>
  <si>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</si>
  <si>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</si>
  <si>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</si>
  <si>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</si>
  <si>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</si>
  <si>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</si>
  <si>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</si>
  <si>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</si>
  <si>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</si>
  <si>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</si>
  <si>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</si>
  <si>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</si>
  <si>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</si>
  <si>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</si>
  <si>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</si>
  <si>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</si>
  <si>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</si>
  <si>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</si>
  <si>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</si>
  <si>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</si>
  <si>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</si>
  <si>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</si>
  <si>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</si>
  <si>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</si>
  <si>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</si>
  <si>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</si>
  <si>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</si>
  <si>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</si>
  <si>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</si>
  <si>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</si>
  <si>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</si>
  <si>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</si>
  <si>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</si>
  <si>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</si>
  <si>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</si>
  <si>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</si>
  <si>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</si>
  <si>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</si>
  <si>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</si>
  <si>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</si>
  <si>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</si>
  <si>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</si>
  <si>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</si>
  <si>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</si>
  <si>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</si>
  <si>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</si>
  <si>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</si>
  <si>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</si>
  <si>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</si>
  <si>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</si>
  <si>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</si>
  <si>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</si>
  <si>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</si>
  <si>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</si>
  <si>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</si>
  <si>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</si>
  <si>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</si>
  <si>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</si>
  <si>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</si>
  <si>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</si>
  <si>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</si>
  <si>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</si>
  <si>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</si>
  <si>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</si>
  <si>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</si>
  <si>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</si>
  <si>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</si>
  <si>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</si>
  <si>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</si>
  <si>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</si>
  <si>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</si>
  <si>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</si>
  <si>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</si>
  <si>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</si>
  <si>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</si>
  <si>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</si>
  <si>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</si>
  <si>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</si>
  <si>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</si>
  <si>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</si>
  <si>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</si>
  <si>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</si>
  <si>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</si>
  <si>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</si>
  <si>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</si>
  <si>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</si>
  <si>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</si>
  <si>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</si>
  <si>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</si>
  <si>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</si>
  <si>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</si>
  <si>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</si>
  <si>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</si>
  <si>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</si>
  <si>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</si>
  <si>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</si>
  <si>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</si>
  <si>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</si>
  <si>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</si>
  <si>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</si>
  <si>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</si>
  <si>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</si>
  <si>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</si>
  <si>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</si>
  <si>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</si>
  <si>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</si>
  <si>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</si>
  <si>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</si>
  <si>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</si>
  <si>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</si>
  <si>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Avason</t>
  </si>
  <si>
    <t>Transfer to Venmo - Brittany; Concert Tix</t>
  </si>
  <si>
    <t>September Transfer</t>
  </si>
  <si>
    <t>Valor</t>
  </si>
  <si>
    <t>September Rent</t>
  </si>
  <si>
    <t>Amherst Skeleton Run</t>
  </si>
  <si>
    <t>Stownut Doughnut</t>
  </si>
  <si>
    <t>Trivs</t>
  </si>
  <si>
    <t>September Savings</t>
  </si>
  <si>
    <t>Microsoft Office</t>
  </si>
  <si>
    <t>Home To Suites</t>
  </si>
  <si>
    <t>Stromboli's</t>
  </si>
  <si>
    <t>Gameday Math</t>
  </si>
  <si>
    <t>Hilton Grand Vacations</t>
  </si>
  <si>
    <t>Transfer to Venmo - Smiles from Smith</t>
  </si>
  <si>
    <t>Hollywood Casino</t>
  </si>
  <si>
    <t>ATM Withdrawal - Bowling</t>
  </si>
  <si>
    <t>Transfer to Venmo - Pina Gillespie; Homecoming</t>
  </si>
  <si>
    <t>Transfer to Venmo - Geralynn Pantina; Potluck</t>
  </si>
  <si>
    <t>Schuster's</t>
  </si>
  <si>
    <t>Golf Cart - Austin</t>
  </si>
  <si>
    <t>Innovative Counseling</t>
  </si>
  <si>
    <t>Just One More</t>
  </si>
  <si>
    <t>Minotti</t>
  </si>
  <si>
    <t>Elyria Schools</t>
  </si>
  <si>
    <t>Mapleside Farms</t>
  </si>
  <si>
    <t>Cash App - Pulp</t>
  </si>
  <si>
    <t>Cash App - Water</t>
  </si>
  <si>
    <t>Autozone</t>
  </si>
  <si>
    <t>AMF North Ridgeville</t>
  </si>
  <si>
    <t>Transfer to Venmo - Brittany; Ramen</t>
  </si>
  <si>
    <t>Transfer to Venmo - Katie Cammerata; Wine</t>
  </si>
  <si>
    <t>October Rent</t>
  </si>
  <si>
    <t>Transfer from Regan</t>
  </si>
  <si>
    <t>JM Tax Prep</t>
  </si>
  <si>
    <t>Progressive Field</t>
  </si>
  <si>
    <t>DAZN</t>
  </si>
  <si>
    <t>Southern Tier Brewing</t>
  </si>
  <si>
    <t>Transfer to Venmo - Robin Weiss;Guardians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</si>
</sst>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6" sqref="C16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774</v>
      </c>
      <c r="B1" t="s">
        <v>804</v>
      </c>
      <c r="C1" s="523" t="s">
        <v>828</v>
      </c>
    </row>
    <row r="2" spans="1:3" x14ac:dyDescent="0.3">
      <c r="A2" t="s">
        <v>106</v>
      </c>
      <c r="B2" t="s">
        <v>805</v>
      </c>
      <c r="C2" s="524">
        <v>1996.7504309999999</v>
      </c>
    </row>
    <row r="3" spans="1:3" x14ac:dyDescent="0.3">
      <c r="A3" t="s">
        <v>106</v>
      </c>
      <c r="B3" t="s">
        <v>806</v>
      </c>
      <c r="C3" s="524">
        <v>961.81152799999995</v>
      </c>
    </row>
    <row r="4" spans="1:3" x14ac:dyDescent="0.3">
      <c r="A4" t="s">
        <v>106</v>
      </c>
      <c r="B4" t="s">
        <v>807</v>
      </c>
      <c r="C4" s="524">
        <v>1367.980092</v>
      </c>
    </row>
    <row r="5" spans="1:3" x14ac:dyDescent="0.3">
      <c r="A5" t="s">
        <v>808</v>
      </c>
      <c r="B5" t="s">
        <v>805</v>
      </c>
      <c r="C5" s="524">
        <v>464.38822099999999</v>
      </c>
    </row>
    <row r="6" spans="1:3" x14ac:dyDescent="0.3">
      <c r="A6" t="s">
        <v>808</v>
      </c>
      <c r="B6" t="s">
        <v>806</v>
      </c>
      <c r="C6" s="524">
        <v>738.12772700000005</v>
      </c>
    </row>
    <row r="7" spans="1:3" x14ac:dyDescent="0.3">
      <c r="A7" t="s">
        <v>810</v>
      </c>
      <c r="B7" t="s">
        <v>809</v>
      </c>
      <c r="C7" s="524">
        <v>208.27799999999999</v>
      </c>
    </row>
    <row r="8" spans="1:3" x14ac:dyDescent="0.3">
      <c r="A8" t="s">
        <v>810</v>
      </c>
      <c r="B8" t="s">
        <v>811</v>
      </c>
      <c r="C8" s="524">
        <v>1246.5709999999999</v>
      </c>
    </row>
    <row r="9" spans="1:3" x14ac:dyDescent="0.3">
      <c r="A9" t="s">
        <v>810</v>
      </c>
      <c r="B9" t="s">
        <v>812</v>
      </c>
      <c r="C9" s="524">
        <v>141.73699999999999</v>
      </c>
    </row>
    <row r="10" spans="1:3" x14ac:dyDescent="0.3">
      <c r="A10" t="s">
        <v>813</v>
      </c>
      <c r="B10" t="s">
        <v>811</v>
      </c>
      <c r="C10" s="524">
        <v>701.83600000000001</v>
      </c>
    </row>
    <row r="11" spans="1:3" x14ac:dyDescent="0.3">
      <c r="A11" t="s">
        <v>54</v>
      </c>
      <c r="B11" t="s">
        <v>814</v>
      </c>
      <c r="C11" s="524">
        <v>51.696950000000001</v>
      </c>
    </row>
    <row r="12" spans="1:3" x14ac:dyDescent="0.3">
      <c r="A12" t="s">
        <v>54</v>
      </c>
      <c r="B12" t="s">
        <v>815</v>
      </c>
      <c r="C12" s="524">
        <v>33.098590000000002</v>
      </c>
    </row>
    <row r="13" spans="1:3" x14ac:dyDescent="0.3">
      <c r="A13" t="s">
        <v>54</v>
      </c>
      <c r="B13" t="s">
        <v>816</v>
      </c>
      <c r="C13" s="524">
        <v>238.65392</v>
      </c>
    </row>
    <row r="14" spans="1:3" x14ac:dyDescent="0.3">
      <c r="A14" t="s">
        <v>54</v>
      </c>
      <c r="B14" t="s">
        <v>817</v>
      </c>
      <c r="C14" s="524">
        <v>221.08779999999999</v>
      </c>
    </row>
    <row r="15" spans="1:3" x14ac:dyDescent="0.3">
      <c r="A15" t="s">
        <v>54</v>
      </c>
      <c r="B15" t="s">
        <v>818</v>
      </c>
      <c r="C15" s="524">
        <v>219.96960000000001</v>
      </c>
    </row>
    <row r="16" spans="1:3" x14ac:dyDescent="0.3">
      <c r="A16" t="s">
        <v>59</v>
      </c>
      <c r="B16" t="s">
        <v>819</v>
      </c>
      <c r="C16" s="524">
        <v>0.13134000000000001</v>
      </c>
    </row>
    <row r="17" spans="1:3" x14ac:dyDescent="0.3">
      <c r="A17" t="s">
        <v>59</v>
      </c>
      <c r="B17" t="s">
        <v>820</v>
      </c>
      <c r="C17" s="524">
        <v>1.7378899999999999</v>
      </c>
    </row>
    <row r="18" spans="1:3" x14ac:dyDescent="0.3">
      <c r="A18" t="s">
        <v>59</v>
      </c>
      <c r="B18" t="s">
        <v>821</v>
      </c>
      <c r="C18" s="524">
        <v>24.803419999999999</v>
      </c>
    </row>
    <row r="19" spans="1:3" x14ac:dyDescent="0.3">
      <c r="A19" t="s">
        <v>59</v>
      </c>
      <c r="B19" t="s">
        <v>822</v>
      </c>
      <c r="C19" s="524">
        <v>6.1864220000000003</v>
      </c>
    </row>
    <row r="20" spans="1:3" x14ac:dyDescent="0.3">
      <c r="A20" t="s">
        <v>59</v>
      </c>
      <c r="B20" t="s">
        <v>823</v>
      </c>
      <c r="C20" s="524">
        <v>19.99126</v>
      </c>
    </row>
    <row r="21" spans="1:3" x14ac:dyDescent="0.3">
      <c r="A21" t="s">
        <v>59</v>
      </c>
      <c r="B21" t="s">
        <v>824</v>
      </c>
      <c r="C21" s="524">
        <v>183.82106999999999</v>
      </c>
    </row>
    <row r="22" spans="1:3" x14ac:dyDescent="0.3">
      <c r="A22" t="s">
        <v>59</v>
      </c>
      <c r="B22" t="s">
        <v>825</v>
      </c>
      <c r="C22" s="524">
        <v>410.49151000000001</v>
      </c>
    </row>
    <row r="23" spans="1:3" x14ac:dyDescent="0.3">
      <c r="A23" s="521" t="s">
        <v>826</v>
      </c>
      <c r="B23" s="521" t="s">
        <v>814</v>
      </c>
      <c r="C23" s="524">
        <v>8.88401</v>
      </c>
    </row>
    <row r="24" spans="1:3" x14ac:dyDescent="0.3">
      <c r="A24" s="521" t="s">
        <v>826</v>
      </c>
      <c r="B24" s="521" t="s">
        <v>816</v>
      </c>
      <c r="C24" s="524">
        <v>28.26182</v>
      </c>
    </row>
    <row r="25" spans="1:3" x14ac:dyDescent="0.3">
      <c r="A25" s="521" t="s">
        <v>826</v>
      </c>
      <c r="B25" s="521" t="s">
        <v>827</v>
      </c>
      <c r="C25" s="524">
        <v>32.098460000000003</v>
      </c>
    </row>
    <row r="26" spans="1:3" x14ac:dyDescent="0.3">
      <c r="A26" s="521" t="s">
        <v>826</v>
      </c>
      <c r="B26" s="521" t="s">
        <v>817</v>
      </c>
      <c r="C26" s="524">
        <v>25.095179999999999</v>
      </c>
    </row>
    <row r="27" spans="1:3" x14ac:dyDescent="0.3">
      <c r="A27" s="521" t="s">
        <v>826</v>
      </c>
      <c r="B27" s="521" t="s">
        <v>818</v>
      </c>
      <c r="C27" s="524">
        <v>20.74981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A13" sqref="A13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1781539.0899999999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260</v>
      </c>
      <c r="C2" s="15">
        <f t="shared" ref="C2:C6" ca="1" si="0">TODAY()</f>
        <v>46316</v>
      </c>
      <c r="E2" s="13" t="s">
        <v>40</v>
      </c>
      <c r="F2" s="16">
        <f>F14</f>
        <v>169226.55</v>
      </c>
      <c r="H2" s="17"/>
      <c r="J2" s="18" t="s">
        <v>41</v>
      </c>
      <c r="K2" s="19">
        <v>0.75</v>
      </c>
      <c r="L2" s="20">
        <f>K5/(K5+K6)</f>
        <v>0.80162650313581263</v>
      </c>
      <c r="N2" s="21" t="s">
        <v>42</v>
      </c>
      <c r="O2" s="22">
        <f>B12-O1</f>
        <v>-4875</v>
      </c>
      <c r="P2" s="11"/>
      <c r="Q2" s="23" t="s">
        <v>43</v>
      </c>
      <c r="R2" s="23">
        <f ca="1">E20*(1+$Q$1)</f>
        <v>1854159.4209999996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46316</v>
      </c>
      <c r="E3" s="21" t="s">
        <v>45</v>
      </c>
      <c r="F3" s="22">
        <f ca="1">F1-F2</f>
        <v>1612312.5399999998</v>
      </c>
      <c r="H3" s="17"/>
      <c r="J3" s="18" t="s">
        <v>46</v>
      </c>
      <c r="K3" s="19">
        <v>0.25</v>
      </c>
      <c r="L3" s="20">
        <f>K6/(K5+K6)</f>
        <v>0.19837349686418734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2132283.3341499995</v>
      </c>
    </row>
    <row r="4" spans="1:18" ht="14.4" x14ac:dyDescent="0.3">
      <c r="A4" s="13" t="s">
        <v>49</v>
      </c>
      <c r="B4" s="14">
        <v>0</v>
      </c>
      <c r="C4" s="15">
        <f t="shared" ca="1" si="0"/>
        <v>46316</v>
      </c>
      <c r="F4" s="7"/>
      <c r="H4" s="17"/>
      <c r="J4" s="24"/>
      <c r="K4" s="25"/>
      <c r="L4" s="26"/>
      <c r="N4" s="27" t="s">
        <v>50</v>
      </c>
      <c r="O4" s="28">
        <f>B10-O3</f>
        <v>27598.449999999997</v>
      </c>
      <c r="P4" s="11"/>
      <c r="Q4" s="23" t="s">
        <v>51</v>
      </c>
      <c r="R4" s="23">
        <f t="shared" ca="1" si="1"/>
        <v>2452125.8342724992</v>
      </c>
    </row>
    <row r="5" spans="1:18" ht="14.4" x14ac:dyDescent="0.3">
      <c r="A5" s="13" t="s">
        <v>52</v>
      </c>
      <c r="B5" s="14">
        <f ca="1">'Checking Transaction Log'!G1</f>
        <v>7996.7899999999918</v>
      </c>
      <c r="C5" s="15">
        <f t="shared" ca="1" si="0"/>
        <v>46316</v>
      </c>
      <c r="E5" s="550" t="s">
        <v>53</v>
      </c>
      <c r="F5" s="548"/>
      <c r="G5" s="549"/>
      <c r="H5" s="17"/>
      <c r="J5" s="29" t="s">
        <v>54</v>
      </c>
      <c r="K5" s="30">
        <f>B10</f>
        <v>95468.53</v>
      </c>
      <c r="L5" s="20">
        <f ca="1">K5/F3</f>
        <v>5.9212173590115484E-2</v>
      </c>
      <c r="N5" s="5" t="s">
        <v>55</v>
      </c>
      <c r="O5" s="6"/>
      <c r="P5" s="11"/>
      <c r="Q5" s="23" t="s">
        <v>56</v>
      </c>
      <c r="R5" s="23">
        <f t="shared" ca="1" si="1"/>
        <v>2819944.7094133738</v>
      </c>
    </row>
    <row r="6" spans="1:18" ht="14.4" x14ac:dyDescent="0.3">
      <c r="A6" s="13" t="s">
        <v>57</v>
      </c>
      <c r="B6" s="14">
        <f>'Savings Transaction Log'!A3</f>
        <v>19848.740000000005</v>
      </c>
      <c r="C6" s="15">
        <f t="shared" ca="1" si="0"/>
        <v>46316</v>
      </c>
      <c r="E6" s="31" t="s">
        <v>58</v>
      </c>
      <c r="F6" s="14">
        <v>134615.22</v>
      </c>
      <c r="G6" s="32">
        <v>46310</v>
      </c>
      <c r="H6" s="17"/>
      <c r="J6" s="18" t="s">
        <v>59</v>
      </c>
      <c r="K6" s="30">
        <f>B12</f>
        <v>23625</v>
      </c>
      <c r="L6" s="20">
        <f ca="1">K6/F3</f>
        <v>1.4652866248872569E-2</v>
      </c>
      <c r="N6" s="21" t="s">
        <v>60</v>
      </c>
      <c r="O6" s="22"/>
      <c r="P6" s="11"/>
      <c r="Q6" s="23" t="s">
        <v>61</v>
      </c>
      <c r="R6" s="23">
        <f t="shared" ca="1" si="1"/>
        <v>3242936.4158253795</v>
      </c>
    </row>
    <row r="7" spans="1:18" ht="14.4" x14ac:dyDescent="0.3">
      <c r="A7" s="21" t="s">
        <v>62</v>
      </c>
      <c r="B7" s="33">
        <f ca="1">SUM(B2:B6)</f>
        <v>28105.53</v>
      </c>
      <c r="C7" s="34">
        <f ca="1">B7/F3</f>
        <v>1.7431812569044462E-2</v>
      </c>
      <c r="E7" s="529" t="s">
        <v>834</v>
      </c>
      <c r="F7" s="14">
        <v>16806</v>
      </c>
      <c r="G7" s="32">
        <v>46310</v>
      </c>
      <c r="H7" s="7"/>
      <c r="J7" s="18" t="s">
        <v>64</v>
      </c>
      <c r="K7" s="30">
        <f>IF((B3+B4+B6)&gt;10000,(B3+B4+B6-10000),0)</f>
        <v>9848.7400000000052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3729376.8781991862</v>
      </c>
    </row>
    <row r="8" spans="1:18" ht="14.4" x14ac:dyDescent="0.3">
      <c r="B8" s="7"/>
      <c r="C8" s="37"/>
      <c r="E8" s="529" t="s">
        <v>898</v>
      </c>
      <c r="F8" s="14">
        <v>0</v>
      </c>
      <c r="G8" s="32">
        <v>46310</v>
      </c>
      <c r="H8" s="7"/>
      <c r="I8" s="7"/>
      <c r="J8" s="18" t="s">
        <v>68</v>
      </c>
      <c r="K8" s="30">
        <f>SUM(K5:K7)</f>
        <v>128942.27</v>
      </c>
      <c r="L8" s="20">
        <f ca="1">K8/F3</f>
        <v>7.9973495709460912E-2</v>
      </c>
      <c r="N8" s="21" t="s">
        <v>69</v>
      </c>
      <c r="O8" s="22">
        <f t="shared" si="2"/>
        <v>22723.449999999997</v>
      </c>
      <c r="P8" s="11"/>
      <c r="Q8" s="23" t="s">
        <v>70</v>
      </c>
      <c r="R8" s="23">
        <f t="shared" ca="1" si="1"/>
        <v>4288783.4099290641</v>
      </c>
    </row>
    <row r="9" spans="1:18" ht="14.4" x14ac:dyDescent="0.3">
      <c r="A9" s="547" t="s">
        <v>71</v>
      </c>
      <c r="B9" s="548"/>
      <c r="C9" s="549"/>
      <c r="E9" s="528" t="s">
        <v>839</v>
      </c>
      <c r="F9" s="526">
        <v>8840</v>
      </c>
      <c r="G9" s="527">
        <v>46310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4932100.9214184238</v>
      </c>
    </row>
    <row r="10" spans="1:18" ht="14.4" x14ac:dyDescent="0.3">
      <c r="A10" s="31" t="s">
        <v>74</v>
      </c>
      <c r="B10" s="14">
        <v>95468.53</v>
      </c>
      <c r="C10" s="15">
        <v>46312</v>
      </c>
      <c r="D10" s="17"/>
      <c r="E10" s="528" t="s">
        <v>835</v>
      </c>
      <c r="F10" s="526">
        <v>8965.33</v>
      </c>
      <c r="G10" s="527">
        <v>46310</v>
      </c>
      <c r="H10" s="17"/>
      <c r="I10" s="7"/>
      <c r="J10" s="18" t="s">
        <v>54</v>
      </c>
      <c r="K10" s="30">
        <f>(K8*K2)-K5</f>
        <v>1238.1725000000006</v>
      </c>
      <c r="L10" s="40">
        <f t="shared" ref="L10:L11" si="3">K10+K5</f>
        <v>96706.702499999999</v>
      </c>
      <c r="P10" s="11"/>
      <c r="Q10" s="23" t="s">
        <v>75</v>
      </c>
      <c r="R10" s="23">
        <f t="shared" ca="1" si="1"/>
        <v>5671916.0596311865</v>
      </c>
    </row>
    <row r="11" spans="1:18" ht="14.4" x14ac:dyDescent="0.3">
      <c r="A11" s="31" t="s">
        <v>76</v>
      </c>
      <c r="B11" s="14">
        <v>13417.66</v>
      </c>
      <c r="C11" s="15">
        <v>46312</v>
      </c>
      <c r="D11" s="17"/>
      <c r="E11" s="528" t="s">
        <v>836</v>
      </c>
      <c r="F11" s="526">
        <v>0</v>
      </c>
      <c r="G11" s="527">
        <v>46310</v>
      </c>
      <c r="H11" s="17"/>
      <c r="I11" s="7"/>
      <c r="J11" s="43" t="s">
        <v>78</v>
      </c>
      <c r="K11" s="44">
        <f>(K8*K3)-K6</f>
        <v>8610.567500000001</v>
      </c>
      <c r="L11" s="45">
        <f t="shared" si="3"/>
        <v>32235.567500000001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6522703.4685758641</v>
      </c>
    </row>
    <row r="12" spans="1:18" ht="14.4" x14ac:dyDescent="0.3">
      <c r="A12" s="47" t="s">
        <v>81</v>
      </c>
      <c r="B12" s="48">
        <v>23625</v>
      </c>
      <c r="C12" s="15">
        <v>46312</v>
      </c>
      <c r="D12" s="17"/>
      <c r="E12" s="525" t="s">
        <v>837</v>
      </c>
      <c r="F12" s="526">
        <v>0</v>
      </c>
      <c r="G12" s="527">
        <v>46310</v>
      </c>
      <c r="I12" s="7"/>
      <c r="J12" s="49"/>
      <c r="K12" s="25"/>
      <c r="L12" s="50">
        <f ca="1">L11/F3</f>
        <v>1.9993373927365228E-2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838</v>
      </c>
      <c r="F13" s="526">
        <v>0</v>
      </c>
      <c r="G13" s="527">
        <v>46310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169226.55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108886.19</v>
      </c>
      <c r="L15" s="59">
        <f ca="1">K15/F3</f>
        <v>6.7534170515103742E-2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147199.06</v>
      </c>
      <c r="I16" s="7"/>
      <c r="J16" s="18" t="s">
        <v>46</v>
      </c>
      <c r="K16" s="63">
        <f>B12</f>
        <v>23625</v>
      </c>
      <c r="L16" s="20">
        <f ca="1">K16/F3</f>
        <v>1.4652866248872569E-2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1532118.3399999999</v>
      </c>
      <c r="P18" s="11"/>
    </row>
    <row r="19" spans="1:17" ht="14.4" x14ac:dyDescent="0.3">
      <c r="A19" s="68" t="s">
        <v>92</v>
      </c>
      <c r="B19" s="33">
        <f>SUM(B10:B18)</f>
        <v>132511.19</v>
      </c>
      <c r="C19" s="34">
        <f ca="1">B19/F3</f>
        <v>8.2187036763976304E-2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288756.30999999994</v>
      </c>
      <c r="P19" s="73">
        <f t="shared" ref="P19:P32" si="4">O19/$O$18</f>
        <v>0.18846867272667722</v>
      </c>
      <c r="Q19" s="74" t="s">
        <v>97</v>
      </c>
    </row>
    <row r="20" spans="1:17" ht="14.4" x14ac:dyDescent="0.3">
      <c r="B20" s="7"/>
      <c r="C20" s="37"/>
      <c r="E20" s="56">
        <f ca="1">F3</f>
        <v>1612312.5399999998</v>
      </c>
      <c r="F20" s="44">
        <f ca="1">E20-E22</f>
        <v>197310.10999999987</v>
      </c>
      <c r="G20" s="34">
        <f ca="1">(E20-E22)/E22</f>
        <v>0.13944153438662285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268354.875</v>
      </c>
      <c r="P20" s="78">
        <f t="shared" si="4"/>
        <v>0.17515283773706411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0.1938437300000001</v>
      </c>
      <c r="L21" s="11"/>
      <c r="N21" s="27" t="s">
        <v>104</v>
      </c>
      <c r="O21" s="51">
        <f>($B$10+$B$11)*0.25</f>
        <v>27221.547500000001</v>
      </c>
      <c r="P21" s="82">
        <f t="shared" si="4"/>
        <v>1.7767261698596992E-2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-'TSP-401K'!H84</f>
        <v>439148.42999999993</v>
      </c>
      <c r="C22" s="15">
        <v>46312</v>
      </c>
      <c r="E22" s="56">
        <v>1415002.43</v>
      </c>
      <c r="F22" s="45">
        <f ca="1">((F20/(C2-E21))*365)+E22</f>
        <v>1660798.3008191125</v>
      </c>
      <c r="G22" s="34">
        <f ca="1">(F22-E22)/E22</f>
        <v>0.1737070308911855</v>
      </c>
      <c r="I22" s="7"/>
      <c r="J22" s="81">
        <v>3000000</v>
      </c>
      <c r="K22" s="50">
        <f ca="1">1-($E$20/J22)</f>
        <v>0.46256248666666677</v>
      </c>
      <c r="L22" s="11"/>
      <c r="N22" s="5" t="s">
        <v>108</v>
      </c>
      <c r="O22" s="72">
        <f>($B$22+$B$23)*0.3</f>
        <v>173253.78599999996</v>
      </c>
      <c r="P22" s="73">
        <f t="shared" si="4"/>
        <v>0.11308120363600632</v>
      </c>
      <c r="Q22" s="74" t="s">
        <v>97</v>
      </c>
    </row>
    <row r="23" spans="1:17" ht="15.75" customHeight="1" x14ac:dyDescent="0.3">
      <c r="A23" s="31" t="s">
        <v>109</v>
      </c>
      <c r="B23" s="14">
        <f>-'TSP-401K'!L84</f>
        <v>138364.19</v>
      </c>
      <c r="C23" s="15">
        <f>C22</f>
        <v>46312</v>
      </c>
      <c r="E23" s="7"/>
      <c r="G23" s="65"/>
      <c r="I23" s="7"/>
      <c r="J23" s="81">
        <v>4000000</v>
      </c>
      <c r="K23" s="50">
        <f ca="1">1-($E$20/J23)</f>
        <v>0.59692186500000011</v>
      </c>
      <c r="L23" s="11"/>
      <c r="N23" s="13" t="s">
        <v>111</v>
      </c>
      <c r="O23" s="14">
        <f>($B$24+$B$25)*0.3</f>
        <v>161012.92499999999</v>
      </c>
      <c r="P23" s="78">
        <f t="shared" si="4"/>
        <v>0.10509170264223847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-'TSP-401K'!Q84</f>
        <v>411046.00999999995</v>
      </c>
      <c r="C24" s="15">
        <f>C22</f>
        <v>46312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0.67753749200000002</v>
      </c>
      <c r="L24" s="11"/>
      <c r="N24" s="13" t="s">
        <v>113</v>
      </c>
      <c r="O24" s="14">
        <f t="shared" ref="O24:O25" si="5">($B$10+$B$11)*0.25</f>
        <v>27221.547500000001</v>
      </c>
      <c r="P24" s="78">
        <f t="shared" si="4"/>
        <v>1.7767261698596992E-2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-'TSP-401K'!V84</f>
        <v>125663.74000000006</v>
      </c>
      <c r="C25" s="15">
        <f>C22</f>
        <v>46312</v>
      </c>
      <c r="E25" s="75" t="s">
        <v>34</v>
      </c>
      <c r="F25" s="76">
        <f ca="1">B7</f>
        <v>28105.53</v>
      </c>
      <c r="G25" s="77">
        <f t="shared" ref="G25:G31" ca="1" si="6">F25/SUM($F$25:$F$31)</f>
        <v>1.7241409665670372E-2</v>
      </c>
      <c r="I25" s="7"/>
      <c r="J25" s="84"/>
      <c r="K25" s="25"/>
      <c r="L25" s="11"/>
      <c r="N25" s="27" t="s">
        <v>116</v>
      </c>
      <c r="O25" s="51">
        <f t="shared" si="5"/>
        <v>27221.547500000001</v>
      </c>
      <c r="P25" s="82">
        <f t="shared" si="4"/>
        <v>1.7767261698596992E-2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1114222.3699999999</v>
      </c>
      <c r="C26" s="34">
        <f ca="1">B26/F3</f>
        <v>0.69107095699944132</v>
      </c>
      <c r="E26" s="80" t="s">
        <v>103</v>
      </c>
      <c r="F26" s="30">
        <f>(B11)</f>
        <v>13417.66</v>
      </c>
      <c r="G26" s="20">
        <f t="shared" ca="1" si="6"/>
        <v>8.231098037100839E-3</v>
      </c>
      <c r="I26" s="7"/>
      <c r="J26" s="49"/>
      <c r="K26" s="25"/>
      <c r="L26" s="11"/>
      <c r="N26" s="5" t="s">
        <v>119</v>
      </c>
      <c r="O26" s="72">
        <f>($B$22+$B$23)*0.2</f>
        <v>115502.52399999998</v>
      </c>
      <c r="P26" s="73">
        <f t="shared" si="4"/>
        <v>7.5387469090670886E-2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95468.53</v>
      </c>
      <c r="G27" s="20">
        <f t="shared" ca="1" si="6"/>
        <v>5.8565415272700497E-2</v>
      </c>
      <c r="I27" s="7"/>
      <c r="J27" s="49"/>
      <c r="K27" s="25"/>
      <c r="L27" s="11"/>
      <c r="N27" s="13" t="s">
        <v>120</v>
      </c>
      <c r="O27" s="14">
        <f>($B$24+$B$25)*0.2</f>
        <v>107341.95000000001</v>
      </c>
      <c r="P27" s="78">
        <f t="shared" si="4"/>
        <v>7.0061135094825658E-2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23625</v>
      </c>
      <c r="G28" s="20">
        <f t="shared" ca="1" si="6"/>
        <v>1.4492817013287513E-2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10888.619000000001</v>
      </c>
      <c r="P28" s="78">
        <f t="shared" si="4"/>
        <v>7.1069046794387967E-3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46305</v>
      </c>
      <c r="E29" s="80" t="s">
        <v>102</v>
      </c>
      <c r="F29" s="30">
        <f>B26</f>
        <v>1114222.3699999999</v>
      </c>
      <c r="G29" s="20">
        <f t="shared" ca="1" si="6"/>
        <v>0.68352257864641408</v>
      </c>
      <c r="H29" s="86"/>
      <c r="I29" s="7"/>
      <c r="J29" s="49"/>
      <c r="K29" s="25"/>
      <c r="L29" s="11"/>
      <c r="N29" s="27" t="s">
        <v>123</v>
      </c>
      <c r="O29" s="51">
        <f t="shared" si="7"/>
        <v>10888.619000000001</v>
      </c>
      <c r="P29" s="82">
        <f t="shared" si="4"/>
        <v>7.1069046794387967E-3</v>
      </c>
      <c r="Q29" s="83" t="s">
        <v>105</v>
      </c>
    </row>
    <row r="30" spans="1:17" ht="15.75" customHeight="1" x14ac:dyDescent="0.3">
      <c r="A30" s="31" t="s">
        <v>124</v>
      </c>
      <c r="B30" s="14">
        <v>105000</v>
      </c>
      <c r="C30" s="15">
        <v>46305</v>
      </c>
      <c r="E30" s="80" t="s">
        <v>115</v>
      </c>
      <c r="F30" s="30">
        <f>B31-F6</f>
        <v>285384.78000000003</v>
      </c>
      <c r="G30" s="20">
        <f t="shared" ca="1" si="6"/>
        <v>0.17507002729808738</v>
      </c>
      <c r="H30" s="86"/>
      <c r="I30" s="7"/>
      <c r="J30" s="49"/>
      <c r="K30" s="25"/>
      <c r="L30" s="11"/>
      <c r="N30" s="5" t="s">
        <v>115</v>
      </c>
      <c r="O30" s="72">
        <f>B31-F6</f>
        <v>285384.78000000003</v>
      </c>
      <c r="P30" s="73">
        <f t="shared" si="4"/>
        <v>0.18626810511255942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420000</v>
      </c>
      <c r="C31" s="34">
        <f ca="1">(B31-F6)/F3</f>
        <v>0.17700338670069518</v>
      </c>
      <c r="E31" s="85" t="s">
        <v>118</v>
      </c>
      <c r="F31" s="44">
        <f>B40-F8-F7</f>
        <v>69894</v>
      </c>
      <c r="G31" s="34">
        <f t="shared" ca="1" si="6"/>
        <v>4.2876654066739364E-2</v>
      </c>
      <c r="I31" s="7"/>
      <c r="J31" s="49"/>
      <c r="K31" s="25"/>
      <c r="L31" s="11"/>
      <c r="N31" s="27" t="s">
        <v>127</v>
      </c>
      <c r="O31" s="51">
        <f>($B$10+$B$11)*0.05</f>
        <v>5444.3095000000003</v>
      </c>
      <c r="P31" s="82">
        <f t="shared" si="4"/>
        <v>3.5534523397193984E-3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23625</v>
      </c>
      <c r="P32" s="88">
        <f t="shared" si="4"/>
        <v>1.5419827165569992E-2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21500</v>
      </c>
      <c r="C34" s="15">
        <v>46305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20500</v>
      </c>
      <c r="C35" s="15">
        <v>46305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584332.73249999993</v>
      </c>
      <c r="P35" s="59">
        <f t="shared" ref="P35:P39" si="8">O35/$O$18</f>
        <v>0.3813887721623383</v>
      </c>
    </row>
    <row r="36" spans="1:16" ht="15.75" customHeight="1" x14ac:dyDescent="0.3">
      <c r="A36" s="13" t="s">
        <v>131</v>
      </c>
      <c r="B36" s="14">
        <v>9000</v>
      </c>
      <c r="C36" s="15">
        <v>46305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388709.80599999992</v>
      </c>
      <c r="P36" s="20">
        <f t="shared" si="8"/>
        <v>0.25370742967543874</v>
      </c>
    </row>
    <row r="37" spans="1:16" ht="15.75" customHeight="1" x14ac:dyDescent="0.3">
      <c r="A37" s="13" t="s">
        <v>891</v>
      </c>
      <c r="B37" s="14">
        <v>2700</v>
      </c>
      <c r="C37" s="15">
        <v>46305</v>
      </c>
      <c r="D37" s="86"/>
      <c r="I37" s="7"/>
      <c r="N37" s="13" t="s">
        <v>134</v>
      </c>
      <c r="O37" s="14">
        <f>SUM(O26:O29)</f>
        <v>244621.712</v>
      </c>
      <c r="P37" s="20">
        <f t="shared" si="8"/>
        <v>0.15966241354437413</v>
      </c>
    </row>
    <row r="38" spans="1:16" ht="15.75" customHeight="1" x14ac:dyDescent="0.3">
      <c r="A38" s="13" t="s">
        <v>133</v>
      </c>
      <c r="B38" s="14">
        <v>23000</v>
      </c>
      <c r="C38" s="15">
        <v>46305</v>
      </c>
      <c r="D38" s="86"/>
      <c r="E38" s="39"/>
      <c r="F38" s="11"/>
      <c r="G38" s="39"/>
      <c r="I38" s="7"/>
      <c r="N38" s="13" t="s">
        <v>115</v>
      </c>
      <c r="O38" s="14">
        <f>O30+O31</f>
        <v>290829.0895</v>
      </c>
      <c r="P38" s="20">
        <f t="shared" si="8"/>
        <v>0.1898215574522788</v>
      </c>
    </row>
    <row r="39" spans="1:16" ht="15" customHeight="1" x14ac:dyDescent="0.3">
      <c r="A39" s="546" t="s">
        <v>973</v>
      </c>
      <c r="B39" s="526">
        <v>10000</v>
      </c>
      <c r="C39" s="15">
        <v>46305</v>
      </c>
      <c r="E39" s="25"/>
      <c r="F39" s="25"/>
      <c r="G39" s="25"/>
      <c r="N39" s="27" t="s">
        <v>46</v>
      </c>
      <c r="O39" s="51">
        <f>O32</f>
        <v>23625</v>
      </c>
      <c r="P39" s="91">
        <f t="shared" si="8"/>
        <v>1.5419827165569992E-2</v>
      </c>
    </row>
    <row r="40" spans="1:16" ht="15" customHeight="1" x14ac:dyDescent="0.3">
      <c r="A40" s="21" t="s">
        <v>135</v>
      </c>
      <c r="B40" s="33">
        <f>SUM(B34:B39)</f>
        <v>86700</v>
      </c>
      <c r="C40" s="34">
        <f ca="1">(B40-F8-F7)/F3</f>
        <v>4.3350155919521662E-2</v>
      </c>
      <c r="E40" s="25"/>
      <c r="F40" s="25"/>
      <c r="G40" s="25"/>
      <c r="N40" s="93" t="s">
        <v>137</v>
      </c>
      <c r="O40" s="94">
        <f t="shared" ref="O40:P40" si="9">SUM(O35:O39)</f>
        <v>1532118.3399999999</v>
      </c>
      <c r="P40" s="95">
        <f t="shared" si="9"/>
        <v>1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G35" sqref="G35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166385.22999999998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72603.759999999995</v>
      </c>
      <c r="K2" s="102">
        <f>J2/D2</f>
        <v>0.43635940521884065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64210.039999999994</v>
      </c>
      <c r="Q2" s="102">
        <f>P2/D2</f>
        <v>0.38591189855012975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29571.430000000029</v>
      </c>
      <c r="W2" s="102">
        <f>V2/D2</f>
        <v>0.17772869623102983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87081.64</v>
      </c>
      <c r="E4" s="20">
        <f t="shared" ref="E4:E7" si="1">D4/$D$2</f>
        <v>0.5233736191607874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10413.41</v>
      </c>
      <c r="K4" s="545">
        <f>J4/$D$2</f>
        <v>6.2586144214844069E-2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10286.86</v>
      </c>
      <c r="Q4" s="545">
        <f t="shared" ref="Q4:Q12" si="3">P4/$D$2</f>
        <v>6.1825559876919373E-2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42942.82</v>
      </c>
      <c r="W4" s="102">
        <f t="shared" ref="W4:W7" si="5">V4/$D$2</f>
        <v>0.25809274056357051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58963.149999999994</v>
      </c>
      <c r="E5" s="20">
        <f t="shared" si="1"/>
        <v>0.35437730861086647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553.02</v>
      </c>
      <c r="K5" s="545">
        <f t="shared" ref="K5:K30" si="6">J5/$D$2</f>
        <v>3.3237325212099656E-3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553.02</v>
      </c>
      <c r="Q5" s="545">
        <f>P5/$D$2</f>
        <v>3.3237325212099656E-3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2.4040595430255439E-3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12340.440000000002</v>
      </c>
      <c r="E6" s="20">
        <f t="shared" si="1"/>
        <v>7.4167881367835378E-2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6191.6699999999992</v>
      </c>
      <c r="K6" s="545">
        <f>J6/$D$2</f>
        <v>3.7212858376912419E-2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7868.76</v>
      </c>
      <c r="Q6" s="545">
        <f t="shared" si="3"/>
        <v>4.7292418924444204E-2</v>
      </c>
      <c r="S6" s="98" t="s">
        <v>148</v>
      </c>
      <c r="T6" s="103"/>
      <c r="U6" s="100"/>
      <c r="V6" s="104">
        <f>'Budget Breakdown'!T16</f>
        <v>5399.3500000000204</v>
      </c>
      <c r="W6" s="102">
        <f t="shared" si="5"/>
        <v>3.2450897234087547E-2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8000</v>
      </c>
      <c r="E7" s="34">
        <f t="shared" si="1"/>
        <v>4.8081190860510881E-2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12516.200000000003</v>
      </c>
      <c r="K7" s="545">
        <f t="shared" si="6"/>
        <v>7.5224225131040795E-2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8281.7900000000009</v>
      </c>
      <c r="Q7" s="545">
        <f>P7/$D$2</f>
        <v>4.9774790707083807E-2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-19170.739999999991</v>
      </c>
      <c r="W7" s="116">
        <f t="shared" si="5"/>
        <v>-0.11521900110965375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161.10000000000002</v>
      </c>
      <c r="K8" s="545">
        <f t="shared" ref="K8:K16" si="9">J8/$D$2</f>
        <v>9.6823498095353802E-4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2790.59</v>
      </c>
      <c r="Q8" s="545">
        <f>P8/$D$2</f>
        <v>1.6771861300429132E-2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2847.2799999999997</v>
      </c>
      <c r="K9" s="545">
        <f t="shared" si="9"/>
        <v>1.7112576639164427E-2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7188.47</v>
      </c>
      <c r="Q9" s="545">
        <f t="shared" si="3"/>
        <v>4.3203774758132085E-2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935.71499999999992</v>
      </c>
      <c r="K10" s="545">
        <f t="shared" si="9"/>
        <v>5.6237864382553673E-3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935.71499999999992</v>
      </c>
      <c r="Q10" s="545">
        <f>P10/$D$2</f>
        <v>5.6237864382553673E-3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2065.9699999999998</v>
      </c>
      <c r="K11" s="545">
        <f t="shared" si="9"/>
        <v>1.2416787235261207E-2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1639.0800000000002</v>
      </c>
      <c r="Q11" s="545">
        <f>P11/$D$2</f>
        <v>9.8511147894557727E-3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1366.8000000000002</v>
      </c>
      <c r="K12" s="545">
        <f t="shared" si="9"/>
        <v>8.2146714585182856E-3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6.0101488575638601E-3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1071.3599999999999</v>
      </c>
      <c r="K13" s="545">
        <f t="shared" si="9"/>
        <v>6.4390330800396167E-3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2000</v>
      </c>
      <c r="Q13" s="545">
        <f t="shared" ref="Q13:Q18" si="11">P13/$D$2</f>
        <v>1.202029771512772E-2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1067.3699999999999</v>
      </c>
      <c r="K14" s="545">
        <f t="shared" si="9"/>
        <v>6.4150525860979368E-3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1500</v>
      </c>
      <c r="Q14" s="545">
        <f t="shared" si="11"/>
        <v>9.0152232863457901E-3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6.0101488575638601E-3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934.73000000000013</v>
      </c>
      <c r="Q15" s="545">
        <f t="shared" si="11"/>
        <v>5.6178664416306678E-3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1500</v>
      </c>
      <c r="K16" s="545">
        <f t="shared" si="9"/>
        <v>9.0152232863457901E-3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1254.8800000000001</v>
      </c>
      <c r="Q16" s="545">
        <f t="shared" si="11"/>
        <v>7.5420155983797373E-3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9148.86</v>
      </c>
      <c r="K17" s="545">
        <f t="shared" si="6"/>
        <v>5.4986010477011703E-2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6641.09</v>
      </c>
      <c r="Q17" s="545">
        <f t="shared" si="11"/>
        <v>3.9913939476478776E-2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1022.5</v>
      </c>
      <c r="K18" s="545">
        <f t="shared" ref="K18:K25" si="13">J18/$D$2</f>
        <v>6.1453772068590469E-3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11335.054999999997</v>
      </c>
      <c r="Q18" s="545">
        <f t="shared" si="11"/>
        <v>6.81253678586735E-2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912.12</v>
      </c>
      <c r="K19" s="545">
        <f t="shared" si="13"/>
        <v>5.4819769759611482E-3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635.79</v>
      </c>
      <c r="K20" s="545">
        <f t="shared" si="13"/>
        <v>3.8211925421505265E-3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9.7162470490920402E-3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1.2975911383480374E-2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1.1631441084043338E-3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1.1631441084043338E-3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2.2494785144090016E-3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11335.054999999997</v>
      </c>
      <c r="K26" s="545">
        <f t="shared" si="6"/>
        <v>6.81253678586735E-2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3.0080795032107121E-3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1.4711522170567667E-2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2.2494785144090016E-3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O33" sqref="O33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A24" sqref="A24:XFD24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46296</v>
      </c>
      <c r="AB1" s="252">
        <v>46326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160985.87999999998</v>
      </c>
      <c r="F3" s="268">
        <f t="shared" si="0"/>
        <v>-928.87529205335613</v>
      </c>
      <c r="G3" s="269">
        <f>1-((E3/SUM(E3:F3)))</f>
        <v>-5.8034029422722178E-3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14978.64</v>
      </c>
      <c r="Z3" s="277"/>
      <c r="AA3" s="278">
        <f>SUM(AA5:AA46)</f>
        <v>7636.2300000000014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1081.1465262798636</v>
      </c>
      <c r="E5" s="289">
        <f>I5+K5+M5+O5+Q5+S5+U5+W5+Y5+AA5+AC5+AE5</f>
        <v>10413.41</v>
      </c>
      <c r="F5" s="289">
        <f t="shared" ref="F5:F12" si="2">J5+L5+N5+P5+R5+T5+V5+X5</f>
        <v>318.52999999999929</v>
      </c>
      <c r="G5" s="269">
        <f t="shared" ref="G5:G12" si="3">1-((E5/SUM(E5:F5)))</f>
        <v>2.9680561016926954E-2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680.37</v>
      </c>
      <c r="AB5" s="278">
        <f t="shared" ref="AB5:AB12" si="13">H5-AA5</f>
        <v>519.63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1068.0077856655291</v>
      </c>
      <c r="E6" s="289">
        <f t="shared" ref="E6:E12" si="16">Q6+S6+U6+W6+Y6+AA6+AC6+AE6+I6+K6+M6+O6</f>
        <v>10286.86</v>
      </c>
      <c r="F6" s="289">
        <f t="shared" si="2"/>
        <v>873.81000000000097</v>
      </c>
      <c r="G6" s="269">
        <f t="shared" si="3"/>
        <v>7.8293686669348772E-2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938.07</v>
      </c>
      <c r="Z6" s="276">
        <f t="shared" si="12"/>
        <v>261.92999999999995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622.6</v>
      </c>
      <c r="AB6" s="278">
        <f t="shared" si="13"/>
        <v>577.4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114.83186621160409</v>
      </c>
      <c r="E7" s="289">
        <f t="shared" si="16"/>
        <v>1106.04</v>
      </c>
      <c r="F7" s="289">
        <f t="shared" si="2"/>
        <v>262.85000000000002</v>
      </c>
      <c r="G7" s="269">
        <f t="shared" si="3"/>
        <v>0.19201688959668051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110.24000000000001</v>
      </c>
      <c r="Z7" s="276">
        <f t="shared" si="12"/>
        <v>39.759999999999991</v>
      </c>
      <c r="AA7" s="278">
        <f>SUMIFS('Checking Transaction Log'!$E:$E,'Checking Transaction Log'!$C:$C,"&gt;="&amp;AA1,'Checking Transaction Log'!$C:$C,"&lt;="&amp;AB1,'Checking Transaction Log'!$A:$A,"D",'Checking Transaction Log'!$B:$B,3)</f>
        <v>58.65</v>
      </c>
      <c r="AB7" s="278">
        <f t="shared" si="13"/>
        <v>91.35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642.83481706484645</v>
      </c>
      <c r="E8" s="289">
        <f t="shared" si="16"/>
        <v>6191.6699999999992</v>
      </c>
      <c r="F8" s="289">
        <f t="shared" si="2"/>
        <v>-173.59000000000015</v>
      </c>
      <c r="G8" s="269">
        <f t="shared" si="3"/>
        <v>-2.8844747826549444E-2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770.33</v>
      </c>
      <c r="Z8" s="276">
        <f t="shared" si="12"/>
        <v>-170.33000000000004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447.75</v>
      </c>
      <c r="AB8" s="278">
        <f t="shared" si="13"/>
        <v>152.25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816.95453651877142</v>
      </c>
      <c r="E9" s="289">
        <f t="shared" si="16"/>
        <v>7868.76</v>
      </c>
      <c r="F9" s="289">
        <f t="shared" si="2"/>
        <v>457.22999999999996</v>
      </c>
      <c r="G9" s="269">
        <f t="shared" si="3"/>
        <v>5.4915991972125822E-2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1921.67</v>
      </c>
      <c r="Z9" s="276">
        <f t="shared" si="12"/>
        <v>-1221.67</v>
      </c>
      <c r="AA9" s="278">
        <f>SUMIFS('Checking Transaction Log'!$E:$E,'Checking Transaction Log'!$C:$C,"&gt;="&amp;AA1,'Checking Transaction Log'!$C:$C,"&lt;="&amp;AB1,'Checking Transaction Log'!$A:$A,"D",'Checking Transaction Log'!$B:$B,5)</f>
        <v>804.31999999999994</v>
      </c>
      <c r="AB9" s="278">
        <f t="shared" si="13"/>
        <v>-104.31999999999994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859.83635426621174</v>
      </c>
      <c r="E10" s="289">
        <f t="shared" si="16"/>
        <v>8281.7900000000009</v>
      </c>
      <c r="F10" s="289">
        <f t="shared" si="2"/>
        <v>908.64999999999964</v>
      </c>
      <c r="G10" s="269">
        <f t="shared" si="3"/>
        <v>9.8869042178611588E-2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1024.6100000000001</v>
      </c>
      <c r="Z10" s="276">
        <f t="shared" si="12"/>
        <v>-124.61000000000013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965.82999999999993</v>
      </c>
      <c r="AB10" s="278">
        <f t="shared" si="13"/>
        <v>-65.829999999999927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289.72610170648471</v>
      </c>
      <c r="E11" s="289">
        <f t="shared" si="16"/>
        <v>2790.59</v>
      </c>
      <c r="F11" s="289">
        <f t="shared" si="2"/>
        <v>261.49000000000012</v>
      </c>
      <c r="G11" s="269">
        <f t="shared" si="3"/>
        <v>8.5675998007916032E-2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746.32511058020486</v>
      </c>
      <c r="E12" s="289">
        <f t="shared" si="16"/>
        <v>7188.47</v>
      </c>
      <c r="F12" s="289">
        <f t="shared" si="2"/>
        <v>-670.36</v>
      </c>
      <c r="G12" s="269">
        <f t="shared" si="3"/>
        <v>-0.10284576357256925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464.71000000000009</v>
      </c>
      <c r="Z12" s="276">
        <f t="shared" si="12"/>
        <v>235.28999999999991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453.40000000000003</v>
      </c>
      <c r="AB12" s="278">
        <f t="shared" si="13"/>
        <v>246.59999999999997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1299.4634948805465</v>
      </c>
      <c r="E14" s="289">
        <f t="shared" ref="E14:E31" si="18">Q14+S14+U14+W14+Y14+AA14+AC14+AE14+I14+K14+M14+O14</f>
        <v>12516.200000000003</v>
      </c>
      <c r="F14" s="289">
        <f t="shared" ref="F14:F31" si="19">J14+L14+N14+P14+R14+T14+V14+X14</f>
        <v>227.15999999999985</v>
      </c>
      <c r="G14" s="269">
        <f t="shared" ref="G14:G31" si="20">1-((E14/SUM(E14:F14)))</f>
        <v>1.7825753961278612E-2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1231.68</v>
      </c>
      <c r="AB14" s="278">
        <f t="shared" ref="AB14:AB31" si="30">H14-AA14</f>
        <v>53.319999999999936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16.72580887372014</v>
      </c>
      <c r="E15" s="289">
        <f t="shared" si="18"/>
        <v>161.10000000000002</v>
      </c>
      <c r="F15" s="289">
        <f t="shared" si="19"/>
        <v>16.800000000000011</v>
      </c>
      <c r="G15" s="269">
        <f t="shared" si="20"/>
        <v>9.4435075885328845E-2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17.899999999999999</v>
      </c>
      <c r="Z15" s="276">
        <f t="shared" si="29"/>
        <v>2.1000000000000014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295.61180068259387</v>
      </c>
      <c r="E16" s="289">
        <f t="shared" si="18"/>
        <v>2847.2799999999997</v>
      </c>
      <c r="F16" s="289">
        <f t="shared" si="19"/>
        <v>-173.60000000000002</v>
      </c>
      <c r="G16" s="269">
        <f t="shared" si="20"/>
        <v>-6.4929236109033228E-2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256.83999999999997</v>
      </c>
      <c r="AB16" s="278">
        <f t="shared" si="30"/>
        <v>13.160000000000025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194.2965890784983</v>
      </c>
      <c r="E17" s="289">
        <f t="shared" si="18"/>
        <v>1871.4299999999998</v>
      </c>
      <c r="F17" s="289">
        <f t="shared" si="19"/>
        <v>-26.949999999999989</v>
      </c>
      <c r="G17" s="269">
        <f t="shared" si="20"/>
        <v>-1.4611164122137366E-2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214.49422320819113</v>
      </c>
      <c r="E18" s="289">
        <f t="shared" si="18"/>
        <v>2065.9699999999998</v>
      </c>
      <c r="F18" s="289">
        <f t="shared" si="19"/>
        <v>78.539999999999992</v>
      </c>
      <c r="G18" s="269">
        <f t="shared" si="20"/>
        <v>3.662375088015446E-2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360.28</v>
      </c>
      <c r="AB18" s="278">
        <f t="shared" si="30"/>
        <v>-180.27999999999997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141.90462798634815</v>
      </c>
      <c r="E19" s="289">
        <f t="shared" si="18"/>
        <v>1366.8000000000002</v>
      </c>
      <c r="F19" s="289">
        <f t="shared" si="19"/>
        <v>29.169999999999931</v>
      </c>
      <c r="G19" s="269">
        <f t="shared" si="20"/>
        <v>2.0895864524309138E-2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139.05000000000001</v>
      </c>
      <c r="AB19" s="278">
        <f t="shared" si="30"/>
        <v>0.94999999999998863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111.23130102389078</v>
      </c>
      <c r="E20" s="289">
        <f t="shared" si="18"/>
        <v>1071.3599999999999</v>
      </c>
      <c r="F20" s="289">
        <f t="shared" si="19"/>
        <v>-143.98999999999998</v>
      </c>
      <c r="G20" s="269">
        <f t="shared" si="20"/>
        <v>-0.15526704551581361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63.68</v>
      </c>
      <c r="AB20" s="278">
        <f t="shared" si="30"/>
        <v>36.32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110.81704914675767</v>
      </c>
      <c r="E21" s="289">
        <f t="shared" si="18"/>
        <v>1067.3699999999999</v>
      </c>
      <c r="F21" s="289">
        <f t="shared" si="19"/>
        <v>-897.36999999999989</v>
      </c>
      <c r="G21" s="269">
        <f t="shared" si="20"/>
        <v>-5.2786470588235286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170</v>
      </c>
      <c r="AB21" s="278">
        <f t="shared" si="30"/>
        <v>-170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170.17342525597272</v>
      </c>
      <c r="E22" s="289">
        <f t="shared" si="18"/>
        <v>1639.0800000000002</v>
      </c>
      <c r="F22" s="289">
        <f t="shared" si="19"/>
        <v>-195.78000000000003</v>
      </c>
      <c r="G22" s="269">
        <f t="shared" si="20"/>
        <v>-0.13564747453751824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141.65</v>
      </c>
      <c r="AB22" s="278">
        <f t="shared" si="30"/>
        <v>3.3499999999999943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207.64505119453926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207.64505119453926</v>
      </c>
      <c r="E24" s="289">
        <f t="shared" si="18"/>
        <v>2000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200</v>
      </c>
      <c r="AB24" s="278">
        <f t="shared" si="30"/>
        <v>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311.46757679180888</v>
      </c>
      <c r="E25" s="289">
        <f t="shared" si="18"/>
        <v>3000</v>
      </c>
      <c r="F25" s="289">
        <f t="shared" si="19"/>
        <v>2400</v>
      </c>
      <c r="G25" s="269">
        <f t="shared" si="20"/>
        <v>0.44444444444444442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600</v>
      </c>
      <c r="Z25" s="276">
        <f t="shared" si="29"/>
        <v>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97.046029351535864</v>
      </c>
      <c r="E26" s="289">
        <f t="shared" si="18"/>
        <v>934.73000000000013</v>
      </c>
      <c r="F26" s="289">
        <f t="shared" si="19"/>
        <v>-92.73</v>
      </c>
      <c r="G26" s="269">
        <f t="shared" si="20"/>
        <v>-0.11013064133016637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81</v>
      </c>
      <c r="AB26" s="278">
        <f t="shared" si="30"/>
        <v>4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130.28481092150173</v>
      </c>
      <c r="E27" s="289">
        <f t="shared" si="18"/>
        <v>1254.8800000000001</v>
      </c>
      <c r="F27" s="289">
        <f t="shared" si="19"/>
        <v>-61.03</v>
      </c>
      <c r="G27" s="269">
        <f t="shared" si="20"/>
        <v>-5.1120324998952915E-2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239.55</v>
      </c>
      <c r="AB27" s="278">
        <f t="shared" si="30"/>
        <v>-139.55000000000001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949.85775153583631</v>
      </c>
      <c r="E28" s="289">
        <f t="shared" si="18"/>
        <v>9148.86</v>
      </c>
      <c r="F28" s="289">
        <f t="shared" si="19"/>
        <v>1510.059999999999</v>
      </c>
      <c r="G28" s="269">
        <f t="shared" si="20"/>
        <v>0.14167101357360778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529.46</v>
      </c>
      <c r="AB28" s="278">
        <f t="shared" si="30"/>
        <v>670.54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106.1585324232082</v>
      </c>
      <c r="E29" s="289">
        <f t="shared" si="18"/>
        <v>1022.5</v>
      </c>
      <c r="F29" s="289">
        <f t="shared" si="19"/>
        <v>121.09</v>
      </c>
      <c r="G29" s="269">
        <f t="shared" si="20"/>
        <v>0.10588585069823964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95.42</v>
      </c>
      <c r="AB29" s="278">
        <f t="shared" si="30"/>
        <v>24.58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94.698602047781577</v>
      </c>
      <c r="E30" s="289">
        <f t="shared" si="18"/>
        <v>912.12</v>
      </c>
      <c r="F30" s="289">
        <f t="shared" si="19"/>
        <v>-178.61999999999998</v>
      </c>
      <c r="G30" s="269">
        <f t="shared" si="20"/>
        <v>-0.24351738241308785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22.35</v>
      </c>
      <c r="AB30" s="278">
        <f t="shared" si="30"/>
        <v>52.65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66.009323549488059</v>
      </c>
      <c r="E31" s="289">
        <f t="shared" si="18"/>
        <v>635.79</v>
      </c>
      <c r="F31" s="289">
        <f t="shared" si="19"/>
        <v>51.749999999999986</v>
      </c>
      <c r="G31" s="269">
        <f t="shared" si="20"/>
        <v>7.5268348023387777E-2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22.35</v>
      </c>
      <c r="AB31" s="278">
        <f t="shared" si="30"/>
        <v>52.65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327.0409556313993</v>
      </c>
      <c r="E33" s="289">
        <f t="shared" ref="E33:E43" si="34">Q33+S33+U33+W33+Y33+AA33+AC33+AE33+I33+K33+M33+O33</f>
        <v>3150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350</v>
      </c>
      <c r="Z33" s="276">
        <f t="shared" ref="Z33:Z43" si="45">H33-Y33</f>
        <v>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299.00887372013653</v>
      </c>
      <c r="E34" s="289">
        <f t="shared" si="34"/>
        <v>2880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320</v>
      </c>
      <c r="Z34" s="276">
        <f t="shared" si="45"/>
        <v>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23.360068259385667</v>
      </c>
      <c r="E35" s="289">
        <f t="shared" si="34"/>
        <v>225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25</v>
      </c>
      <c r="Z35" s="276">
        <f t="shared" si="45"/>
        <v>0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23.360068259385667</v>
      </c>
      <c r="E36" s="289">
        <f t="shared" si="34"/>
        <v>225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25</v>
      </c>
      <c r="Z36" s="276">
        <f t="shared" si="45"/>
        <v>0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42.048122866894197</v>
      </c>
      <c r="E37" s="289">
        <f t="shared" si="34"/>
        <v>405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45</v>
      </c>
      <c r="Z37" s="276">
        <f t="shared" si="45"/>
        <v>0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373.76109215017067</v>
      </c>
      <c r="E38" s="289">
        <f t="shared" si="34"/>
        <v>3600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400</v>
      </c>
      <c r="Z38" s="276">
        <f t="shared" si="45"/>
        <v>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350.40102389078504</v>
      </c>
      <c r="E39" s="289">
        <f t="shared" si="34"/>
        <v>3375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375</v>
      </c>
      <c r="Z39" s="276">
        <f t="shared" si="45"/>
        <v>0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93.440273037542667</v>
      </c>
      <c r="E40" s="289">
        <f t="shared" si="34"/>
        <v>900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100</v>
      </c>
      <c r="Z40" s="276">
        <f t="shared" si="45"/>
        <v>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79.424232081911271</v>
      </c>
      <c r="E41" s="289">
        <f t="shared" si="34"/>
        <v>765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85</v>
      </c>
      <c r="Z41" s="276">
        <f t="shared" si="45"/>
        <v>0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214.91262798634813</v>
      </c>
      <c r="E42" s="289">
        <f t="shared" si="34"/>
        <v>2070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230</v>
      </c>
      <c r="Z42" s="276">
        <f t="shared" si="45"/>
        <v>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42.048122866894197</v>
      </c>
      <c r="E43" s="289">
        <f t="shared" si="34"/>
        <v>405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45</v>
      </c>
      <c r="Z43" s="276">
        <f t="shared" si="45"/>
        <v>0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41.529010238907858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4458.4320286689426</v>
      </c>
      <c r="E46" s="289">
        <f t="shared" si="50"/>
        <v>42942.82</v>
      </c>
      <c r="F46" s="289">
        <f>J46+L46+N46+P46+R46+T46+V46+X46</f>
        <v>-7081.9852920533558</v>
      </c>
      <c r="G46" s="269">
        <f t="shared" si="51"/>
        <v>-0.19748523283770658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2768.7</v>
      </c>
      <c r="Z46" s="276">
        <f t="shared" si="60"/>
        <v>1361.5668384933306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50</v>
      </c>
      <c r="AB46" s="278">
        <f t="shared" si="61"/>
        <v>4080.2668384933304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9041.0357979522196</v>
      </c>
      <c r="E49" s="268">
        <f t="shared" ref="E49:E52" si="65">Q49+S49+U49+W49+Y49+AA49+AC49+AE49+I49+K49+M49+O49</f>
        <v>87081.64</v>
      </c>
      <c r="F49" s="268">
        <f>E49-('Proposed Budget'!J68*14)</f>
        <v>22712.071956380008</v>
      </c>
      <c r="G49" s="246">
        <f t="shared" ref="G49:G50" si="66">(E49/(E49-F49))-1</f>
        <v>0.35283865725165642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9449.3100000000013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4729.32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6121.7031501706488</v>
      </c>
      <c r="E50" s="268">
        <f t="shared" si="65"/>
        <v>58963.149999999994</v>
      </c>
      <c r="F50" s="268">
        <f>E50-('Proposed Budget'!J44*14)</f>
        <v>20270.180930000002</v>
      </c>
      <c r="G50" s="246">
        <f t="shared" si="66"/>
        <v>0.52387246099747298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5869.08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1281.2156477815704</v>
      </c>
      <c r="E51" s="268">
        <f t="shared" si="65"/>
        <v>12340.440000000002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837.18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830.58020477815705</v>
      </c>
      <c r="E52" s="268">
        <f t="shared" si="65"/>
        <v>8000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1600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166385.22999999998</v>
      </c>
      <c r="F54" s="297">
        <f>F49+F50+E52</f>
        <v>50982.252886380011</v>
      </c>
      <c r="G54" s="246">
        <f>(E54/(E54-F54))-1</f>
        <v>0.44177588968251191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14978.640000000001</v>
      </c>
      <c r="Z54" s="295"/>
      <c r="AA54" s="198">
        <f>SUM(AA49:AA52)</f>
        <v>13035.58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D11" sqref="D11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2</v>
      </c>
      <c r="D10" s="188" t="s">
        <v>287</v>
      </c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14978.640000000001</v>
      </c>
      <c r="G10" s="207">
        <f t="shared" si="0"/>
        <v>-1740.9962543266647</v>
      </c>
      <c r="H10" s="208">
        <f t="shared" si="1"/>
        <v>-0.10412883557057852</v>
      </c>
      <c r="I10" s="198"/>
      <c r="J10" s="209">
        <f t="shared" ref="J10:K10" si="15">SUM(O28,E28,J28)</f>
        <v>13000</v>
      </c>
      <c r="K10" s="210">
        <f t="shared" si="15"/>
        <v>12159.939999999999</v>
      </c>
      <c r="L10" s="211">
        <f t="shared" si="3"/>
        <v>840.06000000000131</v>
      </c>
      <c r="M10" s="212">
        <f t="shared" si="4"/>
        <v>-6.4620000000000094E-2</v>
      </c>
      <c r="N10" s="198"/>
      <c r="O10" s="213">
        <f t="shared" si="5"/>
        <v>3719.6362543266659</v>
      </c>
      <c r="P10" s="214">
        <f>SUM('Monthly Breakdown'!Y45:Y46)</f>
        <v>2818.7</v>
      </c>
      <c r="Q10" s="215">
        <f t="shared" si="6"/>
        <v>-900.93625432666613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13035.58</v>
      </c>
      <c r="G11" s="207">
        <f t="shared" si="0"/>
        <v>-6447.8397593266654</v>
      </c>
      <c r="H11" s="208">
        <f t="shared" si="1"/>
        <v>-0.33093983699858953</v>
      </c>
      <c r="I11" s="198"/>
      <c r="J11" s="209">
        <f t="shared" ref="J11:K11" si="16">SUM(O29,E29,J29)</f>
        <v>13000</v>
      </c>
      <c r="K11" s="210">
        <f t="shared" si="16"/>
        <v>7586.23</v>
      </c>
      <c r="L11" s="211">
        <f t="shared" si="3"/>
        <v>5413.77</v>
      </c>
      <c r="M11" s="212">
        <f t="shared" si="4"/>
        <v>-0.41644384615384616</v>
      </c>
      <c r="N11" s="198"/>
      <c r="O11" s="213">
        <f t="shared" si="5"/>
        <v>6483.4197593266654</v>
      </c>
      <c r="P11" s="214">
        <f>SUM('Monthly Breakdown'!AA45:AA46)</f>
        <v>50</v>
      </c>
      <c r="Q11" s="215">
        <f t="shared" si="6"/>
        <v>-6433.4197593266654</v>
      </c>
      <c r="R11" s="198"/>
      <c r="S11" s="198"/>
      <c r="T11" s="198">
        <f t="shared" si="7"/>
        <v>5399.35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SUM(E2:E11)</f>
        <v>172723.9295532667</v>
      </c>
      <c r="F16" s="205">
        <f>SUM(F2:F11)</f>
        <v>166385.23000000001</v>
      </c>
      <c r="G16" s="205">
        <f>SUM(G2:G11)</f>
        <v>-6338.6995532666551</v>
      </c>
      <c r="H16" s="208">
        <f>((SUM(F16))-SUM(E16))/SUM(E16)</f>
        <v>-3.6698444562146708E-2</v>
      </c>
      <c r="I16" s="198"/>
      <c r="J16" s="209">
        <f>SUM(J2:J11)</f>
        <v>130000</v>
      </c>
      <c r="K16" s="209">
        <f>SUM(K2:K11)</f>
        <v>117643.06</v>
      </c>
      <c r="L16" s="209">
        <f>SUM(L2:L11)</f>
        <v>12356.94</v>
      </c>
      <c r="M16" s="212">
        <f>((K16-SUM(J16))/SUM(J16))</f>
        <v>-9.5053384615384637E-2</v>
      </c>
      <c r="N16" s="198"/>
      <c r="O16" s="213">
        <f>SUM(O2:O11)</f>
        <v>42723.929553266658</v>
      </c>
      <c r="P16" s="213">
        <f>SUM(P2:P11)</f>
        <v>43342.819999999992</v>
      </c>
      <c r="Q16" s="213">
        <f>SUM(Q2:Q11)</f>
        <v>618.89044673334138</v>
      </c>
      <c r="R16" s="218">
        <f>((P16-SUM(O16))/SUM(O16))</f>
        <v>1.4485803464349498E-2</v>
      </c>
      <c r="S16" s="198"/>
      <c r="T16" s="198">
        <f>F16-K16-P16</f>
        <v>5399.3500000000204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4226.66</v>
      </c>
      <c r="G28" s="232">
        <f t="shared" si="19"/>
        <v>973.34000000000015</v>
      </c>
      <c r="H28" s="233">
        <f t="shared" si="20"/>
        <v>-0.18718076923076926</v>
      </c>
      <c r="I28" s="198"/>
      <c r="J28" s="234">
        <f>SUM('Proposed Budget'!$D$5:$D$12)</f>
        <v>5800</v>
      </c>
      <c r="K28" s="235">
        <f>SUM('Monthly Breakdown'!Y5:Y12)</f>
        <v>5933.28</v>
      </c>
      <c r="L28" s="236">
        <f t="shared" si="21"/>
        <v>-133.27999999999975</v>
      </c>
      <c r="M28" s="237">
        <f t="shared" si="22"/>
        <v>2.2979310344827541E-2</v>
      </c>
      <c r="N28" s="198"/>
      <c r="O28" s="238">
        <f>SUM('Proposed Budget'!$D$33:$D$43)</f>
        <v>2000</v>
      </c>
      <c r="P28" s="239">
        <f>SUM('Monthly Breakdown'!Y33:Y43)</f>
        <v>2000</v>
      </c>
      <c r="Q28" s="240">
        <f t="shared" si="23"/>
        <v>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3553.31</v>
      </c>
      <c r="G29" s="232">
        <f t="shared" si="19"/>
        <v>1646.69</v>
      </c>
      <c r="H29" s="233">
        <f t="shared" si="20"/>
        <v>-0.31667115384615385</v>
      </c>
      <c r="I29" s="198"/>
      <c r="J29" s="234">
        <f>SUM('Proposed Budget'!$D$5:$D$12)</f>
        <v>5800</v>
      </c>
      <c r="K29" s="235">
        <f>SUM('Monthly Breakdown'!AA5:AA12)</f>
        <v>4032.92</v>
      </c>
      <c r="L29" s="236">
        <f t="shared" si="21"/>
        <v>1767.08</v>
      </c>
      <c r="M29" s="237">
        <f t="shared" si="22"/>
        <v>-0.30466896551724137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SUM(E20:E29)</f>
        <v>52000</v>
      </c>
      <c r="F34" s="230">
        <f>SUM(F20:F29)</f>
        <v>45515.47</v>
      </c>
      <c r="G34" s="230">
        <f>SUM(G20:G29)</f>
        <v>6484.5299999999988</v>
      </c>
      <c r="H34" s="233">
        <f>((F34-SUM(E34)))/SUM(E34)</f>
        <v>-0.12470249999999998</v>
      </c>
      <c r="I34" s="198"/>
      <c r="J34" s="234">
        <f>SUM(J20:J29)</f>
        <v>58000</v>
      </c>
      <c r="K34" s="234">
        <f>SUM(K20:K29)</f>
        <v>54127.59</v>
      </c>
      <c r="L34" s="234">
        <f>SUM(L20:L29)</f>
        <v>3872.41</v>
      </c>
      <c r="M34" s="237">
        <f>((K34-SUM(J34))/SUM(J34))</f>
        <v>-6.6765689655172475E-2</v>
      </c>
      <c r="N34" s="198"/>
      <c r="O34" s="238">
        <f t="shared" ref="O34:Q34" si="24">SUM(O20:O31)</f>
        <v>24000</v>
      </c>
      <c r="P34" s="238">
        <f t="shared" si="24"/>
        <v>18000</v>
      </c>
      <c r="Q34" s="238">
        <f t="shared" si="24"/>
        <v>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609"/>
  <sheetViews>
    <sheetView tabSelected="1" workbookViewId="0">
      <pane ySplit="4" topLeftCell="A5" activePane="bottomLeft" state="frozen"/>
      <selection pane="bottomLeft" activeCell="D21" sqref="D21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(SUM(INDIRECT("g5:g5")))+J2+L2+N2+P2-R2+T2-G1812</f>
        <v>7996.7899999999918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260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260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6</v>
      </c>
      <c r="C5" s="298">
        <v>46315</v>
      </c>
      <c r="D5" s="299" t="s">
        <v>1019</v>
      </c>
      <c r="E5" s="522">
        <v>13.83</v>
      </c>
      <c r="F5" s="522"/>
      <c r="G5" s="333">
        <f t="shared" ref="G5:G45" si="0">G6-E5+F5</f>
        <v>8256.7899999999918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6</v>
      </c>
      <c r="C6" s="298">
        <v>46315</v>
      </c>
      <c r="D6" s="299" t="s">
        <v>426</v>
      </c>
      <c r="E6" s="522">
        <v>-185</v>
      </c>
      <c r="F6" s="522"/>
      <c r="G6" s="333">
        <f t="shared" si="0"/>
        <v>8270.6199999999917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5</v>
      </c>
      <c r="C7" s="298">
        <v>46315</v>
      </c>
      <c r="D7" s="299" t="s">
        <v>1110</v>
      </c>
      <c r="E7" s="522">
        <v>87</v>
      </c>
      <c r="F7" s="522"/>
      <c r="G7" s="333">
        <f t="shared" si="0"/>
        <v>8085.6199999999926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291</v>
      </c>
      <c r="B8" s="330">
        <v>41</v>
      </c>
      <c r="C8" s="298">
        <v>46314</v>
      </c>
      <c r="D8" s="299" t="s">
        <v>1104</v>
      </c>
      <c r="E8" s="522"/>
      <c r="F8" s="522">
        <v>800</v>
      </c>
      <c r="G8" s="333">
        <f t="shared" si="0"/>
        <v>8172.6199999999926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335</v>
      </c>
      <c r="B9" s="330" t="s">
        <v>335</v>
      </c>
      <c r="C9" s="298">
        <v>46314</v>
      </c>
      <c r="D9" s="299" t="s">
        <v>458</v>
      </c>
      <c r="E9" s="522"/>
      <c r="F9" s="522">
        <v>200</v>
      </c>
      <c r="G9" s="333">
        <f t="shared" si="0"/>
        <v>7372.6199999999926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1</v>
      </c>
      <c r="C10" s="298">
        <v>46314</v>
      </c>
      <c r="D10" s="299" t="s">
        <v>306</v>
      </c>
      <c r="E10" s="522">
        <v>108.9</v>
      </c>
      <c r="F10" s="522"/>
      <c r="G10" s="333">
        <f t="shared" si="0"/>
        <v>7172.6199999999926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4</v>
      </c>
      <c r="C11" s="298">
        <v>46314</v>
      </c>
      <c r="D11" s="299" t="s">
        <v>334</v>
      </c>
      <c r="E11" s="522">
        <v>42.01</v>
      </c>
      <c r="F11" s="522"/>
      <c r="G11" s="333">
        <f t="shared" si="0"/>
        <v>7281.5199999999923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8</v>
      </c>
      <c r="C12" s="298">
        <v>46314</v>
      </c>
      <c r="D12" s="299" t="s">
        <v>1109</v>
      </c>
      <c r="E12" s="522">
        <v>39.07</v>
      </c>
      <c r="F12" s="522"/>
      <c r="G12" s="333">
        <f t="shared" si="0"/>
        <v>7323.5299999999925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2</v>
      </c>
      <c r="C13" s="298">
        <v>46314</v>
      </c>
      <c r="D13" s="299" t="s">
        <v>471</v>
      </c>
      <c r="E13" s="522">
        <v>41.32</v>
      </c>
      <c r="F13" s="522"/>
      <c r="G13" s="333">
        <f t="shared" si="0"/>
        <v>7362.5999999999922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294</v>
      </c>
      <c r="B14" s="330">
        <v>22</v>
      </c>
      <c r="C14" s="298">
        <v>46314</v>
      </c>
      <c r="D14" s="299" t="s">
        <v>921</v>
      </c>
      <c r="E14" s="522">
        <v>7.46</v>
      </c>
      <c r="F14" s="522"/>
      <c r="G14" s="333">
        <f t="shared" si="0"/>
        <v>7403.9199999999919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6</v>
      </c>
      <c r="C15" s="298">
        <v>46314</v>
      </c>
      <c r="D15" s="299" t="s">
        <v>300</v>
      </c>
      <c r="E15" s="522">
        <v>40.409999999999997</v>
      </c>
      <c r="F15" s="522"/>
      <c r="G15" s="333">
        <f t="shared" si="0"/>
        <v>7411.3799999999919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17</v>
      </c>
      <c r="C16" s="298">
        <v>46314</v>
      </c>
      <c r="D16" s="299" t="s">
        <v>188</v>
      </c>
      <c r="E16" s="522">
        <v>42.65</v>
      </c>
      <c r="F16" s="522"/>
      <c r="G16" s="333">
        <f t="shared" si="0"/>
        <v>7451.7899999999918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294</v>
      </c>
      <c r="B17" s="330">
        <v>22</v>
      </c>
      <c r="C17" s="298">
        <v>46314</v>
      </c>
      <c r="D17" s="299" t="s">
        <v>323</v>
      </c>
      <c r="E17" s="522">
        <v>23.42</v>
      </c>
      <c r="F17" s="522"/>
      <c r="G17" s="333">
        <f t="shared" si="0"/>
        <v>7494.4399999999914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23</v>
      </c>
      <c r="C18" s="298">
        <v>46314</v>
      </c>
      <c r="D18" s="299" t="s">
        <v>63</v>
      </c>
      <c r="E18" s="522">
        <v>529.46</v>
      </c>
      <c r="F18" s="522"/>
      <c r="G18" s="333">
        <f t="shared" si="0"/>
        <v>7517.8599999999915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6</v>
      </c>
      <c r="C19" s="298">
        <v>46314</v>
      </c>
      <c r="D19" s="299" t="s">
        <v>1067</v>
      </c>
      <c r="E19" s="522">
        <v>100</v>
      </c>
      <c r="F19" s="522"/>
      <c r="G19" s="333">
        <f t="shared" si="0"/>
        <v>8047.3199999999915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5</v>
      </c>
      <c r="C20" s="298">
        <v>46313</v>
      </c>
      <c r="D20" s="299" t="s">
        <v>1063</v>
      </c>
      <c r="E20" s="522">
        <v>37.99</v>
      </c>
      <c r="F20" s="522"/>
      <c r="G20" s="333">
        <f t="shared" si="0"/>
        <v>8147.3199999999915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6</v>
      </c>
      <c r="C21" s="298">
        <v>46313</v>
      </c>
      <c r="D21" s="299" t="s">
        <v>306</v>
      </c>
      <c r="E21" s="522">
        <v>67.53</v>
      </c>
      <c r="F21" s="522"/>
      <c r="G21" s="333">
        <f t="shared" si="0"/>
        <v>8185.3099999999913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294</v>
      </c>
      <c r="B22" s="330">
        <v>22</v>
      </c>
      <c r="C22" s="298">
        <v>46313</v>
      </c>
      <c r="D22" s="299" t="s">
        <v>1108</v>
      </c>
      <c r="E22" s="522">
        <v>149.09</v>
      </c>
      <c r="F22" s="522"/>
      <c r="G22" s="333">
        <f t="shared" si="0"/>
        <v>8252.8399999999911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22</v>
      </c>
      <c r="C23" s="298">
        <v>46313</v>
      </c>
      <c r="D23" s="299" t="s">
        <v>928</v>
      </c>
      <c r="E23" s="522">
        <v>13.84</v>
      </c>
      <c r="F23" s="522"/>
      <c r="G23" s="333">
        <f t="shared" si="0"/>
        <v>8401.9299999999912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46313</v>
      </c>
      <c r="D24" s="299" t="s">
        <v>1107</v>
      </c>
      <c r="E24" s="522">
        <v>16.47</v>
      </c>
      <c r="F24" s="522"/>
      <c r="G24" s="333">
        <f t="shared" si="0"/>
        <v>8415.7699999999913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6</v>
      </c>
      <c r="C25" s="298">
        <v>46312</v>
      </c>
      <c r="D25" s="299" t="s">
        <v>423</v>
      </c>
      <c r="E25" s="522">
        <v>5</v>
      </c>
      <c r="F25" s="522"/>
      <c r="G25" s="333">
        <f t="shared" si="0"/>
        <v>8432.2399999999907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2</v>
      </c>
      <c r="C26" s="298">
        <v>46312</v>
      </c>
      <c r="D26" s="299" t="s">
        <v>308</v>
      </c>
      <c r="E26" s="522">
        <v>124.44</v>
      </c>
      <c r="F26" s="522"/>
      <c r="G26" s="333">
        <f t="shared" si="0"/>
        <v>8437.2399999999907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294</v>
      </c>
      <c r="B27" s="330">
        <v>42</v>
      </c>
      <c r="C27" s="298">
        <v>46312</v>
      </c>
      <c r="D27" s="299" t="s">
        <v>333</v>
      </c>
      <c r="E27" s="522">
        <v>22.35</v>
      </c>
      <c r="F27" s="522"/>
      <c r="G27" s="333">
        <f t="shared" si="0"/>
        <v>8561.6799999999912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294</v>
      </c>
      <c r="B28" s="330">
        <v>43</v>
      </c>
      <c r="C28" s="298">
        <v>46312</v>
      </c>
      <c r="D28" s="299" t="s">
        <v>333</v>
      </c>
      <c r="E28" s="522">
        <v>22.35</v>
      </c>
      <c r="F28" s="522"/>
      <c r="G28" s="333">
        <f t="shared" si="0"/>
        <v>8584.0299999999916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294</v>
      </c>
      <c r="B29" s="330">
        <v>21</v>
      </c>
      <c r="C29" s="298">
        <v>46312</v>
      </c>
      <c r="D29" s="299" t="s">
        <v>194</v>
      </c>
      <c r="E29" s="522">
        <v>81</v>
      </c>
      <c r="F29" s="522"/>
      <c r="G29" s="333">
        <f t="shared" si="0"/>
        <v>8606.3799999999919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2</v>
      </c>
      <c r="C30" s="298">
        <v>46312</v>
      </c>
      <c r="D30" s="299" t="s">
        <v>407</v>
      </c>
      <c r="E30" s="522">
        <v>14.03</v>
      </c>
      <c r="F30" s="522"/>
      <c r="G30" s="333">
        <f t="shared" si="0"/>
        <v>8687.3799999999919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2</v>
      </c>
      <c r="C31" s="298">
        <v>46312</v>
      </c>
      <c r="D31" s="299" t="s">
        <v>345</v>
      </c>
      <c r="E31" s="522">
        <v>22.41</v>
      </c>
      <c r="F31" s="522"/>
      <c r="G31" s="333">
        <f t="shared" si="0"/>
        <v>8701.4099999999926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6</v>
      </c>
      <c r="C32" s="298">
        <v>46311</v>
      </c>
      <c r="D32" s="299" t="s">
        <v>312</v>
      </c>
      <c r="E32" s="522">
        <v>35.909999999999997</v>
      </c>
      <c r="F32" s="522"/>
      <c r="G32" s="333">
        <f t="shared" si="0"/>
        <v>8723.8199999999924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8</v>
      </c>
      <c r="C33" s="298">
        <v>46311</v>
      </c>
      <c r="D33" s="299" t="s">
        <v>334</v>
      </c>
      <c r="E33" s="522">
        <v>4.3600000000000003</v>
      </c>
      <c r="F33" s="522"/>
      <c r="G33" s="333">
        <f t="shared" si="0"/>
        <v>8759.7299999999923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4</v>
      </c>
      <c r="C34" s="298">
        <v>46311</v>
      </c>
      <c r="D34" s="299" t="s">
        <v>334</v>
      </c>
      <c r="E34" s="522">
        <v>43</v>
      </c>
      <c r="F34" s="522"/>
      <c r="G34" s="333">
        <f t="shared" si="0"/>
        <v>8764.0899999999929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2</v>
      </c>
      <c r="C35" s="298">
        <v>46311</v>
      </c>
      <c r="D35" s="299" t="s">
        <v>301</v>
      </c>
      <c r="E35" s="522">
        <v>12.1</v>
      </c>
      <c r="F35" s="522"/>
      <c r="G35" s="333">
        <f t="shared" si="0"/>
        <v>8807.0899999999929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8</v>
      </c>
      <c r="C36" s="298">
        <v>46311</v>
      </c>
      <c r="D36" s="299" t="s">
        <v>455</v>
      </c>
      <c r="E36" s="522">
        <v>15</v>
      </c>
      <c r="F36" s="522"/>
      <c r="G36" s="333">
        <f t="shared" si="0"/>
        <v>8819.1899999999932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6</v>
      </c>
      <c r="C37" s="298">
        <v>46311</v>
      </c>
      <c r="D37" s="299" t="s">
        <v>1106</v>
      </c>
      <c r="E37" s="522">
        <v>207.8</v>
      </c>
      <c r="F37" s="522"/>
      <c r="G37" s="333">
        <f t="shared" si="0"/>
        <v>8834.1899999999932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287</v>
      </c>
      <c r="B38" s="330" t="s">
        <v>287</v>
      </c>
      <c r="C38" s="298">
        <v>46311</v>
      </c>
      <c r="D38" s="299" t="s">
        <v>1105</v>
      </c>
      <c r="E38" s="522"/>
      <c r="F38" s="522">
        <v>200</v>
      </c>
      <c r="G38" s="333">
        <f t="shared" si="0"/>
        <v>9041.9899999999925</v>
      </c>
      <c r="H38" s="334" t="s">
        <v>298</v>
      </c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287</v>
      </c>
      <c r="B39" s="330" t="s">
        <v>287</v>
      </c>
      <c r="C39" s="298">
        <v>46311</v>
      </c>
      <c r="D39" s="299" t="s">
        <v>302</v>
      </c>
      <c r="E39" s="522">
        <v>200</v>
      </c>
      <c r="F39" s="522"/>
      <c r="G39" s="333">
        <f t="shared" si="0"/>
        <v>8841.9899999999925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1</v>
      </c>
      <c r="C40" s="298">
        <v>46310</v>
      </c>
      <c r="D40" s="299" t="s">
        <v>311</v>
      </c>
      <c r="E40" s="522">
        <v>4.18</v>
      </c>
      <c r="F40" s="522"/>
      <c r="G40" s="333">
        <f t="shared" si="0"/>
        <v>9041.9899999999925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46310</v>
      </c>
      <c r="D41" s="299" t="s">
        <v>413</v>
      </c>
      <c r="E41" s="522">
        <v>21.73</v>
      </c>
      <c r="F41" s="522"/>
      <c r="G41" s="333">
        <f t="shared" si="0"/>
        <v>9046.1699999999928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1</v>
      </c>
      <c r="C42" s="298">
        <v>46310</v>
      </c>
      <c r="D42" s="299" t="s">
        <v>329</v>
      </c>
      <c r="E42" s="522">
        <v>146.27000000000001</v>
      </c>
      <c r="F42" s="522"/>
      <c r="G42" s="333">
        <f t="shared" si="0"/>
        <v>9067.8999999999924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4</v>
      </c>
      <c r="C43" s="298">
        <v>46310</v>
      </c>
      <c r="D43" s="299" t="s">
        <v>296</v>
      </c>
      <c r="E43" s="522">
        <v>43.46</v>
      </c>
      <c r="F43" s="522"/>
      <c r="G43" s="333">
        <f t="shared" si="0"/>
        <v>9214.1699999999928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8</v>
      </c>
      <c r="C44" s="298">
        <v>46310</v>
      </c>
      <c r="D44" s="299" t="s">
        <v>296</v>
      </c>
      <c r="E44" s="522">
        <v>10.52</v>
      </c>
      <c r="F44" s="522"/>
      <c r="G44" s="333">
        <f t="shared" si="0"/>
        <v>9257.6299999999919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24</v>
      </c>
      <c r="C45" s="298">
        <v>46310</v>
      </c>
      <c r="D45" s="299" t="s">
        <v>858</v>
      </c>
      <c r="E45" s="522">
        <v>95.42</v>
      </c>
      <c r="F45" s="522"/>
      <c r="G45" s="333">
        <f t="shared" si="0"/>
        <v>9268.1499999999924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11</v>
      </c>
      <c r="C46" s="298">
        <v>46310</v>
      </c>
      <c r="D46" s="299" t="s">
        <v>178</v>
      </c>
      <c r="E46" s="522">
        <v>256.83999999999997</v>
      </c>
      <c r="F46" s="522"/>
      <c r="G46" s="333">
        <f t="shared" ref="G33:G93" si="1">G47-E46+F46</f>
        <v>9363.5699999999924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2</v>
      </c>
      <c r="C47" s="298">
        <v>46310</v>
      </c>
      <c r="D47" s="299" t="s">
        <v>301</v>
      </c>
      <c r="E47" s="522">
        <v>30</v>
      </c>
      <c r="F47" s="522"/>
      <c r="G47" s="333">
        <f t="shared" si="1"/>
        <v>9620.4099999999926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6</v>
      </c>
      <c r="C48" s="298">
        <v>46310</v>
      </c>
      <c r="D48" s="299" t="s">
        <v>1099</v>
      </c>
      <c r="E48" s="522">
        <v>32.36</v>
      </c>
      <c r="F48" s="522"/>
      <c r="G48" s="333">
        <f t="shared" si="1"/>
        <v>9650.4099999999926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3</v>
      </c>
      <c r="C49" s="298">
        <v>46310</v>
      </c>
      <c r="D49" s="299" t="s">
        <v>1098</v>
      </c>
      <c r="E49" s="522">
        <v>10</v>
      </c>
      <c r="F49" s="522"/>
      <c r="G49" s="333">
        <f t="shared" si="1"/>
        <v>9682.7699999999932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291</v>
      </c>
      <c r="B50" s="330">
        <v>39</v>
      </c>
      <c r="C50" s="298">
        <v>46310</v>
      </c>
      <c r="D50" s="299" t="s">
        <v>292</v>
      </c>
      <c r="E50" s="522"/>
      <c r="F50" s="522">
        <v>3103.54</v>
      </c>
      <c r="G50" s="333">
        <f t="shared" si="1"/>
        <v>9692.7699999999932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291</v>
      </c>
      <c r="B51" s="330">
        <v>38</v>
      </c>
      <c r="C51" s="298">
        <v>46310</v>
      </c>
      <c r="D51" s="299" t="s">
        <v>293</v>
      </c>
      <c r="E51" s="522"/>
      <c r="F51" s="522">
        <v>4729.32</v>
      </c>
      <c r="G51" s="333">
        <f t="shared" si="1"/>
        <v>6589.2299999999923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8</v>
      </c>
      <c r="C52" s="298">
        <v>46309</v>
      </c>
      <c r="D52" s="299" t="s">
        <v>319</v>
      </c>
      <c r="E52" s="522">
        <v>17.54</v>
      </c>
      <c r="F52" s="522"/>
      <c r="G52" s="333">
        <f t="shared" si="1"/>
        <v>1859.9099999999924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4</v>
      </c>
      <c r="C53" s="298">
        <v>46309</v>
      </c>
      <c r="D53" s="299" t="s">
        <v>296</v>
      </c>
      <c r="E53" s="522">
        <v>84.26</v>
      </c>
      <c r="F53" s="522"/>
      <c r="G53" s="333">
        <f t="shared" si="1"/>
        <v>1877.4499999999923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8</v>
      </c>
      <c r="C54" s="298">
        <v>46309</v>
      </c>
      <c r="D54" s="299" t="s">
        <v>1101</v>
      </c>
      <c r="E54" s="522">
        <v>27.88</v>
      </c>
      <c r="F54" s="522"/>
      <c r="G54" s="333">
        <f t="shared" si="1"/>
        <v>1961.7099999999923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46309</v>
      </c>
      <c r="D55" s="299" t="s">
        <v>1101</v>
      </c>
      <c r="E55" s="522">
        <v>24.17</v>
      </c>
      <c r="F55" s="522"/>
      <c r="G55" s="333">
        <f t="shared" si="1"/>
        <v>1989.5899999999924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294</v>
      </c>
      <c r="B56" s="330">
        <v>16</v>
      </c>
      <c r="C56" s="298">
        <v>46309</v>
      </c>
      <c r="D56" s="299" t="s">
        <v>1093</v>
      </c>
      <c r="E56" s="522">
        <v>85</v>
      </c>
      <c r="F56" s="522"/>
      <c r="G56" s="333">
        <f t="shared" si="1"/>
        <v>2013.7599999999925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19</v>
      </c>
      <c r="C57" s="298">
        <v>46308</v>
      </c>
      <c r="D57" s="299" t="s">
        <v>191</v>
      </c>
      <c r="E57" s="522">
        <v>200</v>
      </c>
      <c r="F57" s="522"/>
      <c r="G57" s="333">
        <f t="shared" si="1"/>
        <v>2098.7599999999925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46308</v>
      </c>
      <c r="D58" s="299" t="s">
        <v>407</v>
      </c>
      <c r="E58" s="522">
        <v>14.36</v>
      </c>
      <c r="F58" s="522"/>
      <c r="G58" s="333">
        <f t="shared" si="1"/>
        <v>2298.7599999999925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46308</v>
      </c>
      <c r="D59" s="299" t="s">
        <v>301</v>
      </c>
      <c r="E59" s="522">
        <v>16.05</v>
      </c>
      <c r="F59" s="522"/>
      <c r="G59" s="333">
        <f t="shared" si="1"/>
        <v>2313.1199999999926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6</v>
      </c>
      <c r="C60" s="298">
        <v>46308</v>
      </c>
      <c r="D60" s="299" t="s">
        <v>411</v>
      </c>
      <c r="E60" s="522">
        <v>-10</v>
      </c>
      <c r="F60" s="522"/>
      <c r="G60" s="333">
        <f t="shared" si="1"/>
        <v>2329.1699999999928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5</v>
      </c>
      <c r="C61" s="298">
        <v>46308</v>
      </c>
      <c r="D61" s="299" t="s">
        <v>1103</v>
      </c>
      <c r="E61" s="522">
        <v>25</v>
      </c>
      <c r="F61" s="522"/>
      <c r="G61" s="333">
        <f t="shared" si="1"/>
        <v>2319.1699999999928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46308</v>
      </c>
      <c r="D62" s="299" t="s">
        <v>1102</v>
      </c>
      <c r="E62" s="522">
        <v>50</v>
      </c>
      <c r="F62" s="522"/>
      <c r="G62" s="333">
        <f t="shared" si="1"/>
        <v>2344.1699999999928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6</v>
      </c>
      <c r="C63" s="298">
        <v>46308</v>
      </c>
      <c r="D63" s="299" t="s">
        <v>905</v>
      </c>
      <c r="E63" s="522">
        <v>-0.05</v>
      </c>
      <c r="F63" s="522"/>
      <c r="G63" s="333">
        <f t="shared" si="1"/>
        <v>2394.1699999999928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335</v>
      </c>
      <c r="B64" s="330" t="s">
        <v>335</v>
      </c>
      <c r="C64" s="298">
        <v>46308</v>
      </c>
      <c r="D64" s="299" t="s">
        <v>185</v>
      </c>
      <c r="E64" s="522">
        <v>63.68</v>
      </c>
      <c r="F64" s="522"/>
      <c r="G64" s="333">
        <f t="shared" si="1"/>
        <v>2394.1199999999926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294</v>
      </c>
      <c r="B65" s="330">
        <v>15</v>
      </c>
      <c r="C65" s="298">
        <v>46308</v>
      </c>
      <c r="D65" s="299" t="s">
        <v>185</v>
      </c>
      <c r="E65" s="522">
        <v>63.68</v>
      </c>
      <c r="F65" s="522"/>
      <c r="G65" s="333">
        <f t="shared" si="1"/>
        <v>2457.7999999999925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6</v>
      </c>
      <c r="C66" s="298">
        <v>46307</v>
      </c>
      <c r="D66" s="299" t="s">
        <v>1100</v>
      </c>
      <c r="E66" s="522">
        <v>12.24</v>
      </c>
      <c r="F66" s="522"/>
      <c r="G66" s="333">
        <f t="shared" si="1"/>
        <v>2521.4799999999923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1</v>
      </c>
      <c r="C67" s="298">
        <v>46306</v>
      </c>
      <c r="D67" s="299" t="s">
        <v>306</v>
      </c>
      <c r="E67" s="522">
        <v>102.88</v>
      </c>
      <c r="F67" s="522"/>
      <c r="G67" s="333">
        <f t="shared" si="1"/>
        <v>2533.7199999999921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294</v>
      </c>
      <c r="B68" s="330">
        <v>22</v>
      </c>
      <c r="C68" s="298">
        <v>46306</v>
      </c>
      <c r="D68" s="299" t="s">
        <v>351</v>
      </c>
      <c r="E68" s="522">
        <v>21.29</v>
      </c>
      <c r="F68" s="522"/>
      <c r="G68" s="333">
        <f t="shared" si="1"/>
        <v>2636.5999999999922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8</v>
      </c>
      <c r="C69" s="298">
        <v>46306</v>
      </c>
      <c r="D69" s="299" t="s">
        <v>319</v>
      </c>
      <c r="E69" s="522">
        <v>25.43</v>
      </c>
      <c r="F69" s="522"/>
      <c r="G69" s="333">
        <f t="shared" si="1"/>
        <v>2657.8899999999921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4</v>
      </c>
      <c r="C70" s="298">
        <v>46306</v>
      </c>
      <c r="D70" s="299" t="s">
        <v>430</v>
      </c>
      <c r="E70" s="522">
        <v>44.36</v>
      </c>
      <c r="F70" s="522"/>
      <c r="G70" s="333">
        <f t="shared" si="1"/>
        <v>2683.319999999992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6</v>
      </c>
      <c r="C71" s="298">
        <v>46306</v>
      </c>
      <c r="D71" s="299" t="s">
        <v>1097</v>
      </c>
      <c r="E71" s="522">
        <v>53.86</v>
      </c>
      <c r="F71" s="522"/>
      <c r="G71" s="333">
        <f t="shared" si="1"/>
        <v>2727.6799999999921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8</v>
      </c>
      <c r="C72" s="298">
        <v>46305</v>
      </c>
      <c r="D72" s="299" t="s">
        <v>310</v>
      </c>
      <c r="E72" s="522">
        <v>10.64</v>
      </c>
      <c r="F72" s="522"/>
      <c r="G72" s="333">
        <f t="shared" si="1"/>
        <v>2781.5399999999922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1</v>
      </c>
      <c r="C73" s="298">
        <v>46305</v>
      </c>
      <c r="D73" s="299" t="s">
        <v>311</v>
      </c>
      <c r="E73" s="522">
        <v>158.04</v>
      </c>
      <c r="F73" s="522"/>
      <c r="G73" s="333">
        <f t="shared" si="1"/>
        <v>2792.1799999999921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8</v>
      </c>
      <c r="C74" s="298">
        <v>46305</v>
      </c>
      <c r="D74" s="299" t="s">
        <v>1094</v>
      </c>
      <c r="E74" s="522">
        <v>21.75</v>
      </c>
      <c r="F74" s="522"/>
      <c r="G74" s="333">
        <f t="shared" si="1"/>
        <v>2950.2199999999921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8</v>
      </c>
      <c r="C75" s="298">
        <v>46305</v>
      </c>
      <c r="D75" s="299" t="s">
        <v>304</v>
      </c>
      <c r="E75" s="522">
        <v>46.82</v>
      </c>
      <c r="F75" s="522"/>
      <c r="G75" s="333">
        <f t="shared" si="1"/>
        <v>2971.9699999999921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46305</v>
      </c>
      <c r="D76" s="299" t="s">
        <v>301</v>
      </c>
      <c r="E76" s="522">
        <v>25.4</v>
      </c>
      <c r="F76" s="522"/>
      <c r="G76" s="333">
        <f t="shared" si="1"/>
        <v>3018.7899999999922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46305</v>
      </c>
      <c r="D77" s="299" t="s">
        <v>1095</v>
      </c>
      <c r="E77" s="522">
        <v>19.95</v>
      </c>
      <c r="F77" s="522"/>
      <c r="G77" s="333">
        <f t="shared" si="1"/>
        <v>3044.1899999999923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6</v>
      </c>
      <c r="C78" s="298">
        <v>46305</v>
      </c>
      <c r="D78" s="299" t="s">
        <v>1089</v>
      </c>
      <c r="E78" s="522">
        <v>65</v>
      </c>
      <c r="F78" s="522"/>
      <c r="G78" s="333">
        <f t="shared" si="1"/>
        <v>3064.1399999999921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6</v>
      </c>
      <c r="C79" s="298">
        <v>46305</v>
      </c>
      <c r="D79" s="299" t="s">
        <v>1090</v>
      </c>
      <c r="E79" s="522">
        <v>50</v>
      </c>
      <c r="F79" s="522"/>
      <c r="G79" s="333">
        <f t="shared" si="1"/>
        <v>3129.1399999999921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5</v>
      </c>
      <c r="C80" s="298">
        <v>46304</v>
      </c>
      <c r="D80" s="299" t="s">
        <v>852</v>
      </c>
      <c r="E80" s="522">
        <v>10.68</v>
      </c>
      <c r="F80" s="522"/>
      <c r="G80" s="333">
        <f t="shared" si="1"/>
        <v>3179.1399999999921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46304</v>
      </c>
      <c r="D81" s="299" t="s">
        <v>982</v>
      </c>
      <c r="E81" s="522">
        <v>55.4</v>
      </c>
      <c r="F81" s="522"/>
      <c r="G81" s="333">
        <f t="shared" si="1"/>
        <v>3189.819999999992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2</v>
      </c>
      <c r="C82" s="298">
        <v>46304</v>
      </c>
      <c r="D82" s="299" t="s">
        <v>370</v>
      </c>
      <c r="E82" s="522">
        <v>25.07</v>
      </c>
      <c r="F82" s="522"/>
      <c r="G82" s="333">
        <f t="shared" si="1"/>
        <v>3245.2199999999921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5</v>
      </c>
      <c r="C83" s="298">
        <v>46304</v>
      </c>
      <c r="D83" s="299" t="s">
        <v>1096</v>
      </c>
      <c r="E83" s="522">
        <v>22.66</v>
      </c>
      <c r="F83" s="522"/>
      <c r="G83" s="333">
        <f t="shared" si="1"/>
        <v>3270.2899999999922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5</v>
      </c>
      <c r="C84" s="298">
        <v>46304</v>
      </c>
      <c r="D84" s="299" t="s">
        <v>1096</v>
      </c>
      <c r="E84" s="522">
        <v>11.36</v>
      </c>
      <c r="F84" s="522"/>
      <c r="G84" s="333">
        <f t="shared" si="1"/>
        <v>3292.9499999999921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22</v>
      </c>
      <c r="C85" s="298">
        <v>46304</v>
      </c>
      <c r="D85" s="299" t="s">
        <v>906</v>
      </c>
      <c r="E85" s="522">
        <v>5.31</v>
      </c>
      <c r="F85" s="522"/>
      <c r="G85" s="333">
        <f t="shared" si="1"/>
        <v>3304.3099999999922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3</v>
      </c>
      <c r="C86" s="298">
        <v>46304</v>
      </c>
      <c r="D86" s="299" t="s">
        <v>1001</v>
      </c>
      <c r="E86" s="522">
        <v>10</v>
      </c>
      <c r="F86" s="522"/>
      <c r="G86" s="333">
        <f t="shared" si="1"/>
        <v>3309.6199999999922</v>
      </c>
      <c r="H86" s="334" t="s">
        <v>298</v>
      </c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46304</v>
      </c>
      <c r="D87" s="299" t="s">
        <v>1001</v>
      </c>
      <c r="E87" s="522">
        <v>10</v>
      </c>
      <c r="F87" s="522"/>
      <c r="G87" s="333">
        <f t="shared" si="1"/>
        <v>3319.6199999999922</v>
      </c>
      <c r="H87" s="334" t="s">
        <v>298</v>
      </c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4</v>
      </c>
      <c r="C88" s="298">
        <v>46303</v>
      </c>
      <c r="D88" s="299" t="s">
        <v>296</v>
      </c>
      <c r="E88" s="522">
        <v>40.69</v>
      </c>
      <c r="F88" s="522"/>
      <c r="G88" s="333">
        <f t="shared" si="1"/>
        <v>3329.6199999999922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2</v>
      </c>
      <c r="C89" s="298">
        <v>46303</v>
      </c>
      <c r="D89" s="299" t="s">
        <v>357</v>
      </c>
      <c r="E89" s="522">
        <v>14.1</v>
      </c>
      <c r="F89" s="522"/>
      <c r="G89" s="333">
        <f t="shared" si="1"/>
        <v>3370.3099999999922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6</v>
      </c>
      <c r="C90" s="298">
        <v>46303</v>
      </c>
      <c r="D90" s="299" t="s">
        <v>300</v>
      </c>
      <c r="E90" s="522">
        <v>53.07</v>
      </c>
      <c r="F90" s="522"/>
      <c r="G90" s="333">
        <f t="shared" si="1"/>
        <v>3384.4099999999921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46303</v>
      </c>
      <c r="D91" s="299" t="s">
        <v>357</v>
      </c>
      <c r="E91" s="522">
        <v>21.79</v>
      </c>
      <c r="F91" s="522"/>
      <c r="G91" s="333">
        <f t="shared" si="1"/>
        <v>3437.4799999999923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335</v>
      </c>
      <c r="B92" s="330" t="s">
        <v>335</v>
      </c>
      <c r="C92" s="298">
        <v>46303</v>
      </c>
      <c r="D92" s="299" t="s">
        <v>182</v>
      </c>
      <c r="E92" s="522">
        <v>79.209999999999994</v>
      </c>
      <c r="F92" s="522"/>
      <c r="G92" s="333">
        <f t="shared" si="1"/>
        <v>3459.2699999999923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46302</v>
      </c>
      <c r="D93" s="299" t="s">
        <v>301</v>
      </c>
      <c r="E93" s="522">
        <v>16.05</v>
      </c>
      <c r="F93" s="522"/>
      <c r="G93" s="333">
        <f t="shared" si="1"/>
        <v>3538.4799999999923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294</v>
      </c>
      <c r="B94" s="330">
        <v>13</v>
      </c>
      <c r="C94" s="298">
        <v>46302</v>
      </c>
      <c r="D94" s="299" t="s">
        <v>182</v>
      </c>
      <c r="E94" s="522">
        <v>360.28</v>
      </c>
      <c r="F94" s="522"/>
      <c r="G94" s="333">
        <f t="shared" ref="G94:G163" si="2">G95-E94+F94</f>
        <v>3554.5299999999925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294</v>
      </c>
      <c r="B95" s="330">
        <v>9</v>
      </c>
      <c r="C95" s="298">
        <v>46302</v>
      </c>
      <c r="D95" s="299" t="s">
        <v>58</v>
      </c>
      <c r="E95" s="522">
        <v>1231.68</v>
      </c>
      <c r="F95" s="522"/>
      <c r="G95" s="333">
        <f t="shared" si="2"/>
        <v>3914.8099999999922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5</v>
      </c>
      <c r="C96" s="298">
        <v>46302</v>
      </c>
      <c r="D96" s="299" t="s">
        <v>1088</v>
      </c>
      <c r="E96" s="522">
        <v>102.95</v>
      </c>
      <c r="F96" s="522"/>
      <c r="G96" s="333">
        <f t="shared" si="2"/>
        <v>5146.4899999999925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4</v>
      </c>
      <c r="C97" s="298">
        <v>46301</v>
      </c>
      <c r="D97" s="299" t="s">
        <v>310</v>
      </c>
      <c r="E97" s="522">
        <v>38.58</v>
      </c>
      <c r="F97" s="522"/>
      <c r="G97" s="333">
        <f t="shared" si="2"/>
        <v>5249.4399999999923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16</v>
      </c>
      <c r="C98" s="298">
        <v>46301</v>
      </c>
      <c r="D98" s="299" t="s">
        <v>1093</v>
      </c>
      <c r="E98" s="522">
        <v>85</v>
      </c>
      <c r="F98" s="522"/>
      <c r="G98" s="333">
        <f t="shared" si="2"/>
        <v>5288.0199999999923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6</v>
      </c>
      <c r="C99" s="298">
        <v>46301</v>
      </c>
      <c r="D99" s="299" t="s">
        <v>300</v>
      </c>
      <c r="E99" s="522">
        <v>28.73</v>
      </c>
      <c r="F99" s="522"/>
      <c r="G99" s="333">
        <f t="shared" si="2"/>
        <v>5373.0199999999923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14</v>
      </c>
      <c r="C100" s="298">
        <v>46301</v>
      </c>
      <c r="D100" s="299" t="s">
        <v>365</v>
      </c>
      <c r="E100" s="522">
        <v>66.67</v>
      </c>
      <c r="F100" s="522"/>
      <c r="G100" s="333">
        <f t="shared" si="2"/>
        <v>5401.7499999999918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46301</v>
      </c>
      <c r="D101" s="299" t="s">
        <v>301</v>
      </c>
      <c r="E101" s="522">
        <v>16.05</v>
      </c>
      <c r="F101" s="522"/>
      <c r="G101" s="333">
        <f t="shared" si="2"/>
        <v>5468.4199999999919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6</v>
      </c>
      <c r="C102" s="298">
        <v>46301</v>
      </c>
      <c r="D102" s="299" t="s">
        <v>396</v>
      </c>
      <c r="E102" s="522">
        <v>6.79</v>
      </c>
      <c r="F102" s="522"/>
      <c r="G102" s="333">
        <f t="shared" si="2"/>
        <v>5484.4699999999921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1</v>
      </c>
      <c r="C103" s="298">
        <v>46300</v>
      </c>
      <c r="D103" s="299" t="s">
        <v>306</v>
      </c>
      <c r="E103" s="522">
        <v>160.1</v>
      </c>
      <c r="F103" s="522"/>
      <c r="G103" s="333">
        <f t="shared" si="2"/>
        <v>5491.259999999992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4</v>
      </c>
      <c r="C104" s="298">
        <v>46300</v>
      </c>
      <c r="D104" s="299" t="s">
        <v>296</v>
      </c>
      <c r="E104" s="522">
        <v>77.569999999999993</v>
      </c>
      <c r="F104" s="522"/>
      <c r="G104" s="333">
        <f t="shared" si="2"/>
        <v>5651.3599999999924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294</v>
      </c>
      <c r="B105" s="330">
        <v>14</v>
      </c>
      <c r="C105" s="298">
        <v>46300</v>
      </c>
      <c r="D105" s="299" t="s">
        <v>366</v>
      </c>
      <c r="E105" s="522">
        <v>72.38</v>
      </c>
      <c r="F105" s="522"/>
      <c r="G105" s="333">
        <f t="shared" si="2"/>
        <v>5728.9299999999921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6</v>
      </c>
      <c r="C106" s="298">
        <v>46300</v>
      </c>
      <c r="D106" s="299" t="s">
        <v>1091</v>
      </c>
      <c r="E106" s="522">
        <v>78.64</v>
      </c>
      <c r="F106" s="522"/>
      <c r="G106" s="333">
        <f t="shared" si="2"/>
        <v>5801.3099999999922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5</v>
      </c>
      <c r="C107" s="298">
        <v>46300</v>
      </c>
      <c r="D107" s="299" t="s">
        <v>1086</v>
      </c>
      <c r="E107" s="522">
        <v>60</v>
      </c>
      <c r="F107" s="522"/>
      <c r="G107" s="333">
        <f t="shared" si="2"/>
        <v>5879.9499999999925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6</v>
      </c>
      <c r="C108" s="298">
        <v>46300</v>
      </c>
      <c r="D108" s="299" t="s">
        <v>1081</v>
      </c>
      <c r="E108" s="522">
        <v>138.43</v>
      </c>
      <c r="F108" s="522"/>
      <c r="G108" s="333">
        <f t="shared" si="2"/>
        <v>5939.9499999999925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5</v>
      </c>
      <c r="C109" s="298">
        <v>46300</v>
      </c>
      <c r="D109" s="299" t="s">
        <v>1033</v>
      </c>
      <c r="E109" s="522">
        <v>265</v>
      </c>
      <c r="F109" s="522"/>
      <c r="G109" s="333">
        <f t="shared" si="2"/>
        <v>6078.3799999999928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6</v>
      </c>
      <c r="C110" s="298">
        <v>46300</v>
      </c>
      <c r="D110" s="299" t="s">
        <v>300</v>
      </c>
      <c r="E110" s="522">
        <v>29.78</v>
      </c>
      <c r="F110" s="522"/>
      <c r="G110" s="333">
        <f t="shared" si="2"/>
        <v>6343.3799999999928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287</v>
      </c>
      <c r="B111" s="330" t="s">
        <v>287</v>
      </c>
      <c r="C111" s="298">
        <v>46299</v>
      </c>
      <c r="D111" s="299" t="s">
        <v>843</v>
      </c>
      <c r="E111" s="522">
        <v>80.89</v>
      </c>
      <c r="F111" s="522">
        <v>80.89</v>
      </c>
      <c r="G111" s="333">
        <f t="shared" si="2"/>
        <v>6373.1599999999926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5</v>
      </c>
      <c r="C112" s="298">
        <v>46299</v>
      </c>
      <c r="D112" s="299" t="s">
        <v>1082</v>
      </c>
      <c r="E112" s="522">
        <v>167.68</v>
      </c>
      <c r="F112" s="522"/>
      <c r="G112" s="333">
        <f t="shared" si="2"/>
        <v>6373.1599999999926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294</v>
      </c>
      <c r="B113" s="330">
        <v>17</v>
      </c>
      <c r="C113" s="298">
        <v>46299</v>
      </c>
      <c r="D113" s="299" t="s">
        <v>369</v>
      </c>
      <c r="E113" s="522">
        <v>99</v>
      </c>
      <c r="F113" s="522"/>
      <c r="G113" s="333">
        <f t="shared" si="2"/>
        <v>6540.8399999999929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8</v>
      </c>
      <c r="C114" s="298">
        <v>46298</v>
      </c>
      <c r="D114" s="299" t="s">
        <v>1087</v>
      </c>
      <c r="E114" s="522">
        <v>83.15</v>
      </c>
      <c r="F114" s="522"/>
      <c r="G114" s="333">
        <f t="shared" si="2"/>
        <v>6639.8399999999929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6</v>
      </c>
      <c r="C115" s="298">
        <v>46298</v>
      </c>
      <c r="D115" s="299" t="s">
        <v>339</v>
      </c>
      <c r="E115" s="522">
        <v>106.5</v>
      </c>
      <c r="F115" s="522"/>
      <c r="G115" s="333">
        <f t="shared" si="2"/>
        <v>6722.9899999999925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4</v>
      </c>
      <c r="C116" s="298">
        <v>46298</v>
      </c>
      <c r="D116" s="299" t="s">
        <v>310</v>
      </c>
      <c r="E116" s="522">
        <v>33.82</v>
      </c>
      <c r="F116" s="522"/>
      <c r="G116" s="333">
        <f t="shared" si="2"/>
        <v>6829.4899999999925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3</v>
      </c>
      <c r="C117" s="298">
        <v>46298</v>
      </c>
      <c r="D117" s="299" t="s">
        <v>310</v>
      </c>
      <c r="E117" s="522">
        <v>13.65</v>
      </c>
      <c r="F117" s="522"/>
      <c r="G117" s="333">
        <f t="shared" si="2"/>
        <v>6863.3099999999922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294</v>
      </c>
      <c r="B118" s="330">
        <v>22</v>
      </c>
      <c r="C118" s="298">
        <v>46298</v>
      </c>
      <c r="D118" s="299" t="s">
        <v>951</v>
      </c>
      <c r="E118" s="522">
        <v>12.77</v>
      </c>
      <c r="F118" s="522"/>
      <c r="G118" s="333">
        <f t="shared" si="2"/>
        <v>6876.9599999999919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8</v>
      </c>
      <c r="C119" s="298">
        <v>46298</v>
      </c>
      <c r="D119" s="299" t="s">
        <v>1083</v>
      </c>
      <c r="E119" s="522">
        <v>114.82</v>
      </c>
      <c r="F119" s="522"/>
      <c r="G119" s="333">
        <f t="shared" si="2"/>
        <v>6889.7299999999923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46298</v>
      </c>
      <c r="D120" s="299" t="s">
        <v>385</v>
      </c>
      <c r="E120" s="522">
        <v>8.59</v>
      </c>
      <c r="F120" s="522"/>
      <c r="G120" s="333">
        <f t="shared" si="2"/>
        <v>7004.549999999992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5</v>
      </c>
      <c r="C121" s="298">
        <v>46297</v>
      </c>
      <c r="D121" s="299" t="s">
        <v>1084</v>
      </c>
      <c r="E121" s="522">
        <v>14</v>
      </c>
      <c r="F121" s="522"/>
      <c r="G121" s="333">
        <f t="shared" si="2"/>
        <v>7013.1399999999921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46297</v>
      </c>
      <c r="D122" s="299" t="s">
        <v>324</v>
      </c>
      <c r="E122" s="522">
        <v>11.7</v>
      </c>
      <c r="F122" s="522"/>
      <c r="G122" s="333">
        <f t="shared" si="2"/>
        <v>7027.1399999999921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287</v>
      </c>
      <c r="B123" s="330" t="s">
        <v>287</v>
      </c>
      <c r="C123" s="298">
        <v>46297</v>
      </c>
      <c r="D123" s="299" t="s">
        <v>1085</v>
      </c>
      <c r="E123" s="522">
        <v>112.25</v>
      </c>
      <c r="F123" s="522">
        <v>112.25</v>
      </c>
      <c r="G123" s="333">
        <f t="shared" si="2"/>
        <v>7038.839999999992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3</v>
      </c>
      <c r="C124" s="298">
        <v>46297</v>
      </c>
      <c r="D124" s="299" t="s">
        <v>350</v>
      </c>
      <c r="E124" s="522">
        <v>25</v>
      </c>
      <c r="F124" s="522"/>
      <c r="G124" s="333">
        <f t="shared" si="2"/>
        <v>7038.839999999992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2</v>
      </c>
      <c r="C125" s="298">
        <v>46297</v>
      </c>
      <c r="D125" s="299" t="s">
        <v>1078</v>
      </c>
      <c r="E125" s="522">
        <v>30</v>
      </c>
      <c r="F125" s="522"/>
      <c r="G125" s="333">
        <f t="shared" si="2"/>
        <v>7063.839999999992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284</v>
      </c>
      <c r="B126" s="330">
        <v>37</v>
      </c>
      <c r="C126" s="298">
        <v>46297</v>
      </c>
      <c r="D126" s="299" t="s">
        <v>373</v>
      </c>
      <c r="E126" s="522">
        <v>50</v>
      </c>
      <c r="F126" s="522"/>
      <c r="G126" s="333">
        <f t="shared" si="2"/>
        <v>7093.839999999992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22</v>
      </c>
      <c r="C127" s="298">
        <v>46297</v>
      </c>
      <c r="D127" s="299" t="s">
        <v>374</v>
      </c>
      <c r="E127" s="522">
        <v>6.37</v>
      </c>
      <c r="F127" s="522"/>
      <c r="G127" s="333">
        <f t="shared" si="2"/>
        <v>7143.839999999992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2</v>
      </c>
      <c r="C128" s="298">
        <v>46296</v>
      </c>
      <c r="D128" s="299" t="s">
        <v>296</v>
      </c>
      <c r="E128" s="522">
        <v>17.84</v>
      </c>
      <c r="F128" s="522"/>
      <c r="G128" s="333">
        <f t="shared" si="2"/>
        <v>7150.2099999999919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6</v>
      </c>
      <c r="C129" s="298">
        <v>46296</v>
      </c>
      <c r="D129" s="299" t="s">
        <v>359</v>
      </c>
      <c r="E129" s="522">
        <v>35</v>
      </c>
      <c r="F129" s="522"/>
      <c r="G129" s="333">
        <f t="shared" si="2"/>
        <v>7168.049999999992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335</v>
      </c>
      <c r="B130" s="330" t="s">
        <v>335</v>
      </c>
      <c r="C130" s="298">
        <v>46296</v>
      </c>
      <c r="D130" s="299" t="s">
        <v>458</v>
      </c>
      <c r="E130" s="522"/>
      <c r="F130" s="522">
        <v>200</v>
      </c>
      <c r="G130" s="333">
        <f t="shared" si="2"/>
        <v>7203.049999999992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291</v>
      </c>
      <c r="B131" s="330">
        <v>41</v>
      </c>
      <c r="C131" s="298">
        <v>46296</v>
      </c>
      <c r="D131" s="299" t="s">
        <v>1076</v>
      </c>
      <c r="E131" s="522"/>
      <c r="F131" s="522">
        <v>800</v>
      </c>
      <c r="G131" s="333">
        <f t="shared" si="2"/>
        <v>7003.049999999992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291</v>
      </c>
      <c r="B132" s="330">
        <v>39</v>
      </c>
      <c r="C132" s="298">
        <v>46296</v>
      </c>
      <c r="D132" s="299" t="s">
        <v>292</v>
      </c>
      <c r="E132" s="522"/>
      <c r="F132" s="522">
        <v>2765.54</v>
      </c>
      <c r="G132" s="333">
        <f t="shared" si="2"/>
        <v>6203.049999999992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291</v>
      </c>
      <c r="B133" s="330">
        <v>40</v>
      </c>
      <c r="C133" s="298">
        <v>46296</v>
      </c>
      <c r="D133" s="299" t="s">
        <v>316</v>
      </c>
      <c r="E133" s="522"/>
      <c r="F133" s="522">
        <v>837.18</v>
      </c>
      <c r="G133" s="333">
        <f t="shared" si="2"/>
        <v>3437.5099999999916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284</v>
      </c>
      <c r="B134" s="330">
        <v>37</v>
      </c>
      <c r="C134" s="298">
        <v>46295</v>
      </c>
      <c r="D134" s="299" t="s">
        <v>1080</v>
      </c>
      <c r="E134" s="522">
        <v>2768.7</v>
      </c>
      <c r="F134" s="522"/>
      <c r="G134" s="333">
        <f t="shared" si="2"/>
        <v>2600.3299999999917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286</v>
      </c>
      <c r="B135" s="330">
        <v>25</v>
      </c>
      <c r="C135" s="298">
        <v>46295</v>
      </c>
      <c r="D135" s="298" t="s">
        <v>204</v>
      </c>
      <c r="E135" s="331">
        <v>350</v>
      </c>
      <c r="F135" s="522"/>
      <c r="G135" s="333">
        <f t="shared" si="2"/>
        <v>5369.0299999999916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286</v>
      </c>
      <c r="B136" s="330">
        <v>26</v>
      </c>
      <c r="C136" s="298">
        <v>46295</v>
      </c>
      <c r="D136" s="298" t="s">
        <v>205</v>
      </c>
      <c r="E136" s="331">
        <v>320</v>
      </c>
      <c r="F136" s="522"/>
      <c r="G136" s="333">
        <f t="shared" si="2"/>
        <v>5719.0299999999916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286</v>
      </c>
      <c r="B137" s="330">
        <v>27</v>
      </c>
      <c r="C137" s="298">
        <v>46295</v>
      </c>
      <c r="D137" s="298" t="s">
        <v>206</v>
      </c>
      <c r="E137" s="331">
        <v>25</v>
      </c>
      <c r="F137" s="522"/>
      <c r="G137" s="333">
        <f t="shared" si="2"/>
        <v>6039.0299999999916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286</v>
      </c>
      <c r="B138" s="330">
        <v>28</v>
      </c>
      <c r="C138" s="298">
        <v>46295</v>
      </c>
      <c r="D138" s="298" t="s">
        <v>207</v>
      </c>
      <c r="E138" s="331">
        <v>25</v>
      </c>
      <c r="F138" s="522"/>
      <c r="G138" s="333">
        <f t="shared" si="2"/>
        <v>6064.0299999999916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286</v>
      </c>
      <c r="B139" s="330">
        <v>29</v>
      </c>
      <c r="C139" s="298">
        <v>46295</v>
      </c>
      <c r="D139" s="298" t="s">
        <v>208</v>
      </c>
      <c r="E139" s="331">
        <v>45</v>
      </c>
      <c r="F139" s="522"/>
      <c r="G139" s="333">
        <f t="shared" si="2"/>
        <v>6089.0299999999916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286</v>
      </c>
      <c r="B140" s="330">
        <v>30</v>
      </c>
      <c r="C140" s="298">
        <v>46295</v>
      </c>
      <c r="D140" s="298" t="s">
        <v>209</v>
      </c>
      <c r="E140" s="331">
        <v>400</v>
      </c>
      <c r="F140" s="522"/>
      <c r="G140" s="333">
        <f t="shared" si="2"/>
        <v>6134.0299999999916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286</v>
      </c>
      <c r="B141" s="330">
        <v>31</v>
      </c>
      <c r="C141" s="298">
        <v>46295</v>
      </c>
      <c r="D141" s="298" t="s">
        <v>210</v>
      </c>
      <c r="E141" s="331">
        <v>375</v>
      </c>
      <c r="F141" s="522"/>
      <c r="G141" s="333">
        <f t="shared" si="2"/>
        <v>6534.0299999999916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286</v>
      </c>
      <c r="B142" s="330">
        <v>32</v>
      </c>
      <c r="C142" s="298">
        <v>46295</v>
      </c>
      <c r="D142" s="298" t="s">
        <v>211</v>
      </c>
      <c r="E142" s="331">
        <v>100</v>
      </c>
      <c r="F142" s="522"/>
      <c r="G142" s="333">
        <f t="shared" si="2"/>
        <v>6909.0299999999916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286</v>
      </c>
      <c r="B143" s="330">
        <v>33</v>
      </c>
      <c r="C143" s="298">
        <v>46295</v>
      </c>
      <c r="D143" s="298" t="s">
        <v>212</v>
      </c>
      <c r="E143" s="331">
        <v>85</v>
      </c>
      <c r="F143" s="522"/>
      <c r="G143" s="333">
        <f t="shared" si="2"/>
        <v>7009.0299999999916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286</v>
      </c>
      <c r="B144" s="330">
        <v>34</v>
      </c>
      <c r="C144" s="298">
        <v>46295</v>
      </c>
      <c r="D144" s="298" t="s">
        <v>213</v>
      </c>
      <c r="E144" s="331">
        <v>230</v>
      </c>
      <c r="F144" s="522"/>
      <c r="G144" s="333">
        <f t="shared" si="2"/>
        <v>7094.0299999999916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286</v>
      </c>
      <c r="B145" s="330">
        <v>35</v>
      </c>
      <c r="C145" s="298">
        <v>46295</v>
      </c>
      <c r="D145" s="298" t="s">
        <v>214</v>
      </c>
      <c r="E145" s="331">
        <v>45</v>
      </c>
      <c r="F145" s="522"/>
      <c r="G145" s="333">
        <f t="shared" si="2"/>
        <v>7324.0299999999916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46295</v>
      </c>
      <c r="D146" s="298" t="s">
        <v>1079</v>
      </c>
      <c r="E146" s="522">
        <v>19.57</v>
      </c>
      <c r="F146" s="522"/>
      <c r="G146" s="333">
        <f t="shared" si="2"/>
        <v>7369.0299999999916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5</v>
      </c>
      <c r="C147" s="298">
        <v>46295</v>
      </c>
      <c r="D147" s="298" t="s">
        <v>1077</v>
      </c>
      <c r="E147" s="522">
        <v>32.99</v>
      </c>
      <c r="F147" s="522"/>
      <c r="G147" s="333">
        <f t="shared" si="2"/>
        <v>7388.5999999999913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294</v>
      </c>
      <c r="B148" s="330">
        <v>10</v>
      </c>
      <c r="C148" s="298">
        <v>46295</v>
      </c>
      <c r="D148" s="298" t="s">
        <v>176</v>
      </c>
      <c r="E148" s="522">
        <v>17.899999999999999</v>
      </c>
      <c r="F148" s="522"/>
      <c r="G148" s="333">
        <f t="shared" si="2"/>
        <v>7421.5899999999911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46294</v>
      </c>
      <c r="D149" s="298" t="s">
        <v>334</v>
      </c>
      <c r="E149" s="522">
        <v>14.28</v>
      </c>
      <c r="F149" s="522"/>
      <c r="G149" s="333">
        <f t="shared" si="2"/>
        <v>7439.4899999999907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6</v>
      </c>
      <c r="C150" s="298">
        <v>46294</v>
      </c>
      <c r="D150" s="298" t="s">
        <v>300</v>
      </c>
      <c r="E150" s="522">
        <v>34.49</v>
      </c>
      <c r="F150" s="522"/>
      <c r="G150" s="333">
        <f t="shared" si="2"/>
        <v>7453.7699999999904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291</v>
      </c>
      <c r="B151" s="330">
        <v>38</v>
      </c>
      <c r="C151" s="298">
        <v>46294</v>
      </c>
      <c r="D151" s="299" t="s">
        <v>293</v>
      </c>
      <c r="E151" s="522"/>
      <c r="F151" s="522">
        <v>4719.97</v>
      </c>
      <c r="G151" s="333">
        <f t="shared" si="2"/>
        <v>7488.2599999999902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20</v>
      </c>
      <c r="C152" s="298">
        <v>46294</v>
      </c>
      <c r="D152" s="299" t="s">
        <v>193</v>
      </c>
      <c r="E152" s="522">
        <v>600</v>
      </c>
      <c r="F152" s="522"/>
      <c r="G152" s="333">
        <f t="shared" si="2"/>
        <v>2768.28999999999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5</v>
      </c>
      <c r="C153" s="298">
        <v>46293</v>
      </c>
      <c r="D153" s="299" t="s">
        <v>1073</v>
      </c>
      <c r="E153" s="522">
        <v>785</v>
      </c>
      <c r="F153" s="522"/>
      <c r="G153" s="333">
        <f t="shared" si="2"/>
        <v>3368.28999999999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4</v>
      </c>
      <c r="C154" s="298">
        <v>46293</v>
      </c>
      <c r="D154" s="299" t="s">
        <v>310</v>
      </c>
      <c r="E154" s="522">
        <v>47.75</v>
      </c>
      <c r="F154" s="522"/>
      <c r="G154" s="333">
        <f t="shared" si="2"/>
        <v>4153.28999999999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4</v>
      </c>
      <c r="C155" s="298">
        <v>46293</v>
      </c>
      <c r="D155" s="299" t="s">
        <v>296</v>
      </c>
      <c r="E155" s="522">
        <v>91.28</v>
      </c>
      <c r="F155" s="522"/>
      <c r="G155" s="333">
        <f t="shared" si="2"/>
        <v>4201.03999999999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3</v>
      </c>
      <c r="C156" s="298">
        <v>46293</v>
      </c>
      <c r="D156" s="299" t="s">
        <v>296</v>
      </c>
      <c r="E156" s="522">
        <v>3.49</v>
      </c>
      <c r="F156" s="522"/>
      <c r="G156" s="333">
        <f t="shared" si="2"/>
        <v>4292.3199999999897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6</v>
      </c>
      <c r="C157" s="298">
        <v>46293</v>
      </c>
      <c r="D157" s="299" t="s">
        <v>1075</v>
      </c>
      <c r="E157" s="522">
        <v>260.32</v>
      </c>
      <c r="F157" s="522"/>
      <c r="G157" s="333">
        <f t="shared" si="2"/>
        <v>4295.8099999999895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3</v>
      </c>
      <c r="C158" s="298">
        <v>46292</v>
      </c>
      <c r="D158" s="299" t="s">
        <v>981</v>
      </c>
      <c r="E158" s="522">
        <v>9.35</v>
      </c>
      <c r="F158" s="522"/>
      <c r="G158" s="333">
        <f t="shared" si="2"/>
        <v>4556.1299999999892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8</v>
      </c>
      <c r="C159" s="298">
        <v>46291</v>
      </c>
      <c r="D159" s="299" t="s">
        <v>1072</v>
      </c>
      <c r="E159" s="522">
        <v>46.73</v>
      </c>
      <c r="F159" s="522"/>
      <c r="G159" s="333">
        <f t="shared" si="2"/>
        <v>4565.4799999999896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5</v>
      </c>
      <c r="C160" s="298">
        <v>46291</v>
      </c>
      <c r="D160" s="299" t="s">
        <v>428</v>
      </c>
      <c r="E160" s="522">
        <v>102.95</v>
      </c>
      <c r="F160" s="522"/>
      <c r="G160" s="333">
        <f t="shared" si="2"/>
        <v>4612.2099999999891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8</v>
      </c>
      <c r="C161" s="298">
        <v>46291</v>
      </c>
      <c r="D161" s="299" t="s">
        <v>319</v>
      </c>
      <c r="E161" s="522">
        <v>53.4</v>
      </c>
      <c r="F161" s="522"/>
      <c r="G161" s="333">
        <f t="shared" si="2"/>
        <v>4715.1599999999889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2</v>
      </c>
      <c r="C162" s="298">
        <v>46290</v>
      </c>
      <c r="D162" s="299" t="s">
        <v>326</v>
      </c>
      <c r="E162" s="522">
        <v>17.72</v>
      </c>
      <c r="F162" s="522"/>
      <c r="G162" s="333">
        <f t="shared" si="2"/>
        <v>4768.5599999999886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4</v>
      </c>
      <c r="C163" s="298">
        <v>46290</v>
      </c>
      <c r="D163" s="299" t="s">
        <v>296</v>
      </c>
      <c r="E163" s="522">
        <v>42.12</v>
      </c>
      <c r="F163" s="522"/>
      <c r="G163" s="333">
        <f t="shared" si="2"/>
        <v>4786.2799999999888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46290</v>
      </c>
      <c r="D164" s="299" t="s">
        <v>296</v>
      </c>
      <c r="E164" s="522">
        <v>17.84</v>
      </c>
      <c r="F164" s="522"/>
      <c r="G164" s="333">
        <f t="shared" ref="G164:G208" si="3">G165-E164+F164</f>
        <v>4828.3999999999887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294</v>
      </c>
      <c r="B165" s="330">
        <v>12</v>
      </c>
      <c r="C165" s="298">
        <v>46290</v>
      </c>
      <c r="D165" s="299" t="s">
        <v>314</v>
      </c>
      <c r="E165" s="522">
        <v>204.48</v>
      </c>
      <c r="F165" s="522"/>
      <c r="G165" s="333">
        <f t="shared" si="3"/>
        <v>4846.2399999999889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3</v>
      </c>
      <c r="C166" s="298">
        <v>46290</v>
      </c>
      <c r="D166" s="299" t="s">
        <v>1038</v>
      </c>
      <c r="E166" s="522">
        <v>6</v>
      </c>
      <c r="F166" s="522"/>
      <c r="G166" s="333">
        <f t="shared" si="3"/>
        <v>5050.7199999999884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2</v>
      </c>
      <c r="C167" s="298">
        <v>46290</v>
      </c>
      <c r="D167" s="299" t="s">
        <v>370</v>
      </c>
      <c r="E167" s="522">
        <v>18.16</v>
      </c>
      <c r="F167" s="522"/>
      <c r="G167" s="333">
        <f t="shared" si="3"/>
        <v>5056.7199999999884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5</v>
      </c>
      <c r="C168" s="298">
        <v>46290</v>
      </c>
      <c r="D168" s="299" t="s">
        <v>1038</v>
      </c>
      <c r="E168" s="522">
        <v>28.83</v>
      </c>
      <c r="F168" s="522"/>
      <c r="G168" s="333">
        <f t="shared" si="3"/>
        <v>5074.8799999999883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3</v>
      </c>
      <c r="C169" s="298">
        <v>46289</v>
      </c>
      <c r="D169" s="299" t="s">
        <v>1066</v>
      </c>
      <c r="E169" s="522">
        <v>-33.75</v>
      </c>
      <c r="F169" s="522"/>
      <c r="G169" s="333">
        <f t="shared" si="3"/>
        <v>5103.7099999999882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2</v>
      </c>
      <c r="C170" s="298">
        <v>46289</v>
      </c>
      <c r="D170" s="299" t="s">
        <v>357</v>
      </c>
      <c r="E170" s="522">
        <v>18.760000000000002</v>
      </c>
      <c r="F170" s="522"/>
      <c r="G170" s="333">
        <f t="shared" si="3"/>
        <v>5069.9599999999882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6</v>
      </c>
      <c r="C171" s="298">
        <v>46289</v>
      </c>
      <c r="D171" s="299" t="s">
        <v>1069</v>
      </c>
      <c r="E171" s="522">
        <v>40.450000000000003</v>
      </c>
      <c r="F171" s="522"/>
      <c r="G171" s="333">
        <f t="shared" si="3"/>
        <v>5088.7199999999884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6</v>
      </c>
      <c r="C172" s="298">
        <v>46288</v>
      </c>
      <c r="D172" s="299" t="s">
        <v>1067</v>
      </c>
      <c r="E172" s="522">
        <v>25</v>
      </c>
      <c r="F172" s="522"/>
      <c r="G172" s="333">
        <f t="shared" si="3"/>
        <v>5129.1699999999882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2</v>
      </c>
      <c r="C173" s="298">
        <v>46288</v>
      </c>
      <c r="D173" s="299" t="s">
        <v>363</v>
      </c>
      <c r="E173" s="522">
        <v>28.46</v>
      </c>
      <c r="F173" s="522"/>
      <c r="G173" s="333">
        <f t="shared" si="3"/>
        <v>5154.1699999999882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294</v>
      </c>
      <c r="B174" s="330">
        <v>42</v>
      </c>
      <c r="C174" s="298">
        <v>46288</v>
      </c>
      <c r="D174" s="299" t="s">
        <v>200</v>
      </c>
      <c r="E174" s="522">
        <v>59</v>
      </c>
      <c r="F174" s="522"/>
      <c r="G174" s="333">
        <f t="shared" si="3"/>
        <v>5182.6299999999883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43</v>
      </c>
      <c r="C175" s="298">
        <v>46288</v>
      </c>
      <c r="D175" s="299" t="s">
        <v>201</v>
      </c>
      <c r="E175" s="522">
        <v>42.84</v>
      </c>
      <c r="F175" s="522"/>
      <c r="G175" s="333">
        <f t="shared" si="3"/>
        <v>5241.6299999999883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8</v>
      </c>
      <c r="C176" s="298">
        <v>46288</v>
      </c>
      <c r="D176" s="299" t="s">
        <v>1070</v>
      </c>
      <c r="E176" s="522">
        <v>38.25</v>
      </c>
      <c r="F176" s="522"/>
      <c r="G176" s="333">
        <f t="shared" si="3"/>
        <v>5284.4699999999884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46288</v>
      </c>
      <c r="D177" s="299" t="s">
        <v>308</v>
      </c>
      <c r="E177" s="522">
        <v>117.74</v>
      </c>
      <c r="F177" s="522"/>
      <c r="G177" s="333">
        <f t="shared" si="3"/>
        <v>5322.7199999999884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3</v>
      </c>
      <c r="C178" s="298">
        <v>46287</v>
      </c>
      <c r="D178" s="299" t="s">
        <v>1068</v>
      </c>
      <c r="E178" s="522">
        <v>58</v>
      </c>
      <c r="F178" s="522"/>
      <c r="G178" s="333">
        <f t="shared" si="3"/>
        <v>5440.4599999999882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6</v>
      </c>
      <c r="C179" s="298">
        <v>46287</v>
      </c>
      <c r="D179" s="299" t="s">
        <v>1071</v>
      </c>
      <c r="E179" s="522">
        <v>50</v>
      </c>
      <c r="F179" s="522"/>
      <c r="G179" s="333">
        <f t="shared" si="3"/>
        <v>5498.4599999999882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2</v>
      </c>
      <c r="C180" s="298">
        <v>46287</v>
      </c>
      <c r="D180" s="299" t="s">
        <v>426</v>
      </c>
      <c r="E180" s="522">
        <v>-12</v>
      </c>
      <c r="F180" s="522"/>
      <c r="G180" s="333">
        <f t="shared" si="3"/>
        <v>5548.4599999999882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1</v>
      </c>
      <c r="C181" s="298">
        <v>46287</v>
      </c>
      <c r="D181" s="299" t="s">
        <v>306</v>
      </c>
      <c r="E181" s="522">
        <v>58.63</v>
      </c>
      <c r="F181" s="522"/>
      <c r="G181" s="333">
        <f t="shared" si="3"/>
        <v>5536.4599999999882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294</v>
      </c>
      <c r="B182" s="330">
        <v>24</v>
      </c>
      <c r="C182" s="298">
        <v>46287</v>
      </c>
      <c r="D182" s="299" t="s">
        <v>858</v>
      </c>
      <c r="E182" s="522">
        <v>88.17</v>
      </c>
      <c r="F182" s="522"/>
      <c r="G182" s="333">
        <f t="shared" si="3"/>
        <v>5595.0899999999883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2</v>
      </c>
      <c r="C183" s="298">
        <v>46287</v>
      </c>
      <c r="D183" s="299" t="s">
        <v>296</v>
      </c>
      <c r="E183" s="522">
        <v>11.71</v>
      </c>
      <c r="F183" s="522"/>
      <c r="G183" s="333">
        <f t="shared" si="3"/>
        <v>5683.2599999999884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4</v>
      </c>
      <c r="C184" s="298">
        <v>46287</v>
      </c>
      <c r="D184" s="299" t="s">
        <v>296</v>
      </c>
      <c r="E184" s="522">
        <v>46.45</v>
      </c>
      <c r="F184" s="522"/>
      <c r="G184" s="333">
        <f t="shared" si="3"/>
        <v>5694.9699999999884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7</v>
      </c>
      <c r="C185" s="298">
        <v>46287</v>
      </c>
      <c r="D185" s="299" t="s">
        <v>320</v>
      </c>
      <c r="E185" s="522">
        <v>20.75</v>
      </c>
      <c r="F185" s="522"/>
      <c r="G185" s="333">
        <f t="shared" si="3"/>
        <v>5741.4199999999882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8</v>
      </c>
      <c r="C186" s="298">
        <v>46287</v>
      </c>
      <c r="D186" s="299" t="s">
        <v>308</v>
      </c>
      <c r="E186" s="522">
        <v>71.75</v>
      </c>
      <c r="F186" s="522"/>
      <c r="G186" s="333">
        <f t="shared" si="3"/>
        <v>5762.1699999999882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6</v>
      </c>
      <c r="C187" s="298">
        <v>46286</v>
      </c>
      <c r="D187" s="299" t="s">
        <v>300</v>
      </c>
      <c r="E187" s="522">
        <v>16.14</v>
      </c>
      <c r="F187" s="522"/>
      <c r="G187" s="333">
        <f t="shared" si="3"/>
        <v>5833.9199999999882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6</v>
      </c>
      <c r="C188" s="298">
        <v>46286</v>
      </c>
      <c r="D188" s="299" t="s">
        <v>300</v>
      </c>
      <c r="E188" s="522">
        <v>32.97</v>
      </c>
      <c r="F188" s="522"/>
      <c r="G188" s="333">
        <f t="shared" si="3"/>
        <v>5850.0599999999886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22</v>
      </c>
      <c r="C189" s="298">
        <v>46286</v>
      </c>
      <c r="D189" s="299" t="s">
        <v>323</v>
      </c>
      <c r="E189" s="522">
        <v>23.42</v>
      </c>
      <c r="F189" s="522"/>
      <c r="G189" s="333">
        <f t="shared" si="3"/>
        <v>5883.0299999999888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3</v>
      </c>
      <c r="C190" s="298">
        <v>46286</v>
      </c>
      <c r="D190" s="299" t="s">
        <v>310</v>
      </c>
      <c r="E190" s="522">
        <v>5.86</v>
      </c>
      <c r="F190" s="522"/>
      <c r="G190" s="333">
        <f t="shared" si="3"/>
        <v>5906.4499999999889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4</v>
      </c>
      <c r="C191" s="298">
        <v>46286</v>
      </c>
      <c r="D191" s="299" t="s">
        <v>310</v>
      </c>
      <c r="E191" s="522">
        <v>51.5</v>
      </c>
      <c r="F191" s="522"/>
      <c r="G191" s="333">
        <f t="shared" si="3"/>
        <v>5912.3099999999886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6</v>
      </c>
      <c r="C192" s="298">
        <v>46286</v>
      </c>
      <c r="D192" s="299" t="s">
        <v>829</v>
      </c>
      <c r="E192" s="522">
        <v>25</v>
      </c>
      <c r="F192" s="522"/>
      <c r="G192" s="333">
        <f t="shared" si="3"/>
        <v>5963.8099999999886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1</v>
      </c>
      <c r="C193" s="298">
        <v>46285</v>
      </c>
      <c r="D193" s="299" t="s">
        <v>311</v>
      </c>
      <c r="E193" s="522">
        <v>187.63</v>
      </c>
      <c r="F193" s="522"/>
      <c r="G193" s="333">
        <f t="shared" si="3"/>
        <v>5988.8099999999886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46285</v>
      </c>
      <c r="D194" s="299" t="s">
        <v>334</v>
      </c>
      <c r="E194" s="522">
        <v>20.38</v>
      </c>
      <c r="F194" s="522"/>
      <c r="G194" s="333">
        <f t="shared" si="3"/>
        <v>6176.4399999999887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46285</v>
      </c>
      <c r="D195" s="299" t="s">
        <v>357</v>
      </c>
      <c r="E195" s="522">
        <v>10.050000000000001</v>
      </c>
      <c r="F195" s="522"/>
      <c r="G195" s="333">
        <f t="shared" si="3"/>
        <v>6196.8199999999888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6</v>
      </c>
      <c r="C196" s="298">
        <v>46285</v>
      </c>
      <c r="D196" s="299" t="s">
        <v>300</v>
      </c>
      <c r="E196" s="522">
        <v>10.64</v>
      </c>
      <c r="F196" s="522"/>
      <c r="G196" s="333">
        <f t="shared" si="3"/>
        <v>6206.869999999989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2</v>
      </c>
      <c r="C197" s="298">
        <v>46284</v>
      </c>
      <c r="D197" s="299" t="s">
        <v>982</v>
      </c>
      <c r="E197" s="522">
        <v>64.599999999999994</v>
      </c>
      <c r="F197" s="522"/>
      <c r="G197" s="333">
        <f t="shared" si="3"/>
        <v>6217.5099999999893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3</v>
      </c>
      <c r="C198" s="298">
        <v>46284</v>
      </c>
      <c r="D198" s="299" t="s">
        <v>334</v>
      </c>
      <c r="E198" s="522">
        <v>9.1300000000000008</v>
      </c>
      <c r="F198" s="522"/>
      <c r="G198" s="333">
        <f t="shared" si="3"/>
        <v>6282.1099999999897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4</v>
      </c>
      <c r="C199" s="298">
        <v>46284</v>
      </c>
      <c r="D199" s="299" t="s">
        <v>334</v>
      </c>
      <c r="E199" s="522">
        <v>93.73</v>
      </c>
      <c r="F199" s="522"/>
      <c r="G199" s="333">
        <f t="shared" si="3"/>
        <v>6291.2399999999898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294</v>
      </c>
      <c r="B200" s="330">
        <v>22</v>
      </c>
      <c r="C200" s="298">
        <v>46284</v>
      </c>
      <c r="D200" s="299" t="s">
        <v>328</v>
      </c>
      <c r="E200" s="522">
        <v>7.46</v>
      </c>
      <c r="F200" s="522"/>
      <c r="G200" s="333">
        <f t="shared" si="3"/>
        <v>6384.9699999999893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5</v>
      </c>
      <c r="C201" s="298">
        <v>46283</v>
      </c>
      <c r="D201" s="299" t="s">
        <v>1065</v>
      </c>
      <c r="E201" s="522">
        <v>22.66</v>
      </c>
      <c r="F201" s="522"/>
      <c r="G201" s="333">
        <f t="shared" si="3"/>
        <v>6392.4299999999894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6</v>
      </c>
      <c r="C202" s="298">
        <v>46283</v>
      </c>
      <c r="D202" s="299" t="s">
        <v>1064</v>
      </c>
      <c r="E202" s="522">
        <v>20</v>
      </c>
      <c r="F202" s="522"/>
      <c r="G202" s="333">
        <f t="shared" si="3"/>
        <v>6415.0899999999892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8</v>
      </c>
      <c r="C203" s="298">
        <v>46283</v>
      </c>
      <c r="D203" s="299" t="s">
        <v>319</v>
      </c>
      <c r="E203" s="522">
        <v>7.33</v>
      </c>
      <c r="F203" s="522"/>
      <c r="G203" s="333">
        <f t="shared" si="3"/>
        <v>6435.0899999999892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294</v>
      </c>
      <c r="B204" s="330">
        <v>22</v>
      </c>
      <c r="C204" s="298">
        <v>46283</v>
      </c>
      <c r="D204" s="299" t="s">
        <v>928</v>
      </c>
      <c r="E204" s="522">
        <v>13.84</v>
      </c>
      <c r="F204" s="522"/>
      <c r="G204" s="333">
        <f t="shared" si="3"/>
        <v>6442.4199999999892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6</v>
      </c>
      <c r="C205" s="298">
        <v>46283</v>
      </c>
      <c r="D205" s="299" t="s">
        <v>1062</v>
      </c>
      <c r="E205" s="522">
        <v>9</v>
      </c>
      <c r="F205" s="522"/>
      <c r="G205" s="333">
        <f t="shared" si="3"/>
        <v>6456.2599999999893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294</v>
      </c>
      <c r="B206" s="330">
        <v>22</v>
      </c>
      <c r="C206" s="298">
        <v>46283</v>
      </c>
      <c r="D206" s="299" t="s">
        <v>833</v>
      </c>
      <c r="E206" s="522">
        <v>10.64</v>
      </c>
      <c r="F206" s="522"/>
      <c r="G206" s="333">
        <f t="shared" si="3"/>
        <v>6465.2599999999893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5</v>
      </c>
      <c r="C207" s="298">
        <v>46283</v>
      </c>
      <c r="D207" s="299" t="s">
        <v>1063</v>
      </c>
      <c r="E207" s="522">
        <v>37.99</v>
      </c>
      <c r="F207" s="522"/>
      <c r="G207" s="333">
        <f t="shared" si="3"/>
        <v>6475.8999999999896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294</v>
      </c>
      <c r="B208" s="330">
        <v>21</v>
      </c>
      <c r="C208" s="298">
        <v>46282</v>
      </c>
      <c r="D208" s="299" t="s">
        <v>194</v>
      </c>
      <c r="E208" s="522">
        <v>81</v>
      </c>
      <c r="F208" s="522"/>
      <c r="G208" s="333">
        <f t="shared" si="3"/>
        <v>6513.8899999999894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17</v>
      </c>
      <c r="C209" s="298">
        <v>46282</v>
      </c>
      <c r="D209" s="299" t="s">
        <v>188</v>
      </c>
      <c r="E209" s="522">
        <v>42.65</v>
      </c>
      <c r="F209" s="522"/>
      <c r="G209" s="333">
        <f t="shared" ref="G209:G222" si="4">G210-E209+F209</f>
        <v>6594.8899999999894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294</v>
      </c>
      <c r="B210" s="330">
        <v>23</v>
      </c>
      <c r="C210" s="298">
        <v>46282</v>
      </c>
      <c r="D210" s="299" t="s">
        <v>63</v>
      </c>
      <c r="E210" s="522">
        <v>529.46</v>
      </c>
      <c r="F210" s="522"/>
      <c r="G210" s="333">
        <f t="shared" si="4"/>
        <v>6637.539999999989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294</v>
      </c>
      <c r="B211" s="330">
        <v>43</v>
      </c>
      <c r="C211" s="298">
        <v>46282</v>
      </c>
      <c r="D211" s="299" t="s">
        <v>333</v>
      </c>
      <c r="E211" s="522">
        <v>22.35</v>
      </c>
      <c r="F211" s="522"/>
      <c r="G211" s="333">
        <f t="shared" si="4"/>
        <v>7166.9999999999891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294</v>
      </c>
      <c r="B212" s="330">
        <v>42</v>
      </c>
      <c r="C212" s="298">
        <v>46282</v>
      </c>
      <c r="D212" s="299" t="s">
        <v>333</v>
      </c>
      <c r="E212" s="522">
        <v>52.15</v>
      </c>
      <c r="F212" s="522"/>
      <c r="G212" s="333">
        <f t="shared" si="4"/>
        <v>7189.3499999999894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3</v>
      </c>
      <c r="C213" s="298">
        <v>46282</v>
      </c>
      <c r="D213" s="299" t="s">
        <v>334</v>
      </c>
      <c r="E213" s="522">
        <v>5.33</v>
      </c>
      <c r="F213" s="522"/>
      <c r="G213" s="333">
        <f t="shared" si="4"/>
        <v>7241.4999999999891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2</v>
      </c>
      <c r="C214" s="298">
        <v>46282</v>
      </c>
      <c r="D214" s="299" t="s">
        <v>357</v>
      </c>
      <c r="E214" s="522">
        <v>18.03</v>
      </c>
      <c r="F214" s="522"/>
      <c r="G214" s="333">
        <f t="shared" si="4"/>
        <v>7246.829999999989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291</v>
      </c>
      <c r="B215" s="330">
        <v>39</v>
      </c>
      <c r="C215" s="298">
        <v>46281</v>
      </c>
      <c r="D215" s="299" t="s">
        <v>292</v>
      </c>
      <c r="E215" s="522"/>
      <c r="F215" s="522">
        <v>2765.54</v>
      </c>
      <c r="G215" s="333">
        <f t="shared" si="4"/>
        <v>7264.8599999999888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294</v>
      </c>
      <c r="B216" s="330">
        <v>11</v>
      </c>
      <c r="C216" s="298">
        <v>46281</v>
      </c>
      <c r="D216" s="299" t="s">
        <v>178</v>
      </c>
      <c r="E216" s="522">
        <v>256.83999999999997</v>
      </c>
      <c r="F216" s="522"/>
      <c r="G216" s="333">
        <f t="shared" si="4"/>
        <v>4499.3199999999888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5</v>
      </c>
      <c r="C217" s="298">
        <v>46281</v>
      </c>
      <c r="D217" s="299" t="s">
        <v>428</v>
      </c>
      <c r="E217" s="522">
        <v>102.95</v>
      </c>
      <c r="F217" s="522"/>
      <c r="G217" s="333">
        <f t="shared" si="4"/>
        <v>4756.1599999999889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291</v>
      </c>
      <c r="B218" s="330">
        <v>38</v>
      </c>
      <c r="C218" s="298">
        <v>46280</v>
      </c>
      <c r="D218" s="299" t="s">
        <v>293</v>
      </c>
      <c r="E218" s="522"/>
      <c r="F218" s="522">
        <v>4729.34</v>
      </c>
      <c r="G218" s="333">
        <f t="shared" si="4"/>
        <v>4859.1099999999888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22</v>
      </c>
      <c r="C219" s="298">
        <v>46280</v>
      </c>
      <c r="D219" s="299" t="s">
        <v>996</v>
      </c>
      <c r="E219" s="522">
        <v>10.64</v>
      </c>
      <c r="F219" s="522"/>
      <c r="G219" s="333">
        <f t="shared" si="4"/>
        <v>129.76999999998878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8</v>
      </c>
      <c r="C220" s="298">
        <v>46280</v>
      </c>
      <c r="D220" s="299" t="s">
        <v>319</v>
      </c>
      <c r="E220" s="522">
        <v>3.18</v>
      </c>
      <c r="F220" s="522"/>
      <c r="G220" s="333">
        <f t="shared" si="4"/>
        <v>140.4099999999888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22</v>
      </c>
      <c r="C221" s="298">
        <v>46280</v>
      </c>
      <c r="D221" s="299" t="s">
        <v>1061</v>
      </c>
      <c r="E221" s="522">
        <v>12.78</v>
      </c>
      <c r="F221" s="522"/>
      <c r="G221" s="333">
        <f t="shared" si="4"/>
        <v>143.58999999998881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4</v>
      </c>
      <c r="C222" s="298">
        <v>46279</v>
      </c>
      <c r="D222" s="299" t="s">
        <v>295</v>
      </c>
      <c r="E222" s="522">
        <v>39.200000000000003</v>
      </c>
      <c r="F222" s="522"/>
      <c r="G222" s="333">
        <f t="shared" si="4"/>
        <v>156.36999999998881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46279</v>
      </c>
      <c r="D223" s="299" t="s">
        <v>301</v>
      </c>
      <c r="E223" s="522">
        <v>18.850000000000001</v>
      </c>
      <c r="F223" s="522"/>
      <c r="G223" s="333">
        <f t="shared" ref="G223:G251" si="5">G224-E223+F223</f>
        <v>195.56999999998882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294</v>
      </c>
      <c r="B224" s="330">
        <v>19</v>
      </c>
      <c r="C224" s="298">
        <v>46279</v>
      </c>
      <c r="D224" s="299" t="s">
        <v>191</v>
      </c>
      <c r="E224" s="522">
        <v>200</v>
      </c>
      <c r="F224" s="522"/>
      <c r="G224" s="333">
        <f t="shared" si="5"/>
        <v>214.41999999998882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2</v>
      </c>
      <c r="C225" s="298">
        <v>46278</v>
      </c>
      <c r="D225" s="299" t="s">
        <v>352</v>
      </c>
      <c r="E225" s="522">
        <v>20.98</v>
      </c>
      <c r="F225" s="522"/>
      <c r="G225" s="333">
        <f t="shared" si="5"/>
        <v>414.41999999998882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294</v>
      </c>
      <c r="B226" s="330">
        <v>22</v>
      </c>
      <c r="C226" s="298">
        <v>46278</v>
      </c>
      <c r="D226" s="299" t="s">
        <v>1059</v>
      </c>
      <c r="E226" s="522">
        <v>19.14</v>
      </c>
      <c r="F226" s="522"/>
      <c r="G226" s="333">
        <f t="shared" si="5"/>
        <v>435.39999999998884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2</v>
      </c>
      <c r="C227" s="298">
        <v>46278</v>
      </c>
      <c r="D227" s="299" t="s">
        <v>1060</v>
      </c>
      <c r="E227" s="522">
        <v>142.21</v>
      </c>
      <c r="F227" s="522"/>
      <c r="G227" s="333">
        <f t="shared" si="5"/>
        <v>454.53999999998882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3</v>
      </c>
      <c r="C228" s="298">
        <v>46277</v>
      </c>
      <c r="D228" s="299" t="s">
        <v>1056</v>
      </c>
      <c r="E228" s="522">
        <v>10.44</v>
      </c>
      <c r="F228" s="522"/>
      <c r="G228" s="333">
        <f t="shared" si="5"/>
        <v>596.74999999998886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8</v>
      </c>
      <c r="C229" s="298">
        <v>46277</v>
      </c>
      <c r="D229" s="299" t="s">
        <v>1057</v>
      </c>
      <c r="E229" s="522">
        <v>23.4</v>
      </c>
      <c r="F229" s="522"/>
      <c r="G229" s="333">
        <f t="shared" si="5"/>
        <v>607.18999999998891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3</v>
      </c>
      <c r="C230" s="298">
        <v>46277</v>
      </c>
      <c r="D230" s="299" t="s">
        <v>981</v>
      </c>
      <c r="E230" s="522">
        <v>3.82</v>
      </c>
      <c r="F230" s="522"/>
      <c r="G230" s="333">
        <f t="shared" si="5"/>
        <v>630.58999999998889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5</v>
      </c>
      <c r="C231" s="298">
        <v>46276</v>
      </c>
      <c r="D231" s="299" t="s">
        <v>482</v>
      </c>
      <c r="E231" s="522">
        <v>59.07</v>
      </c>
      <c r="F231" s="522"/>
      <c r="G231" s="333">
        <f t="shared" si="5"/>
        <v>634.40999999998894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8</v>
      </c>
      <c r="C232" s="298">
        <v>46276</v>
      </c>
      <c r="D232" s="299" t="s">
        <v>1058</v>
      </c>
      <c r="E232" s="522">
        <v>63.86</v>
      </c>
      <c r="F232" s="522"/>
      <c r="G232" s="333">
        <f t="shared" si="5"/>
        <v>693.47999999998899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46276</v>
      </c>
      <c r="D233" s="299" t="s">
        <v>459</v>
      </c>
      <c r="E233" s="522">
        <v>19.98</v>
      </c>
      <c r="F233" s="522"/>
      <c r="G233" s="333">
        <f t="shared" si="5"/>
        <v>757.339999999989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294</v>
      </c>
      <c r="B234" s="330">
        <v>22</v>
      </c>
      <c r="C234" s="298">
        <v>46276</v>
      </c>
      <c r="D234" s="299" t="s">
        <v>351</v>
      </c>
      <c r="E234" s="522">
        <v>21.29</v>
      </c>
      <c r="F234" s="522"/>
      <c r="G234" s="333">
        <f t="shared" si="5"/>
        <v>777.31999999998902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46276</v>
      </c>
      <c r="D235" s="299" t="s">
        <v>357</v>
      </c>
      <c r="E235" s="522">
        <v>16.98</v>
      </c>
      <c r="F235" s="522"/>
      <c r="G235" s="333">
        <f t="shared" si="5"/>
        <v>798.60999999998899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1</v>
      </c>
      <c r="C236" s="298">
        <v>46276</v>
      </c>
      <c r="D236" s="299" t="s">
        <v>306</v>
      </c>
      <c r="E236" s="522">
        <v>14.99</v>
      </c>
      <c r="F236" s="522"/>
      <c r="G236" s="333">
        <f t="shared" si="5"/>
        <v>815.589999999989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1</v>
      </c>
      <c r="C237" s="298">
        <v>46276</v>
      </c>
      <c r="D237" s="299" t="s">
        <v>306</v>
      </c>
      <c r="E237" s="522">
        <v>140.31</v>
      </c>
      <c r="F237" s="522"/>
      <c r="G237" s="333">
        <f t="shared" si="5"/>
        <v>830.57999999998901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6</v>
      </c>
      <c r="C238" s="298">
        <v>46276</v>
      </c>
      <c r="D238" s="299" t="s">
        <v>411</v>
      </c>
      <c r="E238" s="522">
        <v>-3.4</v>
      </c>
      <c r="F238" s="522"/>
      <c r="G238" s="333">
        <f t="shared" si="5"/>
        <v>970.88999999998896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6</v>
      </c>
      <c r="C239" s="298">
        <v>46276</v>
      </c>
      <c r="D239" s="299" t="s">
        <v>905</v>
      </c>
      <c r="E239" s="522">
        <v>-0.06</v>
      </c>
      <c r="F239" s="522"/>
      <c r="G239" s="333">
        <f t="shared" si="5"/>
        <v>967.48999999998898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2</v>
      </c>
      <c r="C240" s="298">
        <v>46276</v>
      </c>
      <c r="D240" s="299" t="s">
        <v>1028</v>
      </c>
      <c r="E240" s="522">
        <v>25</v>
      </c>
      <c r="F240" s="522"/>
      <c r="G240" s="333">
        <f t="shared" si="5"/>
        <v>967.42999999998904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335</v>
      </c>
      <c r="B241" s="330" t="s">
        <v>335</v>
      </c>
      <c r="C241" s="298">
        <v>46276</v>
      </c>
      <c r="D241" s="299" t="s">
        <v>185</v>
      </c>
      <c r="E241" s="522">
        <v>62.37</v>
      </c>
      <c r="F241" s="522"/>
      <c r="G241" s="333">
        <f t="shared" si="5"/>
        <v>992.42999999998904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294</v>
      </c>
      <c r="B242" s="330">
        <v>15</v>
      </c>
      <c r="C242" s="298">
        <v>46276</v>
      </c>
      <c r="D242" s="299" t="s">
        <v>185</v>
      </c>
      <c r="E242" s="522">
        <v>63.69</v>
      </c>
      <c r="F242" s="522"/>
      <c r="G242" s="333">
        <f t="shared" si="5"/>
        <v>1054.799999999989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2</v>
      </c>
      <c r="C243" s="298">
        <v>46275</v>
      </c>
      <c r="D243" s="299" t="s">
        <v>357</v>
      </c>
      <c r="E243" s="522">
        <v>6.28</v>
      </c>
      <c r="F243" s="522"/>
      <c r="G243" s="333">
        <f t="shared" si="5"/>
        <v>1118.4899999999891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2</v>
      </c>
      <c r="C244" s="298">
        <v>46275</v>
      </c>
      <c r="D244" s="299" t="s">
        <v>385</v>
      </c>
      <c r="E244" s="522">
        <v>15.75</v>
      </c>
      <c r="F244" s="522"/>
      <c r="G244" s="333">
        <f t="shared" si="5"/>
        <v>1124.7699999999891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2</v>
      </c>
      <c r="C245" s="298">
        <v>46275</v>
      </c>
      <c r="D245" s="299" t="s">
        <v>318</v>
      </c>
      <c r="E245" s="522">
        <v>20.440000000000001</v>
      </c>
      <c r="F245" s="522"/>
      <c r="G245" s="333">
        <f t="shared" si="5"/>
        <v>1140.5199999999891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4</v>
      </c>
      <c r="C246" s="298">
        <v>46275</v>
      </c>
      <c r="D246" s="299" t="s">
        <v>329</v>
      </c>
      <c r="E246" s="522">
        <v>28.67</v>
      </c>
      <c r="F246" s="522"/>
      <c r="G246" s="333">
        <f t="shared" si="5"/>
        <v>1160.9599999999891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5</v>
      </c>
      <c r="C247" s="298">
        <v>46275</v>
      </c>
      <c r="D247" s="299" t="s">
        <v>1046</v>
      </c>
      <c r="E247" s="522">
        <v>100</v>
      </c>
      <c r="F247" s="522"/>
      <c r="G247" s="333">
        <f t="shared" si="5"/>
        <v>1189.6299999999892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6</v>
      </c>
      <c r="C248" s="298">
        <v>46275</v>
      </c>
      <c r="D248" s="299" t="s">
        <v>1046</v>
      </c>
      <c r="E248" s="522">
        <v>100</v>
      </c>
      <c r="F248" s="522"/>
      <c r="G248" s="333">
        <f t="shared" si="5"/>
        <v>1289.6299999999892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6</v>
      </c>
      <c r="C249" s="298">
        <v>46275</v>
      </c>
      <c r="D249" s="299" t="s">
        <v>428</v>
      </c>
      <c r="E249" s="522">
        <v>103.4</v>
      </c>
      <c r="F249" s="522"/>
      <c r="G249" s="333">
        <f t="shared" si="5"/>
        <v>1389.6299999999892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6</v>
      </c>
      <c r="C250" s="298">
        <v>46274</v>
      </c>
      <c r="D250" s="299" t="s">
        <v>1047</v>
      </c>
      <c r="E250" s="522">
        <v>50</v>
      </c>
      <c r="F250" s="522"/>
      <c r="G250" s="333">
        <f t="shared" si="5"/>
        <v>1493.0299999999893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5</v>
      </c>
      <c r="C251" s="298">
        <v>46274</v>
      </c>
      <c r="D251" s="299" t="s">
        <v>852</v>
      </c>
      <c r="E251" s="522">
        <v>10.68</v>
      </c>
      <c r="F251" s="522"/>
      <c r="G251" s="333">
        <f t="shared" si="5"/>
        <v>1543.0299999999893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5</v>
      </c>
      <c r="C252" s="298">
        <v>46274</v>
      </c>
      <c r="D252" s="299" t="s">
        <v>1048</v>
      </c>
      <c r="E252" s="522">
        <v>31.5</v>
      </c>
      <c r="F252" s="522"/>
      <c r="G252" s="333">
        <f t="shared" ref="G252:G254" si="6">G253-E252+F252</f>
        <v>1553.7099999999893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22</v>
      </c>
      <c r="C253" s="298">
        <v>46274</v>
      </c>
      <c r="D253" s="299" t="s">
        <v>977</v>
      </c>
      <c r="E253" s="522">
        <v>5.31</v>
      </c>
      <c r="F253" s="522"/>
      <c r="G253" s="333">
        <f t="shared" si="6"/>
        <v>1585.2099999999893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6</v>
      </c>
      <c r="C254" s="298">
        <v>46273</v>
      </c>
      <c r="D254" s="299" t="s">
        <v>1053</v>
      </c>
      <c r="E254" s="522">
        <v>10</v>
      </c>
      <c r="F254" s="522"/>
      <c r="G254" s="333">
        <f t="shared" si="6"/>
        <v>1590.5199999999893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335</v>
      </c>
      <c r="B255" s="330" t="s">
        <v>335</v>
      </c>
      <c r="C255" s="298">
        <v>46273</v>
      </c>
      <c r="D255" s="299" t="s">
        <v>182</v>
      </c>
      <c r="E255" s="522">
        <v>77.400000000000006</v>
      </c>
      <c r="F255" s="522"/>
      <c r="G255" s="333">
        <f t="shared" ref="G255:G276" si="7">G256-E255+F255</f>
        <v>1600.5199999999893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294</v>
      </c>
      <c r="B256" s="330">
        <v>9</v>
      </c>
      <c r="C256" s="298">
        <v>46273</v>
      </c>
      <c r="D256" s="299" t="s">
        <v>58</v>
      </c>
      <c r="E256" s="522">
        <v>1231.68</v>
      </c>
      <c r="F256" s="522"/>
      <c r="G256" s="333">
        <f t="shared" si="7"/>
        <v>1677.9199999999894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8</v>
      </c>
      <c r="C257" s="298">
        <v>46273</v>
      </c>
      <c r="D257" s="299" t="s">
        <v>319</v>
      </c>
      <c r="E257" s="522">
        <v>9.5</v>
      </c>
      <c r="F257" s="522"/>
      <c r="G257" s="333">
        <f t="shared" si="7"/>
        <v>2909.5999999999894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2</v>
      </c>
      <c r="C258" s="298">
        <v>46273</v>
      </c>
      <c r="D258" s="299" t="s">
        <v>1049</v>
      </c>
      <c r="E258" s="522">
        <v>19.16</v>
      </c>
      <c r="F258" s="522"/>
      <c r="G258" s="333">
        <f t="shared" si="7"/>
        <v>2919.0999999999894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8</v>
      </c>
      <c r="C259" s="298">
        <v>46273</v>
      </c>
      <c r="D259" s="299" t="s">
        <v>1049</v>
      </c>
      <c r="E259" s="522">
        <v>10</v>
      </c>
      <c r="F259" s="522"/>
      <c r="G259" s="333">
        <f t="shared" si="7"/>
        <v>2938.2599999999893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6</v>
      </c>
      <c r="C260" s="298">
        <v>46273</v>
      </c>
      <c r="D260" s="299" t="s">
        <v>300</v>
      </c>
      <c r="E260" s="522">
        <v>31.94</v>
      </c>
      <c r="F260" s="522"/>
      <c r="G260" s="333">
        <f t="shared" si="7"/>
        <v>2948.2599999999893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46273</v>
      </c>
      <c r="D261" s="299" t="s">
        <v>1001</v>
      </c>
      <c r="E261" s="522">
        <v>50</v>
      </c>
      <c r="F261" s="522"/>
      <c r="G261" s="333">
        <f t="shared" si="7"/>
        <v>2980.1999999999894</v>
      </c>
      <c r="H261" s="334" t="s">
        <v>298</v>
      </c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5</v>
      </c>
      <c r="C262" s="298">
        <v>46273</v>
      </c>
      <c r="D262" s="299" t="s">
        <v>1037</v>
      </c>
      <c r="E262" s="522">
        <v>110</v>
      </c>
      <c r="F262" s="522"/>
      <c r="G262" s="333">
        <f t="shared" si="7"/>
        <v>3030.1999999999894</v>
      </c>
      <c r="H262" s="334" t="s">
        <v>298</v>
      </c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287</v>
      </c>
      <c r="B263" s="330" t="s">
        <v>287</v>
      </c>
      <c r="C263" s="298">
        <v>46272</v>
      </c>
      <c r="D263" s="299" t="s">
        <v>527</v>
      </c>
      <c r="E263" s="522"/>
      <c r="F263" s="522">
        <v>600</v>
      </c>
      <c r="G263" s="333">
        <f t="shared" si="7"/>
        <v>3140.1999999999894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287</v>
      </c>
      <c r="B264" s="330" t="s">
        <v>287</v>
      </c>
      <c r="C264" s="298">
        <v>46272</v>
      </c>
      <c r="D264" s="299" t="s">
        <v>527</v>
      </c>
      <c r="E264" s="522">
        <v>600</v>
      </c>
      <c r="F264" s="522"/>
      <c r="G264" s="333">
        <f t="shared" si="7"/>
        <v>2540.1999999999894</v>
      </c>
      <c r="H264" s="334" t="s">
        <v>298</v>
      </c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46272</v>
      </c>
      <c r="D265" s="299" t="s">
        <v>1051</v>
      </c>
      <c r="E265" s="522">
        <v>109.55</v>
      </c>
      <c r="F265" s="522"/>
      <c r="G265" s="333">
        <f t="shared" si="7"/>
        <v>3140.1999999999894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5</v>
      </c>
      <c r="C266" s="298">
        <v>46272</v>
      </c>
      <c r="D266" s="299" t="s">
        <v>1052</v>
      </c>
      <c r="E266" s="522">
        <v>22.36</v>
      </c>
      <c r="F266" s="522"/>
      <c r="G266" s="333">
        <f t="shared" si="7"/>
        <v>3249.7499999999895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6</v>
      </c>
      <c r="C267" s="298">
        <v>46272</v>
      </c>
      <c r="D267" s="299" t="s">
        <v>1050</v>
      </c>
      <c r="E267" s="522">
        <v>143.72</v>
      </c>
      <c r="F267" s="522"/>
      <c r="G267" s="333">
        <f t="shared" si="7"/>
        <v>3272.1099999999897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4</v>
      </c>
      <c r="C268" s="298">
        <v>46272</v>
      </c>
      <c r="D268" s="299" t="s">
        <v>295</v>
      </c>
      <c r="E268" s="522">
        <v>291.70999999999998</v>
      </c>
      <c r="F268" s="522"/>
      <c r="G268" s="333">
        <f t="shared" si="7"/>
        <v>3415.8299999999895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8</v>
      </c>
      <c r="C269" s="298">
        <v>46272</v>
      </c>
      <c r="D269" s="299" t="s">
        <v>295</v>
      </c>
      <c r="E269" s="522">
        <v>6.36</v>
      </c>
      <c r="F269" s="522"/>
      <c r="G269" s="333">
        <f t="shared" si="7"/>
        <v>3707.5399999999895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1</v>
      </c>
      <c r="C270" s="298">
        <v>46272</v>
      </c>
      <c r="D270" s="299" t="s">
        <v>367</v>
      </c>
      <c r="E270" s="522">
        <v>25.54</v>
      </c>
      <c r="F270" s="522"/>
      <c r="G270" s="333">
        <f t="shared" si="7"/>
        <v>3713.8999999999896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14</v>
      </c>
      <c r="C271" s="298">
        <v>46271</v>
      </c>
      <c r="D271" s="299" t="s">
        <v>956</v>
      </c>
      <c r="E271" s="522">
        <v>66.67</v>
      </c>
      <c r="F271" s="522"/>
      <c r="G271" s="333">
        <f t="shared" si="7"/>
        <v>3739.4399999999896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294</v>
      </c>
      <c r="B272" s="330">
        <v>22</v>
      </c>
      <c r="C272" s="298">
        <v>46271</v>
      </c>
      <c r="D272" s="299" t="s">
        <v>996</v>
      </c>
      <c r="E272" s="522">
        <v>10.64</v>
      </c>
      <c r="F272" s="522"/>
      <c r="G272" s="333">
        <f t="shared" si="7"/>
        <v>3806.1099999999897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7</v>
      </c>
      <c r="C273" s="298">
        <v>46271</v>
      </c>
      <c r="D273" s="299" t="s">
        <v>480</v>
      </c>
      <c r="E273" s="522">
        <v>160.91999999999999</v>
      </c>
      <c r="F273" s="522"/>
      <c r="G273" s="333">
        <f t="shared" si="7"/>
        <v>3816.7499999999895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5</v>
      </c>
      <c r="C274" s="298">
        <v>46270</v>
      </c>
      <c r="D274" s="299" t="s">
        <v>1041</v>
      </c>
      <c r="E274" s="522">
        <v>210.86</v>
      </c>
      <c r="F274" s="522"/>
      <c r="G274" s="333">
        <f t="shared" si="7"/>
        <v>3977.6699999999896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8</v>
      </c>
      <c r="C275" s="298">
        <v>46270</v>
      </c>
      <c r="D275" s="299" t="s">
        <v>319</v>
      </c>
      <c r="E275" s="522">
        <v>23.41</v>
      </c>
      <c r="F275" s="522"/>
      <c r="G275" s="333">
        <f t="shared" si="7"/>
        <v>4188.5299999999897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1</v>
      </c>
      <c r="C276" s="298">
        <v>46270</v>
      </c>
      <c r="D276" s="299" t="s">
        <v>878</v>
      </c>
      <c r="E276" s="522">
        <v>24.47</v>
      </c>
      <c r="F276" s="522"/>
      <c r="G276" s="333">
        <f t="shared" si="7"/>
        <v>4211.9399999999896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3</v>
      </c>
      <c r="C277" s="298">
        <v>46270</v>
      </c>
      <c r="D277" s="299" t="s">
        <v>981</v>
      </c>
      <c r="E277" s="522">
        <v>25</v>
      </c>
      <c r="F277" s="522"/>
      <c r="G277" s="333">
        <f t="shared" ref="G277:G300" si="8">G278-E277+F277</f>
        <v>4236.4099999999899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17</v>
      </c>
      <c r="C278" s="298">
        <v>46269</v>
      </c>
      <c r="D278" s="299" t="s">
        <v>369</v>
      </c>
      <c r="E278" s="522">
        <v>99</v>
      </c>
      <c r="F278" s="522"/>
      <c r="G278" s="333">
        <f t="shared" si="8"/>
        <v>4261.4099999999899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46269</v>
      </c>
      <c r="D279" s="299" t="s">
        <v>1042</v>
      </c>
      <c r="E279" s="522">
        <v>28.18</v>
      </c>
      <c r="F279" s="522"/>
      <c r="G279" s="333">
        <f t="shared" si="8"/>
        <v>4360.4099999999899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2</v>
      </c>
      <c r="C280" s="298">
        <v>46269</v>
      </c>
      <c r="D280" s="299" t="s">
        <v>357</v>
      </c>
      <c r="E280" s="522">
        <v>10.95</v>
      </c>
      <c r="F280" s="522"/>
      <c r="G280" s="333">
        <f t="shared" si="8"/>
        <v>4388.5899999999901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14</v>
      </c>
      <c r="C281" s="298">
        <v>46269</v>
      </c>
      <c r="D281" s="299" t="s">
        <v>366</v>
      </c>
      <c r="E281" s="522">
        <v>70.25</v>
      </c>
      <c r="F281" s="522"/>
      <c r="G281" s="333">
        <f t="shared" si="8"/>
        <v>4399.53999999999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5</v>
      </c>
      <c r="C282" s="298">
        <v>46269</v>
      </c>
      <c r="D282" s="299" t="s">
        <v>1054</v>
      </c>
      <c r="E282" s="522">
        <v>150</v>
      </c>
      <c r="F282" s="522"/>
      <c r="G282" s="333">
        <f t="shared" si="8"/>
        <v>4469.78999999999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13</v>
      </c>
      <c r="C283" s="298">
        <v>46269</v>
      </c>
      <c r="D283" s="299" t="s">
        <v>182</v>
      </c>
      <c r="E283" s="522">
        <v>344.23</v>
      </c>
      <c r="F283" s="522"/>
      <c r="G283" s="333">
        <f t="shared" si="8"/>
        <v>4619.78999999999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2</v>
      </c>
      <c r="C284" s="298">
        <v>46268</v>
      </c>
      <c r="D284" s="299" t="s">
        <v>1043</v>
      </c>
      <c r="E284" s="522">
        <v>52.63</v>
      </c>
      <c r="F284" s="522"/>
      <c r="G284" s="333">
        <f t="shared" si="8"/>
        <v>4964.0199999999895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8</v>
      </c>
      <c r="C285" s="298">
        <v>46268</v>
      </c>
      <c r="D285" s="299" t="s">
        <v>1043</v>
      </c>
      <c r="E285" s="522">
        <v>16.88</v>
      </c>
      <c r="F285" s="522"/>
      <c r="G285" s="333">
        <f t="shared" si="8"/>
        <v>5016.6499999999896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7</v>
      </c>
      <c r="C286" s="298">
        <v>46268</v>
      </c>
      <c r="D286" s="299" t="s">
        <v>1044</v>
      </c>
      <c r="E286" s="522">
        <v>70.41</v>
      </c>
      <c r="F286" s="522"/>
      <c r="G286" s="333">
        <f t="shared" si="8"/>
        <v>5033.5299999999897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46268</v>
      </c>
      <c r="D287" s="299" t="s">
        <v>1045</v>
      </c>
      <c r="E287" s="522">
        <v>5</v>
      </c>
      <c r="F287" s="522"/>
      <c r="G287" s="333">
        <f t="shared" si="8"/>
        <v>5103.9399999999896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4</v>
      </c>
      <c r="C288" s="298">
        <v>46268</v>
      </c>
      <c r="D288" s="299" t="s">
        <v>310</v>
      </c>
      <c r="E288" s="522">
        <v>37.92</v>
      </c>
      <c r="F288" s="522"/>
      <c r="G288" s="333">
        <f t="shared" si="8"/>
        <v>5108.9399999999896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3</v>
      </c>
      <c r="C289" s="298">
        <v>46268</v>
      </c>
      <c r="D289" s="299" t="s">
        <v>310</v>
      </c>
      <c r="E289" s="522">
        <v>7.57</v>
      </c>
      <c r="F289" s="522"/>
      <c r="G289" s="333">
        <f t="shared" si="8"/>
        <v>5146.8599999999897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46268</v>
      </c>
      <c r="D290" s="299" t="s">
        <v>403</v>
      </c>
      <c r="E290" s="522">
        <v>24.85</v>
      </c>
      <c r="F290" s="522"/>
      <c r="G290" s="333">
        <f t="shared" si="8"/>
        <v>5154.4299999999894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5</v>
      </c>
      <c r="C291" s="298">
        <v>46268</v>
      </c>
      <c r="D291" s="299" t="s">
        <v>339</v>
      </c>
      <c r="E291" s="522">
        <v>97.55</v>
      </c>
      <c r="F291" s="522"/>
      <c r="G291" s="333">
        <f t="shared" si="8"/>
        <v>5179.2799999999897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22</v>
      </c>
      <c r="C292" s="298">
        <v>46268</v>
      </c>
      <c r="D292" s="299" t="s">
        <v>951</v>
      </c>
      <c r="E292" s="522">
        <v>12.77</v>
      </c>
      <c r="F292" s="522"/>
      <c r="G292" s="333">
        <f t="shared" si="8"/>
        <v>5276.8299999999899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8</v>
      </c>
      <c r="C293" s="298">
        <v>46267</v>
      </c>
      <c r="D293" s="299" t="s">
        <v>319</v>
      </c>
      <c r="E293" s="522">
        <v>8.86</v>
      </c>
      <c r="F293" s="522"/>
      <c r="G293" s="333">
        <f t="shared" si="8"/>
        <v>5289.5999999999904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2</v>
      </c>
      <c r="C294" s="298">
        <v>46267</v>
      </c>
      <c r="D294" s="299" t="s">
        <v>332</v>
      </c>
      <c r="E294" s="522">
        <v>20.98</v>
      </c>
      <c r="F294" s="522"/>
      <c r="G294" s="333">
        <f t="shared" si="8"/>
        <v>5298.45999999999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5</v>
      </c>
      <c r="C295" s="298">
        <v>46267</v>
      </c>
      <c r="D295" s="299" t="s">
        <v>1040</v>
      </c>
      <c r="E295" s="522">
        <v>-300</v>
      </c>
      <c r="F295" s="522"/>
      <c r="G295" s="333">
        <f t="shared" si="8"/>
        <v>5319.4399999999896</v>
      </c>
      <c r="H295" s="334" t="s">
        <v>298</v>
      </c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5</v>
      </c>
      <c r="C296" s="298">
        <v>46267</v>
      </c>
      <c r="D296" s="299" t="s">
        <v>1036</v>
      </c>
      <c r="E296" s="522">
        <v>50</v>
      </c>
      <c r="F296" s="522"/>
      <c r="G296" s="333">
        <f t="shared" si="8"/>
        <v>5019.4399999999896</v>
      </c>
      <c r="H296" s="334" t="s">
        <v>298</v>
      </c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8</v>
      </c>
      <c r="C297" s="298">
        <v>46267</v>
      </c>
      <c r="D297" s="299" t="s">
        <v>1039</v>
      </c>
      <c r="E297" s="522">
        <v>25</v>
      </c>
      <c r="F297" s="522"/>
      <c r="G297" s="333">
        <f t="shared" si="8"/>
        <v>5069.4399999999896</v>
      </c>
      <c r="H297" s="334" t="s">
        <v>298</v>
      </c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5</v>
      </c>
      <c r="C298" s="298">
        <v>46267</v>
      </c>
      <c r="D298" s="299" t="s">
        <v>1037</v>
      </c>
      <c r="E298" s="522">
        <v>30</v>
      </c>
      <c r="F298" s="522"/>
      <c r="G298" s="333">
        <f t="shared" si="8"/>
        <v>5094.4399999999896</v>
      </c>
      <c r="H298" s="334" t="s">
        <v>298</v>
      </c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2</v>
      </c>
      <c r="C299" s="298">
        <v>46267</v>
      </c>
      <c r="D299" s="299" t="s">
        <v>385</v>
      </c>
      <c r="E299" s="522">
        <v>15</v>
      </c>
      <c r="F299" s="522"/>
      <c r="G299" s="333">
        <f t="shared" si="8"/>
        <v>5124.4399999999896</v>
      </c>
      <c r="H299" s="334" t="s">
        <v>298</v>
      </c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6</v>
      </c>
      <c r="C300" s="298">
        <v>46267</v>
      </c>
      <c r="D300" s="299" t="s">
        <v>1038</v>
      </c>
      <c r="E300" s="522">
        <v>15</v>
      </c>
      <c r="F300" s="522"/>
      <c r="G300" s="333">
        <f t="shared" si="8"/>
        <v>5139.4399999999896</v>
      </c>
      <c r="H300" s="334" t="s">
        <v>298</v>
      </c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291</v>
      </c>
      <c r="B301" s="330">
        <v>39</v>
      </c>
      <c r="C301" s="298">
        <v>46267</v>
      </c>
      <c r="D301" s="299" t="s">
        <v>292</v>
      </c>
      <c r="E301" s="522"/>
      <c r="F301" s="522">
        <v>2763.79</v>
      </c>
      <c r="G301" s="333">
        <f t="shared" ref="G301:G342" si="9">G302-E301+F301</f>
        <v>5154.4399999999896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284</v>
      </c>
      <c r="B302" s="330">
        <v>36</v>
      </c>
      <c r="C302" s="298">
        <v>46267</v>
      </c>
      <c r="D302" s="299" t="s">
        <v>373</v>
      </c>
      <c r="E302" s="522">
        <v>50</v>
      </c>
      <c r="F302" s="522"/>
      <c r="G302" s="333">
        <f t="shared" si="9"/>
        <v>2390.6499999999901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22</v>
      </c>
      <c r="C303" s="298">
        <v>46267</v>
      </c>
      <c r="D303" s="299" t="s">
        <v>374</v>
      </c>
      <c r="E303" s="522">
        <v>6.37</v>
      </c>
      <c r="F303" s="522"/>
      <c r="G303" s="333">
        <f t="shared" si="9"/>
        <v>2440.6499999999901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8</v>
      </c>
      <c r="C304" s="298">
        <v>46266</v>
      </c>
      <c r="D304" s="299" t="s">
        <v>304</v>
      </c>
      <c r="E304" s="522">
        <v>56.8</v>
      </c>
      <c r="F304" s="522"/>
      <c r="G304" s="333">
        <f t="shared" si="9"/>
        <v>2447.01999999999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5</v>
      </c>
      <c r="C305" s="298">
        <v>46266</v>
      </c>
      <c r="D305" s="299" t="s">
        <v>1033</v>
      </c>
      <c r="E305" s="522">
        <v>236.28</v>
      </c>
      <c r="F305" s="522"/>
      <c r="G305" s="333">
        <f t="shared" si="9"/>
        <v>2503.8199999999902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284</v>
      </c>
      <c r="B306" s="330">
        <v>37</v>
      </c>
      <c r="C306" s="298">
        <v>46265</v>
      </c>
      <c r="D306" s="299" t="s">
        <v>1035</v>
      </c>
      <c r="E306" s="522">
        <v>6794.38</v>
      </c>
      <c r="F306" s="522"/>
      <c r="G306" s="333">
        <f t="shared" si="9"/>
        <v>2740.0999999999904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286</v>
      </c>
      <c r="B307" s="330">
        <v>25</v>
      </c>
      <c r="C307" s="298">
        <v>46265</v>
      </c>
      <c r="D307" s="298" t="s">
        <v>204</v>
      </c>
      <c r="E307" s="331">
        <v>350</v>
      </c>
      <c r="F307" s="522"/>
      <c r="G307" s="333">
        <f t="shared" si="9"/>
        <v>9534.4799999999905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286</v>
      </c>
      <c r="B308" s="330">
        <v>26</v>
      </c>
      <c r="C308" s="298">
        <v>46265</v>
      </c>
      <c r="D308" s="298" t="s">
        <v>205</v>
      </c>
      <c r="E308" s="331">
        <v>320</v>
      </c>
      <c r="F308" s="522"/>
      <c r="G308" s="333">
        <f t="shared" si="9"/>
        <v>9884.4799999999905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286</v>
      </c>
      <c r="B309" s="330">
        <v>27</v>
      </c>
      <c r="C309" s="298">
        <v>46265</v>
      </c>
      <c r="D309" s="298" t="s">
        <v>206</v>
      </c>
      <c r="E309" s="331">
        <v>25</v>
      </c>
      <c r="F309" s="522"/>
      <c r="G309" s="333">
        <f t="shared" si="9"/>
        <v>10204.47999999999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286</v>
      </c>
      <c r="B310" s="330">
        <v>28</v>
      </c>
      <c r="C310" s="298">
        <v>46265</v>
      </c>
      <c r="D310" s="298" t="s">
        <v>207</v>
      </c>
      <c r="E310" s="331">
        <v>25</v>
      </c>
      <c r="F310" s="522"/>
      <c r="G310" s="333">
        <f t="shared" si="9"/>
        <v>10229.47999999999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286</v>
      </c>
      <c r="B311" s="330">
        <v>29</v>
      </c>
      <c r="C311" s="298">
        <v>46265</v>
      </c>
      <c r="D311" s="298" t="s">
        <v>208</v>
      </c>
      <c r="E311" s="331">
        <v>45</v>
      </c>
      <c r="F311" s="522"/>
      <c r="G311" s="333">
        <f t="shared" si="9"/>
        <v>10254.47999999999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286</v>
      </c>
      <c r="B312" s="330">
        <v>30</v>
      </c>
      <c r="C312" s="298">
        <v>46265</v>
      </c>
      <c r="D312" s="298" t="s">
        <v>209</v>
      </c>
      <c r="E312" s="331">
        <v>400</v>
      </c>
      <c r="F312" s="522"/>
      <c r="G312" s="333">
        <f t="shared" si="9"/>
        <v>10299.47999999999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286</v>
      </c>
      <c r="B313" s="330">
        <v>31</v>
      </c>
      <c r="C313" s="298">
        <v>46265</v>
      </c>
      <c r="D313" s="298" t="s">
        <v>210</v>
      </c>
      <c r="E313" s="331">
        <v>375</v>
      </c>
      <c r="F313" s="522"/>
      <c r="G313" s="333">
        <f t="shared" si="9"/>
        <v>10699.47999999999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286</v>
      </c>
      <c r="B314" s="330">
        <v>32</v>
      </c>
      <c r="C314" s="298">
        <v>46265</v>
      </c>
      <c r="D314" s="298" t="s">
        <v>211</v>
      </c>
      <c r="E314" s="331">
        <v>100</v>
      </c>
      <c r="F314" s="522"/>
      <c r="G314" s="333">
        <f t="shared" si="9"/>
        <v>11074.47999999999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286</v>
      </c>
      <c r="B315" s="330">
        <v>33</v>
      </c>
      <c r="C315" s="298">
        <v>46265</v>
      </c>
      <c r="D315" s="298" t="s">
        <v>212</v>
      </c>
      <c r="E315" s="331">
        <v>85</v>
      </c>
      <c r="F315" s="522"/>
      <c r="G315" s="333">
        <f t="shared" si="9"/>
        <v>11174.47999999999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286</v>
      </c>
      <c r="B316" s="330">
        <v>34</v>
      </c>
      <c r="C316" s="298">
        <v>46265</v>
      </c>
      <c r="D316" s="298" t="s">
        <v>213</v>
      </c>
      <c r="E316" s="331">
        <v>230</v>
      </c>
      <c r="F316" s="522"/>
      <c r="G316" s="333">
        <f t="shared" si="9"/>
        <v>11259.47999999999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286</v>
      </c>
      <c r="B317" s="330">
        <v>35</v>
      </c>
      <c r="C317" s="298">
        <v>46265</v>
      </c>
      <c r="D317" s="298" t="s">
        <v>214</v>
      </c>
      <c r="E317" s="331">
        <v>45</v>
      </c>
      <c r="F317" s="522"/>
      <c r="G317" s="333">
        <f t="shared" si="9"/>
        <v>11489.47999999999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294</v>
      </c>
      <c r="B318" s="330">
        <v>20</v>
      </c>
      <c r="C318" s="298">
        <v>46265</v>
      </c>
      <c r="D318" s="299" t="s">
        <v>193</v>
      </c>
      <c r="E318" s="522">
        <v>600</v>
      </c>
      <c r="F318" s="522"/>
      <c r="G318" s="333">
        <f t="shared" si="9"/>
        <v>11534.47999999999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46265</v>
      </c>
      <c r="D319" s="299" t="s">
        <v>1034</v>
      </c>
      <c r="E319" s="522">
        <v>-133.51</v>
      </c>
      <c r="F319" s="522"/>
      <c r="G319" s="333">
        <f t="shared" si="9"/>
        <v>12134.47999999999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294</v>
      </c>
      <c r="B320" s="330">
        <v>10</v>
      </c>
      <c r="C320" s="298">
        <v>46265</v>
      </c>
      <c r="D320" s="299" t="s">
        <v>176</v>
      </c>
      <c r="E320" s="522">
        <v>17.899999999999999</v>
      </c>
      <c r="F320" s="522"/>
      <c r="G320" s="333">
        <f t="shared" si="9"/>
        <v>12000.96999999999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2</v>
      </c>
      <c r="C321" s="298">
        <v>46265</v>
      </c>
      <c r="D321" s="299" t="s">
        <v>355</v>
      </c>
      <c r="E321" s="522">
        <v>46.56</v>
      </c>
      <c r="F321" s="522"/>
      <c r="G321" s="333">
        <f t="shared" si="9"/>
        <v>12018.86999999999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24</v>
      </c>
      <c r="C322" s="298">
        <v>46265</v>
      </c>
      <c r="D322" s="299" t="s">
        <v>858</v>
      </c>
      <c r="E322" s="522">
        <v>83.5</v>
      </c>
      <c r="F322" s="522"/>
      <c r="G322" s="333">
        <f t="shared" si="9"/>
        <v>12065.429999999989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287</v>
      </c>
      <c r="B323" s="330" t="s">
        <v>287</v>
      </c>
      <c r="C323" s="298">
        <v>46265</v>
      </c>
      <c r="D323" s="299" t="s">
        <v>422</v>
      </c>
      <c r="E323" s="522">
        <v>191.64</v>
      </c>
      <c r="F323" s="522">
        <v>191.64</v>
      </c>
      <c r="G323" s="333">
        <f t="shared" si="9"/>
        <v>12148.929999999989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6</v>
      </c>
      <c r="C324" s="298">
        <v>46264</v>
      </c>
      <c r="D324" s="299" t="s">
        <v>1019</v>
      </c>
      <c r="E324" s="522">
        <v>58.54</v>
      </c>
      <c r="F324" s="522"/>
      <c r="G324" s="333">
        <f t="shared" si="9"/>
        <v>12148.929999999989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6</v>
      </c>
      <c r="C325" s="298">
        <v>46264</v>
      </c>
      <c r="D325" s="299" t="s">
        <v>1019</v>
      </c>
      <c r="E325" s="522">
        <v>51.97</v>
      </c>
      <c r="F325" s="522"/>
      <c r="G325" s="333">
        <f t="shared" si="9"/>
        <v>12207.46999999999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4</v>
      </c>
      <c r="C326" s="298">
        <v>46264</v>
      </c>
      <c r="D326" s="299" t="s">
        <v>430</v>
      </c>
      <c r="E326" s="522">
        <v>39.86</v>
      </c>
      <c r="F326" s="522"/>
      <c r="G326" s="333">
        <f t="shared" si="9"/>
        <v>12259.43999999999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8</v>
      </c>
      <c r="C327" s="298">
        <v>46264</v>
      </c>
      <c r="D327" s="299" t="s">
        <v>829</v>
      </c>
      <c r="E327" s="522">
        <v>11.7</v>
      </c>
      <c r="F327" s="522"/>
      <c r="G327" s="333">
        <f t="shared" si="9"/>
        <v>12299.29999999999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46264</v>
      </c>
      <c r="D328" s="299" t="s">
        <v>476</v>
      </c>
      <c r="E328" s="522">
        <v>48.97</v>
      </c>
      <c r="F328" s="522"/>
      <c r="G328" s="333">
        <f t="shared" si="9"/>
        <v>12310.999999999991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46263</v>
      </c>
      <c r="D329" s="299" t="s">
        <v>352</v>
      </c>
      <c r="E329" s="522">
        <v>19.98</v>
      </c>
      <c r="F329" s="522"/>
      <c r="G329" s="333">
        <f t="shared" si="9"/>
        <v>12359.96999999999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6</v>
      </c>
      <c r="C330" s="298">
        <v>46263</v>
      </c>
      <c r="D330" s="299" t="s">
        <v>312</v>
      </c>
      <c r="E330" s="522">
        <v>66.95</v>
      </c>
      <c r="F330" s="522"/>
      <c r="G330" s="333">
        <f t="shared" si="9"/>
        <v>12379.94999999999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8</v>
      </c>
      <c r="C331" s="298">
        <v>46263</v>
      </c>
      <c r="D331" s="299" t="s">
        <v>295</v>
      </c>
      <c r="E331" s="522">
        <v>9.15</v>
      </c>
      <c r="F331" s="522"/>
      <c r="G331" s="333">
        <f t="shared" si="9"/>
        <v>12446.899999999991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46263</v>
      </c>
      <c r="D332" s="299" t="s">
        <v>357</v>
      </c>
      <c r="E332" s="522">
        <v>10.85</v>
      </c>
      <c r="F332" s="522"/>
      <c r="G332" s="333">
        <f t="shared" si="9"/>
        <v>12456.04999999999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291</v>
      </c>
      <c r="B333" s="330">
        <v>38</v>
      </c>
      <c r="C333" s="298">
        <v>46263</v>
      </c>
      <c r="D333" s="299" t="s">
        <v>293</v>
      </c>
      <c r="E333" s="522"/>
      <c r="F333" s="522">
        <v>4729.34</v>
      </c>
      <c r="G333" s="333">
        <f t="shared" si="9"/>
        <v>12466.899999999991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46262</v>
      </c>
      <c r="D334" s="299" t="s">
        <v>334</v>
      </c>
      <c r="E334" s="522">
        <v>26.1</v>
      </c>
      <c r="F334" s="522"/>
      <c r="G334" s="333">
        <f t="shared" si="9"/>
        <v>7737.5599999999913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2</v>
      </c>
      <c r="C335" s="298">
        <v>46262</v>
      </c>
      <c r="D335" s="299" t="s">
        <v>471</v>
      </c>
      <c r="E335" s="522">
        <v>109.42</v>
      </c>
      <c r="F335" s="522"/>
      <c r="G335" s="333">
        <f t="shared" si="9"/>
        <v>7763.6599999999917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1</v>
      </c>
      <c r="C336" s="298">
        <v>46261</v>
      </c>
      <c r="D336" s="299" t="s">
        <v>311</v>
      </c>
      <c r="E336" s="522">
        <v>150.69999999999999</v>
      </c>
      <c r="F336" s="522"/>
      <c r="G336" s="333">
        <f t="shared" si="9"/>
        <v>7873.0799999999917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1</v>
      </c>
      <c r="C337" s="298">
        <v>46261</v>
      </c>
      <c r="D337" s="299" t="s">
        <v>427</v>
      </c>
      <c r="E337" s="522">
        <v>36.18</v>
      </c>
      <c r="F337" s="522"/>
      <c r="G337" s="333">
        <f t="shared" si="9"/>
        <v>8023.7799999999916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3</v>
      </c>
      <c r="C338" s="298">
        <v>46261</v>
      </c>
      <c r="D338" s="299" t="s">
        <v>981</v>
      </c>
      <c r="E338" s="522">
        <v>9.23</v>
      </c>
      <c r="F338" s="522"/>
      <c r="G338" s="333">
        <f t="shared" si="9"/>
        <v>8059.9599999999919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4</v>
      </c>
      <c r="C339" s="298">
        <v>46261</v>
      </c>
      <c r="D339" s="299" t="s">
        <v>310</v>
      </c>
      <c r="E339" s="522">
        <v>47.99</v>
      </c>
      <c r="F339" s="522"/>
      <c r="G339" s="333">
        <f t="shared" si="9"/>
        <v>8069.1899999999914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46261</v>
      </c>
      <c r="D340" s="299" t="s">
        <v>300</v>
      </c>
      <c r="E340" s="522">
        <v>53.12</v>
      </c>
      <c r="F340" s="522"/>
      <c r="G340" s="333">
        <f t="shared" si="9"/>
        <v>8117.1799999999912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2</v>
      </c>
      <c r="C341" s="298">
        <v>46261</v>
      </c>
      <c r="D341" s="299" t="s">
        <v>1028</v>
      </c>
      <c r="E341" s="522">
        <v>20</v>
      </c>
      <c r="F341" s="522"/>
      <c r="G341" s="333">
        <f t="shared" si="9"/>
        <v>8170.2999999999911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46260</v>
      </c>
      <c r="D342" s="299" t="s">
        <v>1029</v>
      </c>
      <c r="E342" s="522">
        <v>11.38</v>
      </c>
      <c r="F342" s="522"/>
      <c r="G342" s="333">
        <f t="shared" si="9"/>
        <v>8190.2999999999911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46260</v>
      </c>
      <c r="D343" s="299" t="s">
        <v>1030</v>
      </c>
      <c r="E343" s="522">
        <v>74.91</v>
      </c>
      <c r="F343" s="522"/>
      <c r="G343" s="333">
        <f t="shared" ref="G343:G360" si="10">G344-E343+F343</f>
        <v>8201.6799999999912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42</v>
      </c>
      <c r="C344" s="298">
        <v>46260</v>
      </c>
      <c r="D344" s="299" t="s">
        <v>200</v>
      </c>
      <c r="E344" s="522">
        <v>59</v>
      </c>
      <c r="F344" s="522"/>
      <c r="G344" s="333">
        <f t="shared" si="10"/>
        <v>8276.5899999999911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43</v>
      </c>
      <c r="C345" s="298">
        <v>46260</v>
      </c>
      <c r="D345" s="299" t="s">
        <v>201</v>
      </c>
      <c r="E345" s="522">
        <v>42.84</v>
      </c>
      <c r="F345" s="522"/>
      <c r="G345" s="333">
        <f t="shared" si="10"/>
        <v>8335.5899999999911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291</v>
      </c>
      <c r="B346" s="330">
        <v>40</v>
      </c>
      <c r="C346" s="298">
        <v>46260</v>
      </c>
      <c r="D346" s="299" t="s">
        <v>316</v>
      </c>
      <c r="E346" s="522"/>
      <c r="F346" s="522">
        <v>59.74</v>
      </c>
      <c r="G346" s="333">
        <f t="shared" si="10"/>
        <v>8378.4299999999912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4</v>
      </c>
      <c r="C347" s="298">
        <v>46260</v>
      </c>
      <c r="D347" s="299" t="s">
        <v>296</v>
      </c>
      <c r="E347" s="522">
        <v>78.510000000000005</v>
      </c>
      <c r="F347" s="522"/>
      <c r="G347" s="333">
        <f t="shared" si="10"/>
        <v>8318.6899999999914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6</v>
      </c>
      <c r="C348" s="298">
        <v>46259</v>
      </c>
      <c r="D348" s="299" t="s">
        <v>312</v>
      </c>
      <c r="E348" s="522">
        <v>54.95</v>
      </c>
      <c r="F348" s="522"/>
      <c r="G348" s="333">
        <f t="shared" si="10"/>
        <v>8397.1999999999916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46259</v>
      </c>
      <c r="D349" s="299" t="s">
        <v>357</v>
      </c>
      <c r="E349" s="522">
        <v>5.28</v>
      </c>
      <c r="F349" s="522"/>
      <c r="G349" s="333">
        <f t="shared" si="10"/>
        <v>8452.1499999999924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8</v>
      </c>
      <c r="C350" s="298">
        <v>46259</v>
      </c>
      <c r="D350" s="299" t="s">
        <v>308</v>
      </c>
      <c r="E350" s="522">
        <v>71.75</v>
      </c>
      <c r="F350" s="522"/>
      <c r="G350" s="333">
        <f t="shared" si="10"/>
        <v>8457.429999999993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5</v>
      </c>
      <c r="C351" s="298">
        <v>46259</v>
      </c>
      <c r="D351" s="299" t="s">
        <v>1027</v>
      </c>
      <c r="E351" s="522">
        <v>30</v>
      </c>
      <c r="F351" s="522"/>
      <c r="G351" s="333">
        <f t="shared" si="10"/>
        <v>8529.179999999993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46259</v>
      </c>
      <c r="D352" s="299" t="s">
        <v>334</v>
      </c>
      <c r="E352" s="522">
        <v>18.18</v>
      </c>
      <c r="F352" s="522"/>
      <c r="G352" s="333">
        <f t="shared" si="10"/>
        <v>8559.179999999993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294</v>
      </c>
      <c r="B353" s="330">
        <v>12</v>
      </c>
      <c r="C353" s="298">
        <v>46259</v>
      </c>
      <c r="D353" s="299" t="s">
        <v>314</v>
      </c>
      <c r="E353" s="522">
        <v>225</v>
      </c>
      <c r="F353" s="522"/>
      <c r="G353" s="333">
        <f t="shared" si="10"/>
        <v>8577.3599999999933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5</v>
      </c>
      <c r="C354" s="298">
        <v>46259</v>
      </c>
      <c r="D354" s="299" t="s">
        <v>1025</v>
      </c>
      <c r="E354" s="522">
        <v>-125</v>
      </c>
      <c r="F354" s="522"/>
      <c r="G354" s="333">
        <f t="shared" si="10"/>
        <v>8802.3599999999933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5</v>
      </c>
      <c r="C355" s="298">
        <v>46259</v>
      </c>
      <c r="D355" s="299" t="s">
        <v>1024</v>
      </c>
      <c r="E355" s="522">
        <v>-125</v>
      </c>
      <c r="F355" s="522"/>
      <c r="G355" s="333">
        <f t="shared" si="10"/>
        <v>8677.3599999999933</v>
      </c>
      <c r="H355" s="334" t="s">
        <v>298</v>
      </c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287</v>
      </c>
      <c r="B356" s="330" t="s">
        <v>287</v>
      </c>
      <c r="C356" s="298">
        <v>46259</v>
      </c>
      <c r="D356" s="299" t="s">
        <v>1026</v>
      </c>
      <c r="E356" s="522"/>
      <c r="F356" s="522">
        <v>430</v>
      </c>
      <c r="G356" s="333">
        <f t="shared" si="10"/>
        <v>8552.3599999999933</v>
      </c>
      <c r="H356" s="334" t="s">
        <v>298</v>
      </c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287</v>
      </c>
      <c r="B357" s="330" t="s">
        <v>287</v>
      </c>
      <c r="C357" s="298">
        <v>46259</v>
      </c>
      <c r="D357" s="299" t="s">
        <v>1026</v>
      </c>
      <c r="E357" s="522">
        <v>430</v>
      </c>
      <c r="F357" s="522"/>
      <c r="G357" s="333">
        <f t="shared" si="10"/>
        <v>8122.3599999999933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2</v>
      </c>
      <c r="C358" s="298">
        <v>46259</v>
      </c>
      <c r="D358" s="299" t="s">
        <v>357</v>
      </c>
      <c r="E358" s="522">
        <v>37.71</v>
      </c>
      <c r="F358" s="522"/>
      <c r="G358" s="333">
        <f t="shared" si="10"/>
        <v>8552.3599999999933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291</v>
      </c>
      <c r="B359" s="330">
        <v>41</v>
      </c>
      <c r="C359" s="298">
        <v>46258</v>
      </c>
      <c r="D359" s="299" t="s">
        <v>1021</v>
      </c>
      <c r="E359" s="522"/>
      <c r="F359" s="522">
        <v>800</v>
      </c>
      <c r="G359" s="333">
        <f t="shared" si="10"/>
        <v>8590.0699999999924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6</v>
      </c>
      <c r="C360" s="298">
        <v>46258</v>
      </c>
      <c r="D360" s="299" t="s">
        <v>300</v>
      </c>
      <c r="E360" s="522">
        <v>63.98</v>
      </c>
      <c r="F360" s="522"/>
      <c r="G360" s="333">
        <f t="shared" si="10"/>
        <v>7790.0699999999924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8</v>
      </c>
      <c r="C361" s="298">
        <v>46258</v>
      </c>
      <c r="D361" s="299" t="s">
        <v>296</v>
      </c>
      <c r="E361" s="522">
        <v>15.3</v>
      </c>
      <c r="F361" s="522"/>
      <c r="G361" s="333">
        <f t="shared" ref="G361:G374" si="11">G362-E361+F361</f>
        <v>7854.049999999992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4</v>
      </c>
      <c r="C362" s="298">
        <v>46258</v>
      </c>
      <c r="D362" s="299" t="s">
        <v>296</v>
      </c>
      <c r="E362" s="522">
        <v>41.09</v>
      </c>
      <c r="F362" s="522"/>
      <c r="G362" s="333">
        <f t="shared" si="11"/>
        <v>7869.3499999999922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6</v>
      </c>
      <c r="C363" s="298">
        <v>46258</v>
      </c>
      <c r="D363" s="299" t="s">
        <v>300</v>
      </c>
      <c r="E363" s="522">
        <v>51.08</v>
      </c>
      <c r="F363" s="522"/>
      <c r="G363" s="333">
        <f t="shared" si="11"/>
        <v>7910.4399999999923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6</v>
      </c>
      <c r="C364" s="298">
        <v>46258</v>
      </c>
      <c r="D364" s="299" t="s">
        <v>300</v>
      </c>
      <c r="E364" s="522">
        <v>66.010000000000005</v>
      </c>
      <c r="F364" s="522"/>
      <c r="G364" s="333">
        <f t="shared" si="11"/>
        <v>7961.5199999999923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5</v>
      </c>
      <c r="C365" s="298">
        <v>46256</v>
      </c>
      <c r="D365" s="299" t="s">
        <v>1022</v>
      </c>
      <c r="E365" s="522">
        <v>134.19</v>
      </c>
      <c r="F365" s="522"/>
      <c r="G365" s="333">
        <f t="shared" si="11"/>
        <v>8027.5299999999925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5</v>
      </c>
      <c r="C366" s="298">
        <v>46256</v>
      </c>
      <c r="D366" s="299" t="s">
        <v>1017</v>
      </c>
      <c r="E366" s="522">
        <v>50</v>
      </c>
      <c r="F366" s="522"/>
      <c r="G366" s="333">
        <f t="shared" si="11"/>
        <v>8161.7199999999921</v>
      </c>
      <c r="H366" s="334" t="s">
        <v>298</v>
      </c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8</v>
      </c>
      <c r="C367" s="298">
        <v>46255</v>
      </c>
      <c r="D367" s="299" t="s">
        <v>319</v>
      </c>
      <c r="E367" s="522">
        <v>39.270000000000003</v>
      </c>
      <c r="F367" s="522"/>
      <c r="G367" s="333">
        <f t="shared" si="11"/>
        <v>8211.7199999999921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8</v>
      </c>
      <c r="C368" s="298">
        <v>46255</v>
      </c>
      <c r="D368" s="299" t="s">
        <v>319</v>
      </c>
      <c r="E368" s="522">
        <v>8.48</v>
      </c>
      <c r="F368" s="522"/>
      <c r="G368" s="333">
        <f t="shared" si="11"/>
        <v>8250.9899999999925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6</v>
      </c>
      <c r="C369" s="298">
        <v>46255</v>
      </c>
      <c r="D369" s="299" t="s">
        <v>396</v>
      </c>
      <c r="E369" s="522">
        <v>157.32</v>
      </c>
      <c r="F369" s="522"/>
      <c r="G369" s="333">
        <f t="shared" si="11"/>
        <v>8259.4699999999921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7</v>
      </c>
      <c r="C370" s="298">
        <v>46254</v>
      </c>
      <c r="D370" s="299" t="s">
        <v>1023</v>
      </c>
      <c r="E370" s="522">
        <v>100</v>
      </c>
      <c r="F370" s="522"/>
      <c r="G370" s="333">
        <f t="shared" si="11"/>
        <v>8416.7899999999918</v>
      </c>
      <c r="H370" s="334" t="s">
        <v>298</v>
      </c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8</v>
      </c>
      <c r="C371" s="298">
        <v>46254</v>
      </c>
      <c r="D371" s="299" t="s">
        <v>319</v>
      </c>
      <c r="E371" s="522">
        <v>119.58</v>
      </c>
      <c r="F371" s="522"/>
      <c r="G371" s="333">
        <f t="shared" si="11"/>
        <v>8516.7899999999918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291</v>
      </c>
      <c r="B372" s="330">
        <v>39</v>
      </c>
      <c r="C372" s="298">
        <v>46254</v>
      </c>
      <c r="D372" s="299" t="s">
        <v>292</v>
      </c>
      <c r="E372" s="522"/>
      <c r="F372" s="522">
        <v>2763.78</v>
      </c>
      <c r="G372" s="333">
        <f t="shared" si="11"/>
        <v>8636.3699999999917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287</v>
      </c>
      <c r="B373" s="330" t="s">
        <v>287</v>
      </c>
      <c r="C373" s="298">
        <v>46253</v>
      </c>
      <c r="D373" s="299" t="s">
        <v>889</v>
      </c>
      <c r="E373" s="522">
        <v>219.38</v>
      </c>
      <c r="F373" s="522">
        <v>219.38</v>
      </c>
      <c r="G373" s="333">
        <f t="shared" si="11"/>
        <v>5872.5899999999911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294</v>
      </c>
      <c r="B374" s="330">
        <v>22</v>
      </c>
      <c r="C374" s="298">
        <v>46253</v>
      </c>
      <c r="D374" s="299" t="s">
        <v>921</v>
      </c>
      <c r="E374" s="522">
        <v>7.46</v>
      </c>
      <c r="F374" s="522"/>
      <c r="G374" s="333">
        <f t="shared" si="11"/>
        <v>5872.5899999999911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294</v>
      </c>
      <c r="B375" s="330">
        <v>22</v>
      </c>
      <c r="C375" s="298">
        <v>46253</v>
      </c>
      <c r="D375" s="299" t="s">
        <v>323</v>
      </c>
      <c r="E375" s="522">
        <v>23.42</v>
      </c>
      <c r="F375" s="522"/>
      <c r="G375" s="333">
        <f t="shared" ref="G375:G377" si="12">G376-E375+F375</f>
        <v>5880.0499999999911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8</v>
      </c>
      <c r="C376" s="298">
        <v>46252</v>
      </c>
      <c r="D376" s="299" t="s">
        <v>319</v>
      </c>
      <c r="E376" s="522">
        <v>13</v>
      </c>
      <c r="F376" s="522"/>
      <c r="G376" s="333">
        <f t="shared" si="12"/>
        <v>5903.4699999999912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294</v>
      </c>
      <c r="B377" s="330">
        <v>22</v>
      </c>
      <c r="C377" s="298">
        <v>46252</v>
      </c>
      <c r="D377" s="299" t="s">
        <v>928</v>
      </c>
      <c r="E377" s="522">
        <v>13.84</v>
      </c>
      <c r="F377" s="522"/>
      <c r="G377" s="333">
        <f t="shared" si="12"/>
        <v>5916.4699999999912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287</v>
      </c>
      <c r="B378" s="330" t="s">
        <v>287</v>
      </c>
      <c r="C378" s="298">
        <v>46252</v>
      </c>
      <c r="D378" s="299" t="s">
        <v>1018</v>
      </c>
      <c r="E378" s="522">
        <v>2518.46</v>
      </c>
      <c r="F378" s="522">
        <v>2518.46</v>
      </c>
      <c r="G378" s="333">
        <f t="shared" ref="G378:G440" si="13">G379-E378+F378</f>
        <v>5930.3099999999913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6</v>
      </c>
      <c r="C379" s="298">
        <v>46252</v>
      </c>
      <c r="D379" s="299" t="s">
        <v>322</v>
      </c>
      <c r="E379" s="522">
        <v>25</v>
      </c>
      <c r="F379" s="522"/>
      <c r="G379" s="333">
        <f t="shared" si="13"/>
        <v>5930.3099999999913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21</v>
      </c>
      <c r="C380" s="298">
        <v>46251</v>
      </c>
      <c r="D380" s="299" t="s">
        <v>194</v>
      </c>
      <c r="E380" s="522">
        <v>81</v>
      </c>
      <c r="F380" s="522"/>
      <c r="G380" s="333">
        <f t="shared" si="13"/>
        <v>5955.3099999999913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294</v>
      </c>
      <c r="B381" s="330">
        <v>42</v>
      </c>
      <c r="C381" s="298">
        <v>46251</v>
      </c>
      <c r="D381" s="299" t="s">
        <v>333</v>
      </c>
      <c r="E381" s="522">
        <v>22.35</v>
      </c>
      <c r="F381" s="522"/>
      <c r="G381" s="333">
        <f t="shared" si="13"/>
        <v>6036.3099999999913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294</v>
      </c>
      <c r="B382" s="330">
        <v>43</v>
      </c>
      <c r="C382" s="298">
        <v>46251</v>
      </c>
      <c r="D382" s="299" t="s">
        <v>333</v>
      </c>
      <c r="E382" s="522">
        <v>22.35</v>
      </c>
      <c r="F382" s="522"/>
      <c r="G382" s="333">
        <f t="shared" si="13"/>
        <v>6058.6599999999917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1</v>
      </c>
      <c r="C383" s="298">
        <v>46251</v>
      </c>
      <c r="D383" s="299" t="s">
        <v>329</v>
      </c>
      <c r="E383" s="522">
        <v>120</v>
      </c>
      <c r="F383" s="522"/>
      <c r="G383" s="333">
        <f t="shared" si="13"/>
        <v>6081.009999999992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2</v>
      </c>
      <c r="C384" s="298">
        <v>46251</v>
      </c>
      <c r="D384" s="299" t="s">
        <v>332</v>
      </c>
      <c r="E384" s="522">
        <v>15.5</v>
      </c>
      <c r="F384" s="522"/>
      <c r="G384" s="333">
        <f t="shared" si="13"/>
        <v>6201.009999999992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6</v>
      </c>
      <c r="C385" s="298">
        <v>46251</v>
      </c>
      <c r="D385" s="299" t="s">
        <v>1001</v>
      </c>
      <c r="E385" s="522">
        <v>30</v>
      </c>
      <c r="F385" s="522"/>
      <c r="G385" s="333">
        <f t="shared" si="13"/>
        <v>6216.509999999992</v>
      </c>
      <c r="H385" s="334" t="s">
        <v>298</v>
      </c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17</v>
      </c>
      <c r="C386" s="298">
        <v>46251</v>
      </c>
      <c r="D386" s="299" t="s">
        <v>188</v>
      </c>
      <c r="E386" s="522">
        <v>42.65</v>
      </c>
      <c r="F386" s="522"/>
      <c r="G386" s="333">
        <f t="shared" si="13"/>
        <v>6246.509999999992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294</v>
      </c>
      <c r="B387" s="330">
        <v>11</v>
      </c>
      <c r="C387" s="298">
        <v>46251</v>
      </c>
      <c r="D387" s="299" t="s">
        <v>178</v>
      </c>
      <c r="E387" s="522">
        <v>256.83999999999997</v>
      </c>
      <c r="F387" s="522"/>
      <c r="G387" s="333">
        <f t="shared" si="13"/>
        <v>6289.1599999999917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23</v>
      </c>
      <c r="C388" s="298">
        <v>46251</v>
      </c>
      <c r="D388" s="299" t="s">
        <v>63</v>
      </c>
      <c r="E388" s="522">
        <v>529.46</v>
      </c>
      <c r="F388" s="522"/>
      <c r="G388" s="333">
        <f t="shared" si="13"/>
        <v>6545.9999999999918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1</v>
      </c>
      <c r="C389" s="298">
        <v>46250</v>
      </c>
      <c r="D389" s="299" t="s">
        <v>1019</v>
      </c>
      <c r="E389" s="522">
        <v>25.5</v>
      </c>
      <c r="F389" s="522"/>
      <c r="G389" s="333">
        <f t="shared" si="13"/>
        <v>7075.4599999999919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5</v>
      </c>
      <c r="C390" s="298">
        <v>46250</v>
      </c>
      <c r="D390" s="299" t="s">
        <v>339</v>
      </c>
      <c r="E390" s="522">
        <v>21.3</v>
      </c>
      <c r="F390" s="522"/>
      <c r="G390" s="333">
        <f t="shared" si="13"/>
        <v>7100.9599999999919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1</v>
      </c>
      <c r="C391" s="298">
        <v>46250</v>
      </c>
      <c r="D391" s="299" t="s">
        <v>1019</v>
      </c>
      <c r="E391" s="522">
        <v>28.1</v>
      </c>
      <c r="F391" s="522"/>
      <c r="G391" s="333">
        <f t="shared" si="13"/>
        <v>7122.259999999992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8</v>
      </c>
      <c r="C392" s="298">
        <v>46250</v>
      </c>
      <c r="D392" s="299" t="s">
        <v>319</v>
      </c>
      <c r="E392" s="522">
        <v>13.58</v>
      </c>
      <c r="F392" s="522"/>
      <c r="G392" s="333">
        <f t="shared" si="13"/>
        <v>7150.3599999999924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7</v>
      </c>
      <c r="C393" s="298">
        <v>46250</v>
      </c>
      <c r="D393" s="299" t="s">
        <v>300</v>
      </c>
      <c r="E393" s="522">
        <v>85.15</v>
      </c>
      <c r="F393" s="522"/>
      <c r="G393" s="333">
        <f t="shared" si="13"/>
        <v>7163.9399999999923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6</v>
      </c>
      <c r="C394" s="298">
        <v>46250</v>
      </c>
      <c r="D394" s="299" t="s">
        <v>300</v>
      </c>
      <c r="E394" s="522">
        <v>33</v>
      </c>
      <c r="F394" s="522"/>
      <c r="G394" s="333">
        <f t="shared" si="13"/>
        <v>7249.089999999992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1</v>
      </c>
      <c r="C395" s="298">
        <v>46249</v>
      </c>
      <c r="D395" s="299" t="s">
        <v>829</v>
      </c>
      <c r="E395" s="522">
        <v>72.239999999999995</v>
      </c>
      <c r="F395" s="522"/>
      <c r="G395" s="333">
        <f t="shared" si="13"/>
        <v>7282.089999999992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1</v>
      </c>
      <c r="C396" s="298">
        <v>46249</v>
      </c>
      <c r="D396" s="299" t="s">
        <v>427</v>
      </c>
      <c r="E396" s="522">
        <v>46</v>
      </c>
      <c r="F396" s="522"/>
      <c r="G396" s="333">
        <f t="shared" si="13"/>
        <v>7354.3299999999917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4</v>
      </c>
      <c r="C397" s="298">
        <v>46249</v>
      </c>
      <c r="D397" s="299" t="s">
        <v>329</v>
      </c>
      <c r="E397" s="522">
        <v>32.06</v>
      </c>
      <c r="F397" s="522"/>
      <c r="G397" s="333">
        <f t="shared" si="13"/>
        <v>7400.3299999999917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6</v>
      </c>
      <c r="C398" s="298">
        <v>46249</v>
      </c>
      <c r="D398" s="299" t="s">
        <v>300</v>
      </c>
      <c r="E398" s="522">
        <v>18.079999999999998</v>
      </c>
      <c r="F398" s="522"/>
      <c r="G398" s="333">
        <f t="shared" si="13"/>
        <v>7432.3899999999921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7</v>
      </c>
      <c r="C399" s="298">
        <v>46248</v>
      </c>
      <c r="D399" s="299" t="s">
        <v>1020</v>
      </c>
      <c r="E399" s="522">
        <v>37.26</v>
      </c>
      <c r="F399" s="522"/>
      <c r="G399" s="333">
        <f t="shared" si="13"/>
        <v>7450.4699999999921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7</v>
      </c>
      <c r="C400" s="298">
        <v>46248</v>
      </c>
      <c r="D400" s="299" t="s">
        <v>443</v>
      </c>
      <c r="E400" s="522">
        <v>151.94</v>
      </c>
      <c r="F400" s="522"/>
      <c r="G400" s="333">
        <f t="shared" si="13"/>
        <v>7487.7299999999923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291</v>
      </c>
      <c r="B401" s="330">
        <v>38</v>
      </c>
      <c r="C401" s="298">
        <v>46248</v>
      </c>
      <c r="D401" s="299" t="s">
        <v>293</v>
      </c>
      <c r="E401" s="522"/>
      <c r="F401" s="522">
        <v>4729.33</v>
      </c>
      <c r="G401" s="333">
        <f t="shared" si="13"/>
        <v>7639.6699999999919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8</v>
      </c>
      <c r="C402" s="298">
        <v>46247</v>
      </c>
      <c r="D402" s="299" t="s">
        <v>319</v>
      </c>
      <c r="E402" s="522">
        <v>237.21</v>
      </c>
      <c r="F402" s="522"/>
      <c r="G402" s="333">
        <f t="shared" si="13"/>
        <v>2910.339999999992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6</v>
      </c>
      <c r="C403" s="298">
        <v>46246</v>
      </c>
      <c r="D403" s="299" t="s">
        <v>411</v>
      </c>
      <c r="E403" s="522">
        <v>-3.54</v>
      </c>
      <c r="F403" s="522"/>
      <c r="G403" s="333">
        <f t="shared" si="13"/>
        <v>3147.549999999992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294</v>
      </c>
      <c r="B404" s="330">
        <v>19</v>
      </c>
      <c r="C404" s="298">
        <v>46246</v>
      </c>
      <c r="D404" s="299" t="s">
        <v>191</v>
      </c>
      <c r="E404" s="522">
        <v>200</v>
      </c>
      <c r="F404" s="522"/>
      <c r="G404" s="333">
        <f t="shared" si="13"/>
        <v>3144.009999999992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335</v>
      </c>
      <c r="B405" s="330" t="s">
        <v>335</v>
      </c>
      <c r="C405" s="298">
        <v>46246</v>
      </c>
      <c r="D405" s="299" t="s">
        <v>185</v>
      </c>
      <c r="E405" s="522">
        <v>63.55</v>
      </c>
      <c r="F405" s="522"/>
      <c r="G405" s="333">
        <f t="shared" si="13"/>
        <v>3344.009999999992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15</v>
      </c>
      <c r="C406" s="298">
        <v>46246</v>
      </c>
      <c r="D406" s="299" t="s">
        <v>185</v>
      </c>
      <c r="E406" s="522">
        <v>64.28</v>
      </c>
      <c r="F406" s="522"/>
      <c r="G406" s="333">
        <f t="shared" si="13"/>
        <v>3407.5599999999922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294</v>
      </c>
      <c r="B407" s="330">
        <v>22</v>
      </c>
      <c r="C407" s="298">
        <v>46245</v>
      </c>
      <c r="D407" s="299" t="s">
        <v>351</v>
      </c>
      <c r="E407" s="522">
        <v>21.29</v>
      </c>
      <c r="F407" s="522"/>
      <c r="G407" s="333">
        <f t="shared" si="13"/>
        <v>3471.8399999999924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6</v>
      </c>
      <c r="C408" s="298">
        <v>46245</v>
      </c>
      <c r="D408" s="299" t="s">
        <v>426</v>
      </c>
      <c r="E408" s="522">
        <v>-130</v>
      </c>
      <c r="F408" s="522"/>
      <c r="G408" s="333">
        <f t="shared" si="13"/>
        <v>3493.1299999999924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291</v>
      </c>
      <c r="B409" s="330">
        <v>41</v>
      </c>
      <c r="C409" s="298">
        <v>46244</v>
      </c>
      <c r="D409" s="299" t="s">
        <v>1009</v>
      </c>
      <c r="E409" s="522"/>
      <c r="F409" s="522">
        <v>800</v>
      </c>
      <c r="G409" s="333">
        <f t="shared" si="13"/>
        <v>3363.1299999999924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294</v>
      </c>
      <c r="B410" s="330">
        <v>22</v>
      </c>
      <c r="C410" s="298">
        <v>46244</v>
      </c>
      <c r="D410" s="299" t="s">
        <v>977</v>
      </c>
      <c r="E410" s="522">
        <v>5.31</v>
      </c>
      <c r="F410" s="522"/>
      <c r="G410" s="333">
        <f t="shared" si="13"/>
        <v>2563.1299999999924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46244</v>
      </c>
      <c r="D411" s="299" t="s">
        <v>319</v>
      </c>
      <c r="E411" s="522">
        <v>9.5</v>
      </c>
      <c r="F411" s="522"/>
      <c r="G411" s="333">
        <f t="shared" si="13"/>
        <v>2568.4399999999923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46244</v>
      </c>
      <c r="D412" s="299" t="s">
        <v>334</v>
      </c>
      <c r="E412" s="522">
        <v>16.16</v>
      </c>
      <c r="F412" s="522"/>
      <c r="G412" s="333">
        <f t="shared" si="13"/>
        <v>2577.9399999999923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5</v>
      </c>
      <c r="C413" s="298">
        <v>46243</v>
      </c>
      <c r="D413" s="299" t="s">
        <v>852</v>
      </c>
      <c r="E413" s="522">
        <v>10.68</v>
      </c>
      <c r="F413" s="522"/>
      <c r="G413" s="333">
        <f t="shared" si="13"/>
        <v>2594.0999999999922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287</v>
      </c>
      <c r="B414" s="330" t="s">
        <v>287</v>
      </c>
      <c r="C414" s="298">
        <v>46243</v>
      </c>
      <c r="D414" s="299" t="s">
        <v>843</v>
      </c>
      <c r="E414" s="522">
        <v>116.04</v>
      </c>
      <c r="F414" s="522">
        <v>116.04</v>
      </c>
      <c r="G414" s="333">
        <f t="shared" si="13"/>
        <v>2604.779999999992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1</v>
      </c>
      <c r="C415" s="298">
        <v>46243</v>
      </c>
      <c r="D415" s="299" t="s">
        <v>306</v>
      </c>
      <c r="E415" s="522">
        <v>228.43</v>
      </c>
      <c r="F415" s="522"/>
      <c r="G415" s="333">
        <f t="shared" si="13"/>
        <v>2604.779999999992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4</v>
      </c>
      <c r="C416" s="298">
        <v>46242</v>
      </c>
      <c r="D416" s="299" t="s">
        <v>319</v>
      </c>
      <c r="E416" s="522">
        <v>39.92</v>
      </c>
      <c r="F416" s="522"/>
      <c r="G416" s="333">
        <f t="shared" si="13"/>
        <v>2833.2099999999919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4</v>
      </c>
      <c r="C417" s="298">
        <v>46242</v>
      </c>
      <c r="D417" s="299" t="s">
        <v>296</v>
      </c>
      <c r="E417" s="522">
        <v>73.16</v>
      </c>
      <c r="F417" s="522"/>
      <c r="G417" s="333">
        <f t="shared" si="13"/>
        <v>2873.1299999999919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1</v>
      </c>
      <c r="C418" s="298">
        <v>46242</v>
      </c>
      <c r="D418" s="299" t="s">
        <v>300</v>
      </c>
      <c r="E418" s="522">
        <v>28.7</v>
      </c>
      <c r="F418" s="522"/>
      <c r="G418" s="333">
        <f t="shared" si="13"/>
        <v>2946.2899999999918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46242</v>
      </c>
      <c r="D419" s="299" t="s">
        <v>344</v>
      </c>
      <c r="E419" s="522">
        <v>121.55</v>
      </c>
      <c r="F419" s="522"/>
      <c r="G419" s="333">
        <f t="shared" si="13"/>
        <v>2974.9899999999916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8</v>
      </c>
      <c r="C420" s="298">
        <v>46242</v>
      </c>
      <c r="D420" s="299" t="s">
        <v>1014</v>
      </c>
      <c r="E420" s="522">
        <v>25</v>
      </c>
      <c r="F420" s="522"/>
      <c r="G420" s="333">
        <f t="shared" si="13"/>
        <v>3096.5399999999918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46242</v>
      </c>
      <c r="D421" s="299" t="s">
        <v>352</v>
      </c>
      <c r="E421" s="522">
        <v>21.99</v>
      </c>
      <c r="F421" s="522"/>
      <c r="G421" s="333">
        <f t="shared" si="13"/>
        <v>3121.5399999999918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5</v>
      </c>
      <c r="C422" s="298">
        <v>46242</v>
      </c>
      <c r="D422" s="299" t="s">
        <v>1017</v>
      </c>
      <c r="E422" s="522">
        <v>60</v>
      </c>
      <c r="F422" s="522"/>
      <c r="G422" s="333">
        <f t="shared" si="13"/>
        <v>3143.5299999999916</v>
      </c>
      <c r="H422" s="334" t="s">
        <v>298</v>
      </c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8</v>
      </c>
      <c r="C423" s="298">
        <v>46241</v>
      </c>
      <c r="D423" s="299" t="s">
        <v>319</v>
      </c>
      <c r="E423" s="522">
        <v>19.690000000000001</v>
      </c>
      <c r="F423" s="522"/>
      <c r="G423" s="333">
        <f t="shared" si="13"/>
        <v>3203.5299999999916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2</v>
      </c>
      <c r="C424" s="298">
        <v>46241</v>
      </c>
      <c r="D424" s="299" t="s">
        <v>296</v>
      </c>
      <c r="E424" s="522">
        <v>8.93</v>
      </c>
      <c r="F424" s="522"/>
      <c r="G424" s="333">
        <f t="shared" si="13"/>
        <v>3223.2199999999916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6</v>
      </c>
      <c r="C425" s="298">
        <v>46241</v>
      </c>
      <c r="D425" s="299" t="s">
        <v>320</v>
      </c>
      <c r="E425" s="522">
        <v>178.24</v>
      </c>
      <c r="F425" s="522"/>
      <c r="G425" s="333">
        <f t="shared" si="13"/>
        <v>3232.1499999999915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46241</v>
      </c>
      <c r="D426" s="299" t="s">
        <v>403</v>
      </c>
      <c r="E426" s="522">
        <v>107.68</v>
      </c>
      <c r="F426" s="522"/>
      <c r="G426" s="333">
        <f t="shared" si="13"/>
        <v>3410.3899999999917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335</v>
      </c>
      <c r="B427" s="330" t="s">
        <v>335</v>
      </c>
      <c r="C427" s="298">
        <v>46241</v>
      </c>
      <c r="D427" s="299" t="s">
        <v>182</v>
      </c>
      <c r="E427" s="522">
        <v>83.63</v>
      </c>
      <c r="F427" s="522"/>
      <c r="G427" s="333">
        <f t="shared" si="13"/>
        <v>3518.0699999999915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294</v>
      </c>
      <c r="B428" s="330">
        <v>9</v>
      </c>
      <c r="C428" s="298">
        <v>46241</v>
      </c>
      <c r="D428" s="299" t="s">
        <v>58</v>
      </c>
      <c r="E428" s="522">
        <v>1231.68</v>
      </c>
      <c r="F428" s="522"/>
      <c r="G428" s="333">
        <f t="shared" si="13"/>
        <v>3601.6999999999916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2</v>
      </c>
      <c r="C429" s="298">
        <v>46240</v>
      </c>
      <c r="D429" s="299" t="s">
        <v>1015</v>
      </c>
      <c r="E429" s="522">
        <v>33.700000000000003</v>
      </c>
      <c r="F429" s="522"/>
      <c r="G429" s="333">
        <f t="shared" si="13"/>
        <v>4833.3799999999919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8</v>
      </c>
      <c r="C430" s="298">
        <v>46240</v>
      </c>
      <c r="D430" s="299" t="s">
        <v>346</v>
      </c>
      <c r="E430" s="522">
        <v>23.33</v>
      </c>
      <c r="F430" s="522"/>
      <c r="G430" s="333">
        <f t="shared" si="13"/>
        <v>4867.0799999999917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294</v>
      </c>
      <c r="B431" s="330">
        <v>14</v>
      </c>
      <c r="C431" s="298">
        <v>46240</v>
      </c>
      <c r="D431" s="299" t="s">
        <v>956</v>
      </c>
      <c r="E431" s="522">
        <v>66.67</v>
      </c>
      <c r="F431" s="522"/>
      <c r="G431" s="333">
        <f t="shared" si="13"/>
        <v>4890.4099999999917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6</v>
      </c>
      <c r="C432" s="298">
        <v>46240</v>
      </c>
      <c r="D432" s="299" t="s">
        <v>343</v>
      </c>
      <c r="E432" s="522">
        <v>75</v>
      </c>
      <c r="F432" s="522"/>
      <c r="G432" s="333">
        <f t="shared" si="13"/>
        <v>4957.0799999999917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294</v>
      </c>
      <c r="B433" s="330">
        <v>13</v>
      </c>
      <c r="C433" s="298">
        <v>46240</v>
      </c>
      <c r="D433" s="299" t="s">
        <v>182</v>
      </c>
      <c r="E433" s="522">
        <v>331.81</v>
      </c>
      <c r="F433" s="522"/>
      <c r="G433" s="333">
        <f t="shared" si="13"/>
        <v>5032.0799999999917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291</v>
      </c>
      <c r="B434" s="330">
        <v>39</v>
      </c>
      <c r="C434" s="298">
        <v>46240</v>
      </c>
      <c r="D434" s="299" t="s">
        <v>292</v>
      </c>
      <c r="E434" s="522"/>
      <c r="F434" s="522">
        <v>2763.78</v>
      </c>
      <c r="G434" s="333">
        <f t="shared" si="13"/>
        <v>5363.8899999999921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46239</v>
      </c>
      <c r="D435" s="299" t="s">
        <v>352</v>
      </c>
      <c r="E435" s="522">
        <v>36.549999999999997</v>
      </c>
      <c r="F435" s="522"/>
      <c r="G435" s="333">
        <f t="shared" si="13"/>
        <v>2600.1099999999915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4</v>
      </c>
      <c r="C436" s="298">
        <v>46239</v>
      </c>
      <c r="D436" s="299" t="s">
        <v>310</v>
      </c>
      <c r="E436" s="522">
        <v>40.76</v>
      </c>
      <c r="F436" s="522"/>
      <c r="G436" s="333">
        <f t="shared" si="13"/>
        <v>2636.6599999999917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3</v>
      </c>
      <c r="C437" s="298">
        <v>46239</v>
      </c>
      <c r="D437" s="299" t="s">
        <v>310</v>
      </c>
      <c r="E437" s="522">
        <v>5.86</v>
      </c>
      <c r="F437" s="522"/>
      <c r="G437" s="333">
        <f t="shared" si="13"/>
        <v>2677.4199999999919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8</v>
      </c>
      <c r="C438" s="298">
        <v>46239</v>
      </c>
      <c r="D438" s="299" t="s">
        <v>296</v>
      </c>
      <c r="E438" s="522">
        <v>63.22</v>
      </c>
      <c r="F438" s="522"/>
      <c r="G438" s="333">
        <f t="shared" si="13"/>
        <v>2683.279999999992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8</v>
      </c>
      <c r="C439" s="298">
        <v>46239</v>
      </c>
      <c r="D439" s="299" t="s">
        <v>1010</v>
      </c>
      <c r="E439" s="522">
        <v>49.41</v>
      </c>
      <c r="F439" s="522"/>
      <c r="G439" s="333">
        <f t="shared" si="13"/>
        <v>2746.4999999999918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5</v>
      </c>
      <c r="C440" s="298">
        <v>46239</v>
      </c>
      <c r="D440" s="299" t="s">
        <v>1011</v>
      </c>
      <c r="E440" s="522">
        <v>-60</v>
      </c>
      <c r="F440" s="522"/>
      <c r="G440" s="333">
        <f t="shared" si="13"/>
        <v>2795.9099999999917</v>
      </c>
      <c r="H440" s="334" t="s">
        <v>298</v>
      </c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5</v>
      </c>
      <c r="C441" s="298">
        <v>46239</v>
      </c>
      <c r="D441" s="299" t="s">
        <v>1011</v>
      </c>
      <c r="E441" s="522">
        <v>263.89</v>
      </c>
      <c r="F441" s="522"/>
      <c r="G441" s="333">
        <f t="shared" ref="G441:G471" si="14">G442-E441+F441</f>
        <v>2735.9099999999917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5</v>
      </c>
      <c r="C442" s="298">
        <v>46239</v>
      </c>
      <c r="D442" s="299" t="s">
        <v>1012</v>
      </c>
      <c r="E442" s="522">
        <v>25</v>
      </c>
      <c r="F442" s="522"/>
      <c r="G442" s="333">
        <f t="shared" si="14"/>
        <v>2999.7999999999915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8</v>
      </c>
      <c r="C443" s="298">
        <v>46239</v>
      </c>
      <c r="D443" s="299" t="s">
        <v>1013</v>
      </c>
      <c r="E443" s="522">
        <v>36.81</v>
      </c>
      <c r="F443" s="522"/>
      <c r="G443" s="333">
        <f t="shared" si="14"/>
        <v>3024.7999999999915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291</v>
      </c>
      <c r="B444" s="330">
        <v>40</v>
      </c>
      <c r="C444" s="298">
        <v>46239</v>
      </c>
      <c r="D444" s="299" t="s">
        <v>316</v>
      </c>
      <c r="E444" s="522"/>
      <c r="F444" s="522">
        <v>837.18</v>
      </c>
      <c r="G444" s="333">
        <f t="shared" si="14"/>
        <v>3061.6099999999915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6</v>
      </c>
      <c r="C445" s="298">
        <v>46238</v>
      </c>
      <c r="D445" s="299" t="s">
        <v>1008</v>
      </c>
      <c r="E445" s="522">
        <v>10</v>
      </c>
      <c r="F445" s="522"/>
      <c r="G445" s="333">
        <f t="shared" si="14"/>
        <v>2224.4299999999917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294</v>
      </c>
      <c r="B446" s="330">
        <v>17</v>
      </c>
      <c r="C446" s="298">
        <v>46238</v>
      </c>
      <c r="D446" s="299" t="s">
        <v>369</v>
      </c>
      <c r="E446" s="522">
        <v>99</v>
      </c>
      <c r="F446" s="522"/>
      <c r="G446" s="333">
        <f t="shared" si="14"/>
        <v>2234.4299999999917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294</v>
      </c>
      <c r="B447" s="330">
        <v>14</v>
      </c>
      <c r="C447" s="298">
        <v>46238</v>
      </c>
      <c r="D447" s="299" t="s">
        <v>366</v>
      </c>
      <c r="E447" s="522">
        <v>70.25</v>
      </c>
      <c r="F447" s="522"/>
      <c r="G447" s="333">
        <f t="shared" si="14"/>
        <v>2333.4299999999917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284</v>
      </c>
      <c r="B448" s="330">
        <v>37</v>
      </c>
      <c r="C448" s="298">
        <v>46238</v>
      </c>
      <c r="D448" s="299" t="s">
        <v>373</v>
      </c>
      <c r="E448" s="522">
        <v>50</v>
      </c>
      <c r="F448" s="522"/>
      <c r="G448" s="333">
        <f t="shared" si="14"/>
        <v>2403.6799999999917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4</v>
      </c>
      <c r="C449" s="298">
        <v>46237</v>
      </c>
      <c r="D449" s="299" t="s">
        <v>296</v>
      </c>
      <c r="E449" s="522">
        <v>41.93</v>
      </c>
      <c r="F449" s="522"/>
      <c r="G449" s="333">
        <f t="shared" si="14"/>
        <v>2453.6799999999917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46237</v>
      </c>
      <c r="D450" s="299" t="s">
        <v>334</v>
      </c>
      <c r="E450" s="522">
        <v>15.09</v>
      </c>
      <c r="F450" s="522"/>
      <c r="G450" s="333">
        <f t="shared" si="14"/>
        <v>2495.6099999999915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22</v>
      </c>
      <c r="C451" s="298">
        <v>46237</v>
      </c>
      <c r="D451" s="299" t="s">
        <v>951</v>
      </c>
      <c r="E451" s="522">
        <v>12.77</v>
      </c>
      <c r="F451" s="522"/>
      <c r="G451" s="333">
        <f t="shared" si="14"/>
        <v>2510.6999999999916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1</v>
      </c>
      <c r="C452" s="298">
        <v>46236</v>
      </c>
      <c r="D452" s="299" t="s">
        <v>306</v>
      </c>
      <c r="E452" s="522">
        <v>132.79</v>
      </c>
      <c r="F452" s="522"/>
      <c r="G452" s="333">
        <f t="shared" si="14"/>
        <v>2523.4699999999916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2</v>
      </c>
      <c r="C453" s="298">
        <v>46236</v>
      </c>
      <c r="D453" s="299" t="s">
        <v>357</v>
      </c>
      <c r="E453" s="522">
        <v>10.25</v>
      </c>
      <c r="F453" s="522"/>
      <c r="G453" s="333">
        <f t="shared" si="14"/>
        <v>2656.2599999999916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6</v>
      </c>
      <c r="C454" s="298">
        <v>46236</v>
      </c>
      <c r="D454" s="299" t="s">
        <v>300</v>
      </c>
      <c r="E454" s="522">
        <v>24.48</v>
      </c>
      <c r="F454" s="522"/>
      <c r="G454" s="333">
        <f t="shared" si="14"/>
        <v>2666.5099999999916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4</v>
      </c>
      <c r="C455" s="298">
        <v>46236</v>
      </c>
      <c r="D455" s="299" t="s">
        <v>453</v>
      </c>
      <c r="E455" s="522">
        <v>40.21</v>
      </c>
      <c r="F455" s="522"/>
      <c r="G455" s="333">
        <f t="shared" si="14"/>
        <v>2690.9899999999916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8</v>
      </c>
      <c r="C456" s="298">
        <v>46235</v>
      </c>
      <c r="D456" s="299" t="s">
        <v>1006</v>
      </c>
      <c r="E456" s="522">
        <v>22.12</v>
      </c>
      <c r="F456" s="522"/>
      <c r="G456" s="333">
        <f t="shared" si="14"/>
        <v>2731.1999999999916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5</v>
      </c>
      <c r="C457" s="298">
        <v>46235</v>
      </c>
      <c r="D457" s="299" t="s">
        <v>1007</v>
      </c>
      <c r="E457" s="522">
        <v>40</v>
      </c>
      <c r="F457" s="522"/>
      <c r="G457" s="333">
        <f t="shared" si="14"/>
        <v>2753.3199999999915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8</v>
      </c>
      <c r="C458" s="298">
        <v>46235</v>
      </c>
      <c r="D458" s="299" t="s">
        <v>319</v>
      </c>
      <c r="E458" s="522">
        <v>8.86</v>
      </c>
      <c r="F458" s="522"/>
      <c r="G458" s="333">
        <f t="shared" si="14"/>
        <v>2793.3199999999915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5</v>
      </c>
      <c r="C459" s="298">
        <v>46235</v>
      </c>
      <c r="D459" s="299" t="s">
        <v>482</v>
      </c>
      <c r="E459" s="522">
        <v>52.06</v>
      </c>
      <c r="F459" s="522"/>
      <c r="G459" s="333">
        <f t="shared" si="14"/>
        <v>2802.1799999999917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6</v>
      </c>
      <c r="C460" s="298">
        <v>46235</v>
      </c>
      <c r="D460" s="299" t="s">
        <v>482</v>
      </c>
      <c r="E460" s="522">
        <v>52.06</v>
      </c>
      <c r="F460" s="522"/>
      <c r="G460" s="333">
        <f t="shared" si="14"/>
        <v>2854.2399999999916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294</v>
      </c>
      <c r="B461" s="330">
        <v>22</v>
      </c>
      <c r="C461" s="298">
        <v>46235</v>
      </c>
      <c r="D461" s="299" t="s">
        <v>374</v>
      </c>
      <c r="E461" s="522">
        <v>6.37</v>
      </c>
      <c r="F461" s="522"/>
      <c r="G461" s="333">
        <f t="shared" si="14"/>
        <v>2906.2999999999915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287</v>
      </c>
      <c r="B462" s="330" t="s">
        <v>287</v>
      </c>
      <c r="C462" s="298">
        <v>46235</v>
      </c>
      <c r="D462" s="299" t="s">
        <v>1005</v>
      </c>
      <c r="E462" s="522">
        <v>121.4</v>
      </c>
      <c r="F462" s="522">
        <v>121.4</v>
      </c>
      <c r="G462" s="333">
        <f t="shared" si="14"/>
        <v>2912.6699999999914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6</v>
      </c>
      <c r="C463" s="298">
        <v>46235</v>
      </c>
      <c r="D463" s="299" t="s">
        <v>1016</v>
      </c>
      <c r="E463" s="522">
        <v>-25.39</v>
      </c>
      <c r="F463" s="522"/>
      <c r="G463" s="333">
        <f t="shared" si="14"/>
        <v>2912.6699999999914</v>
      </c>
      <c r="H463" s="334" t="s">
        <v>298</v>
      </c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287</v>
      </c>
      <c r="B464" s="330" t="s">
        <v>287</v>
      </c>
      <c r="C464" s="298">
        <v>46235</v>
      </c>
      <c r="D464" s="299" t="s">
        <v>984</v>
      </c>
      <c r="E464" s="522"/>
      <c r="F464" s="522">
        <v>174.61</v>
      </c>
      <c r="G464" s="333">
        <f t="shared" si="14"/>
        <v>2887.2799999999916</v>
      </c>
      <c r="H464" s="334" t="s">
        <v>298</v>
      </c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287</v>
      </c>
      <c r="B465" s="330" t="s">
        <v>287</v>
      </c>
      <c r="C465" s="298">
        <v>46235</v>
      </c>
      <c r="D465" s="299" t="s">
        <v>984</v>
      </c>
      <c r="E465" s="522">
        <v>174.61</v>
      </c>
      <c r="F465" s="522"/>
      <c r="G465" s="333">
        <f t="shared" si="14"/>
        <v>2712.6699999999914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284</v>
      </c>
      <c r="B466" s="330">
        <v>37</v>
      </c>
      <c r="C466" s="298">
        <v>46234</v>
      </c>
      <c r="D466" s="299" t="s">
        <v>1002</v>
      </c>
      <c r="E466" s="522">
        <v>8746.27</v>
      </c>
      <c r="F466" s="522"/>
      <c r="G466" s="333">
        <f t="shared" si="14"/>
        <v>2887.2799999999916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286</v>
      </c>
      <c r="B467" s="330">
        <v>25</v>
      </c>
      <c r="C467" s="298">
        <v>46234</v>
      </c>
      <c r="D467" s="298" t="s">
        <v>204</v>
      </c>
      <c r="E467" s="331">
        <v>350</v>
      </c>
      <c r="F467" s="522"/>
      <c r="G467" s="333">
        <f t="shared" si="14"/>
        <v>11633.549999999992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286</v>
      </c>
      <c r="B468" s="330">
        <v>26</v>
      </c>
      <c r="C468" s="298">
        <v>46234</v>
      </c>
      <c r="D468" s="298" t="s">
        <v>205</v>
      </c>
      <c r="E468" s="331">
        <v>320</v>
      </c>
      <c r="F468" s="522"/>
      <c r="G468" s="333">
        <f t="shared" si="14"/>
        <v>11983.549999999992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286</v>
      </c>
      <c r="B469" s="330">
        <v>27</v>
      </c>
      <c r="C469" s="298">
        <v>46234</v>
      </c>
      <c r="D469" s="298" t="s">
        <v>206</v>
      </c>
      <c r="E469" s="331">
        <v>25</v>
      </c>
      <c r="F469" s="522"/>
      <c r="G469" s="333">
        <f t="shared" si="14"/>
        <v>12303.549999999992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286</v>
      </c>
      <c r="B470" s="330">
        <v>28</v>
      </c>
      <c r="C470" s="298">
        <v>46234</v>
      </c>
      <c r="D470" s="298" t="s">
        <v>207</v>
      </c>
      <c r="E470" s="331">
        <v>25</v>
      </c>
      <c r="F470" s="522"/>
      <c r="G470" s="333">
        <f t="shared" si="14"/>
        <v>12328.549999999992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286</v>
      </c>
      <c r="B471" s="330">
        <v>29</v>
      </c>
      <c r="C471" s="298">
        <v>46234</v>
      </c>
      <c r="D471" s="298" t="s">
        <v>208</v>
      </c>
      <c r="E471" s="331">
        <v>45</v>
      </c>
      <c r="F471" s="522"/>
      <c r="G471" s="333">
        <f t="shared" si="14"/>
        <v>12353.549999999992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286</v>
      </c>
      <c r="B472" s="330">
        <v>30</v>
      </c>
      <c r="C472" s="298">
        <v>46234</v>
      </c>
      <c r="D472" s="298" t="s">
        <v>209</v>
      </c>
      <c r="E472" s="331">
        <v>400</v>
      </c>
      <c r="F472" s="522"/>
      <c r="G472" s="333">
        <f t="shared" ref="G472:G494" si="15">G473-E472+F472</f>
        <v>12398.549999999992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286</v>
      </c>
      <c r="B473" s="330">
        <v>31</v>
      </c>
      <c r="C473" s="298">
        <v>46234</v>
      </c>
      <c r="D473" s="298" t="s">
        <v>210</v>
      </c>
      <c r="E473" s="331">
        <v>375</v>
      </c>
      <c r="F473" s="522"/>
      <c r="G473" s="333">
        <f t="shared" si="15"/>
        <v>12798.549999999992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286</v>
      </c>
      <c r="B474" s="330">
        <v>32</v>
      </c>
      <c r="C474" s="298">
        <v>46234</v>
      </c>
      <c r="D474" s="298" t="s">
        <v>211</v>
      </c>
      <c r="E474" s="331">
        <v>100</v>
      </c>
      <c r="F474" s="522"/>
      <c r="G474" s="333">
        <f t="shared" si="15"/>
        <v>13173.549999999992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286</v>
      </c>
      <c r="B475" s="330">
        <v>33</v>
      </c>
      <c r="C475" s="298">
        <v>46234</v>
      </c>
      <c r="D475" s="298" t="s">
        <v>212</v>
      </c>
      <c r="E475" s="331">
        <v>85</v>
      </c>
      <c r="F475" s="522"/>
      <c r="G475" s="333">
        <f t="shared" si="15"/>
        <v>13273.549999999992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286</v>
      </c>
      <c r="B476" s="330">
        <v>34</v>
      </c>
      <c r="C476" s="298">
        <v>46234</v>
      </c>
      <c r="D476" s="298" t="s">
        <v>213</v>
      </c>
      <c r="E476" s="331">
        <v>230</v>
      </c>
      <c r="F476" s="522"/>
      <c r="G476" s="333">
        <f t="shared" si="15"/>
        <v>13358.549999999992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286</v>
      </c>
      <c r="B477" s="330">
        <v>35</v>
      </c>
      <c r="C477" s="298">
        <v>46234</v>
      </c>
      <c r="D477" s="298" t="s">
        <v>214</v>
      </c>
      <c r="E477" s="331">
        <v>45</v>
      </c>
      <c r="F477" s="522"/>
      <c r="G477" s="333">
        <f t="shared" si="15"/>
        <v>13588.549999999992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291</v>
      </c>
      <c r="B478" s="330">
        <v>38</v>
      </c>
      <c r="C478" s="298">
        <v>46234</v>
      </c>
      <c r="D478" s="299" t="s">
        <v>293</v>
      </c>
      <c r="E478" s="522"/>
      <c r="F478" s="522">
        <v>4720.8599999999997</v>
      </c>
      <c r="G478" s="333">
        <f t="shared" si="15"/>
        <v>13633.549999999992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294</v>
      </c>
      <c r="B479" s="330">
        <v>10</v>
      </c>
      <c r="C479" s="298">
        <v>46234</v>
      </c>
      <c r="D479" s="299" t="s">
        <v>176</v>
      </c>
      <c r="E479" s="522">
        <v>17.899999999999999</v>
      </c>
      <c r="F479" s="522"/>
      <c r="G479" s="333">
        <f t="shared" si="15"/>
        <v>8912.6899999999932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5</v>
      </c>
      <c r="C480" s="298">
        <v>46233</v>
      </c>
      <c r="D480" s="299" t="s">
        <v>482</v>
      </c>
      <c r="E480" s="522">
        <v>20.59</v>
      </c>
      <c r="F480" s="522"/>
      <c r="G480" s="333">
        <f t="shared" si="15"/>
        <v>8930.5899999999929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46233</v>
      </c>
      <c r="D481" s="299" t="s">
        <v>385</v>
      </c>
      <c r="E481" s="522">
        <v>23.87</v>
      </c>
      <c r="F481" s="522"/>
      <c r="G481" s="333">
        <f t="shared" si="15"/>
        <v>8951.179999999993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6</v>
      </c>
      <c r="C482" s="298">
        <v>46233</v>
      </c>
      <c r="D482" s="299" t="s">
        <v>1001</v>
      </c>
      <c r="E482" s="522">
        <v>-100</v>
      </c>
      <c r="F482" s="522"/>
      <c r="G482" s="333">
        <f t="shared" si="15"/>
        <v>8975.0499999999938</v>
      </c>
      <c r="H482" s="334" t="s">
        <v>298</v>
      </c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46233</v>
      </c>
      <c r="D483" s="299" t="s">
        <v>998</v>
      </c>
      <c r="E483" s="522">
        <v>-100</v>
      </c>
      <c r="F483" s="522"/>
      <c r="G483" s="333">
        <f t="shared" si="15"/>
        <v>8875.0499999999938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2</v>
      </c>
      <c r="C484" s="298">
        <v>46233</v>
      </c>
      <c r="D484" s="299" t="s">
        <v>1004</v>
      </c>
      <c r="E484" s="522">
        <v>16</v>
      </c>
      <c r="F484" s="522"/>
      <c r="G484" s="333">
        <f t="shared" si="15"/>
        <v>8775.0499999999938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2</v>
      </c>
      <c r="C485" s="298">
        <v>46232</v>
      </c>
      <c r="D485" s="299" t="s">
        <v>308</v>
      </c>
      <c r="E485" s="522">
        <v>60.77</v>
      </c>
      <c r="F485" s="522"/>
      <c r="G485" s="333">
        <f t="shared" si="15"/>
        <v>8791.0499999999938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294</v>
      </c>
      <c r="B486" s="330">
        <v>21</v>
      </c>
      <c r="C486" s="298">
        <v>46232</v>
      </c>
      <c r="D486" s="299" t="s">
        <v>194</v>
      </c>
      <c r="E486" s="522">
        <v>31.47</v>
      </c>
      <c r="F486" s="522"/>
      <c r="G486" s="333">
        <f t="shared" si="15"/>
        <v>8851.8199999999943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294</v>
      </c>
      <c r="B487" s="330">
        <v>21</v>
      </c>
      <c r="C487" s="298">
        <v>46232</v>
      </c>
      <c r="D487" s="299" t="s">
        <v>194</v>
      </c>
      <c r="E487" s="522">
        <v>16.2</v>
      </c>
      <c r="F487" s="522"/>
      <c r="G487" s="333">
        <f t="shared" si="15"/>
        <v>8883.2899999999936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46232</v>
      </c>
      <c r="D488" s="299" t="s">
        <v>345</v>
      </c>
      <c r="E488" s="522">
        <v>11.43</v>
      </c>
      <c r="F488" s="522"/>
      <c r="G488" s="333">
        <f t="shared" si="15"/>
        <v>8899.4899999999943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46232</v>
      </c>
      <c r="D489" s="299" t="s">
        <v>357</v>
      </c>
      <c r="E489" s="522">
        <v>9.9700000000000006</v>
      </c>
      <c r="F489" s="522"/>
      <c r="G489" s="333">
        <f t="shared" si="15"/>
        <v>8910.9199999999946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5</v>
      </c>
      <c r="C490" s="298">
        <v>46232</v>
      </c>
      <c r="D490" s="299" t="s">
        <v>482</v>
      </c>
      <c r="E490" s="522">
        <v>82.36</v>
      </c>
      <c r="F490" s="522"/>
      <c r="G490" s="333">
        <f t="shared" si="15"/>
        <v>8920.889999999994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294</v>
      </c>
      <c r="B491" s="330">
        <v>24</v>
      </c>
      <c r="C491" s="298">
        <v>46232</v>
      </c>
      <c r="D491" s="299" t="s">
        <v>858</v>
      </c>
      <c r="E491" s="522">
        <v>92.25</v>
      </c>
      <c r="F491" s="522"/>
      <c r="G491" s="333">
        <f t="shared" si="15"/>
        <v>9003.2499999999945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4</v>
      </c>
      <c r="C492" s="298">
        <v>46232</v>
      </c>
      <c r="D492" s="299" t="s">
        <v>296</v>
      </c>
      <c r="E492" s="522">
        <v>39.5</v>
      </c>
      <c r="F492" s="522"/>
      <c r="G492" s="333">
        <f t="shared" si="15"/>
        <v>9095.4999999999945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46232</v>
      </c>
      <c r="D493" s="299" t="s">
        <v>296</v>
      </c>
      <c r="E493" s="522">
        <v>15.1</v>
      </c>
      <c r="F493" s="522"/>
      <c r="G493" s="333">
        <f t="shared" si="15"/>
        <v>9134.9999999999945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2</v>
      </c>
      <c r="C494" s="298">
        <v>46232</v>
      </c>
      <c r="D494" s="299" t="s">
        <v>334</v>
      </c>
      <c r="E494" s="522">
        <v>17.68</v>
      </c>
      <c r="F494" s="522"/>
      <c r="G494" s="333">
        <f t="shared" si="15"/>
        <v>9150.0999999999949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5</v>
      </c>
      <c r="C495" s="298">
        <v>46232</v>
      </c>
      <c r="D495" s="299" t="s">
        <v>986</v>
      </c>
      <c r="E495" s="522">
        <v>-205</v>
      </c>
      <c r="F495" s="522"/>
      <c r="G495" s="333">
        <f t="shared" ref="G495:G557" si="16">G496-E495+F495</f>
        <v>9167.7799999999952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20</v>
      </c>
      <c r="C496" s="298">
        <v>46232</v>
      </c>
      <c r="D496" s="299" t="s">
        <v>193</v>
      </c>
      <c r="E496" s="522">
        <v>600</v>
      </c>
      <c r="F496" s="522"/>
      <c r="G496" s="333">
        <f t="shared" si="16"/>
        <v>8962.7799999999952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287</v>
      </c>
      <c r="B497" s="330" t="s">
        <v>287</v>
      </c>
      <c r="C497" s="298">
        <v>46231</v>
      </c>
      <c r="D497" s="299" t="s">
        <v>523</v>
      </c>
      <c r="E497" s="522">
        <v>1171.3800000000001</v>
      </c>
      <c r="F497" s="522">
        <v>1171.3800000000001</v>
      </c>
      <c r="G497" s="333">
        <f t="shared" si="16"/>
        <v>9562.7799999999952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2</v>
      </c>
      <c r="C498" s="298">
        <v>46231</v>
      </c>
      <c r="D498" s="299" t="s">
        <v>334</v>
      </c>
      <c r="E498" s="522">
        <v>11.58</v>
      </c>
      <c r="F498" s="522"/>
      <c r="G498" s="333">
        <f t="shared" si="16"/>
        <v>9562.7799999999934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294</v>
      </c>
      <c r="B499" s="330">
        <v>42</v>
      </c>
      <c r="C499" s="298">
        <v>46231</v>
      </c>
      <c r="D499" s="299" t="s">
        <v>200</v>
      </c>
      <c r="E499" s="522">
        <v>59</v>
      </c>
      <c r="F499" s="522"/>
      <c r="G499" s="333">
        <f t="shared" si="16"/>
        <v>9574.3599999999933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294</v>
      </c>
      <c r="B500" s="330">
        <v>43</v>
      </c>
      <c r="C500" s="298">
        <v>46231</v>
      </c>
      <c r="D500" s="299" t="s">
        <v>201</v>
      </c>
      <c r="E500" s="522">
        <v>50.92</v>
      </c>
      <c r="F500" s="522"/>
      <c r="G500" s="333">
        <f t="shared" si="16"/>
        <v>9633.3599999999933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8</v>
      </c>
      <c r="C501" s="298">
        <v>46231</v>
      </c>
      <c r="D501" s="299" t="s">
        <v>308</v>
      </c>
      <c r="E501" s="522">
        <v>71.75</v>
      </c>
      <c r="F501" s="522"/>
      <c r="G501" s="333">
        <f t="shared" si="16"/>
        <v>9684.2799999999934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6</v>
      </c>
      <c r="C502" s="298">
        <v>46230</v>
      </c>
      <c r="D502" s="299" t="s">
        <v>997</v>
      </c>
      <c r="E502" s="522">
        <v>49.2</v>
      </c>
      <c r="F502" s="522"/>
      <c r="G502" s="333">
        <f t="shared" si="16"/>
        <v>9756.0299999999934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46230</v>
      </c>
      <c r="D503" s="299" t="s">
        <v>352</v>
      </c>
      <c r="E503" s="522">
        <v>20.98</v>
      </c>
      <c r="F503" s="522"/>
      <c r="G503" s="333">
        <f t="shared" si="16"/>
        <v>9805.2299999999941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6</v>
      </c>
      <c r="C504" s="298">
        <v>46230</v>
      </c>
      <c r="D504" s="299" t="s">
        <v>300</v>
      </c>
      <c r="E504" s="522">
        <v>19.16</v>
      </c>
      <c r="F504" s="522"/>
      <c r="G504" s="333">
        <f t="shared" si="16"/>
        <v>9826.2099999999937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2</v>
      </c>
      <c r="C505" s="298">
        <v>46230</v>
      </c>
      <c r="D505" s="299" t="s">
        <v>992</v>
      </c>
      <c r="E505" s="522">
        <v>15.89</v>
      </c>
      <c r="F505" s="522"/>
      <c r="G505" s="333">
        <f t="shared" si="16"/>
        <v>9845.3699999999935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22</v>
      </c>
      <c r="C506" s="298">
        <v>46230</v>
      </c>
      <c r="D506" s="299" t="s">
        <v>996</v>
      </c>
      <c r="E506" s="522">
        <v>15.96</v>
      </c>
      <c r="F506" s="522"/>
      <c r="G506" s="333">
        <f t="shared" si="16"/>
        <v>9861.2599999999929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1</v>
      </c>
      <c r="C507" s="298">
        <v>46230</v>
      </c>
      <c r="D507" s="299" t="s">
        <v>306</v>
      </c>
      <c r="E507" s="522">
        <v>183.73</v>
      </c>
      <c r="F507" s="522"/>
      <c r="G507" s="333">
        <f t="shared" si="16"/>
        <v>9877.2199999999921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4</v>
      </c>
      <c r="C508" s="298">
        <v>46230</v>
      </c>
      <c r="D508" s="299" t="s">
        <v>296</v>
      </c>
      <c r="E508" s="522">
        <v>86.71</v>
      </c>
      <c r="F508" s="522"/>
      <c r="G508" s="333">
        <f t="shared" si="16"/>
        <v>10060.949999999992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2</v>
      </c>
      <c r="C509" s="298">
        <v>46230</v>
      </c>
      <c r="D509" s="299" t="s">
        <v>296</v>
      </c>
      <c r="E509" s="522">
        <v>8.7200000000000006</v>
      </c>
      <c r="F509" s="522"/>
      <c r="G509" s="333">
        <f t="shared" si="16"/>
        <v>10147.659999999991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2</v>
      </c>
      <c r="C510" s="298">
        <v>46230</v>
      </c>
      <c r="D510" s="299" t="s">
        <v>301</v>
      </c>
      <c r="E510" s="522">
        <v>23.5</v>
      </c>
      <c r="F510" s="522"/>
      <c r="G510" s="333">
        <f t="shared" si="16"/>
        <v>10156.37999999999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3</v>
      </c>
      <c r="C511" s="298">
        <v>46230</v>
      </c>
      <c r="D511" s="299" t="s">
        <v>981</v>
      </c>
      <c r="E511" s="522">
        <v>7.18</v>
      </c>
      <c r="F511" s="522"/>
      <c r="G511" s="333">
        <f t="shared" si="16"/>
        <v>10179.87999999999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46229</v>
      </c>
      <c r="D512" s="299" t="s">
        <v>994</v>
      </c>
      <c r="E512" s="522">
        <v>18.350000000000001</v>
      </c>
      <c r="F512" s="522"/>
      <c r="G512" s="333">
        <f t="shared" si="16"/>
        <v>10187.05999999999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8</v>
      </c>
      <c r="C513" s="298">
        <v>46229</v>
      </c>
      <c r="D513" s="299" t="s">
        <v>319</v>
      </c>
      <c r="E513" s="522">
        <v>64.400000000000006</v>
      </c>
      <c r="F513" s="522"/>
      <c r="G513" s="333">
        <f t="shared" si="16"/>
        <v>10205.409999999991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4</v>
      </c>
      <c r="C514" s="298">
        <v>46229</v>
      </c>
      <c r="D514" s="299" t="s">
        <v>296</v>
      </c>
      <c r="E514" s="522">
        <v>42.19</v>
      </c>
      <c r="F514" s="522"/>
      <c r="G514" s="333">
        <f t="shared" si="16"/>
        <v>10269.80999999999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8</v>
      </c>
      <c r="C515" s="298">
        <v>46229</v>
      </c>
      <c r="D515" s="299" t="s">
        <v>296</v>
      </c>
      <c r="E515" s="522">
        <v>60.67</v>
      </c>
      <c r="F515" s="522"/>
      <c r="G515" s="333">
        <f t="shared" si="16"/>
        <v>10311.999999999991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8</v>
      </c>
      <c r="C516" s="298">
        <v>46228</v>
      </c>
      <c r="D516" s="299" t="s">
        <v>993</v>
      </c>
      <c r="E516" s="522">
        <v>40.32</v>
      </c>
      <c r="F516" s="522"/>
      <c r="G516" s="333">
        <f t="shared" si="16"/>
        <v>10372.669999999991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3</v>
      </c>
      <c r="C517" s="298">
        <v>46228</v>
      </c>
      <c r="D517" s="299" t="s">
        <v>453</v>
      </c>
      <c r="E517" s="522">
        <v>7.38</v>
      </c>
      <c r="F517" s="522"/>
      <c r="G517" s="333">
        <f t="shared" si="16"/>
        <v>10412.989999999991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4</v>
      </c>
      <c r="C518" s="298">
        <v>46228</v>
      </c>
      <c r="D518" s="299" t="s">
        <v>453</v>
      </c>
      <c r="E518" s="522">
        <v>39.83</v>
      </c>
      <c r="F518" s="522"/>
      <c r="G518" s="333">
        <f t="shared" si="16"/>
        <v>10420.36999999999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5</v>
      </c>
      <c r="C519" s="298">
        <v>46228</v>
      </c>
      <c r="D519" s="299" t="s">
        <v>473</v>
      </c>
      <c r="E519" s="522">
        <v>20</v>
      </c>
      <c r="F519" s="522"/>
      <c r="G519" s="333">
        <f t="shared" si="16"/>
        <v>10460.19999999999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294</v>
      </c>
      <c r="B520" s="330">
        <v>12</v>
      </c>
      <c r="C520" s="298">
        <v>46228</v>
      </c>
      <c r="D520" s="299" t="s">
        <v>314</v>
      </c>
      <c r="E520" s="522">
        <v>204.48</v>
      </c>
      <c r="F520" s="522"/>
      <c r="G520" s="333">
        <f t="shared" si="16"/>
        <v>10480.19999999999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3</v>
      </c>
      <c r="C521" s="298">
        <v>46228</v>
      </c>
      <c r="D521" s="299" t="s">
        <v>989</v>
      </c>
      <c r="E521" s="522">
        <v>11.33</v>
      </c>
      <c r="F521" s="522"/>
      <c r="G521" s="333">
        <f t="shared" si="16"/>
        <v>10684.679999999989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46228</v>
      </c>
      <c r="D522" s="299" t="s">
        <v>995</v>
      </c>
      <c r="E522" s="522">
        <v>120.77</v>
      </c>
      <c r="F522" s="522"/>
      <c r="G522" s="333">
        <f t="shared" si="16"/>
        <v>10696.009999999989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2</v>
      </c>
      <c r="C523" s="298">
        <v>46227</v>
      </c>
      <c r="D523" s="299" t="s">
        <v>988</v>
      </c>
      <c r="E523" s="522">
        <v>46.21</v>
      </c>
      <c r="F523" s="522"/>
      <c r="G523" s="333">
        <f t="shared" si="16"/>
        <v>10816.77999999999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5</v>
      </c>
      <c r="C524" s="298">
        <v>46227</v>
      </c>
      <c r="D524" s="299" t="s">
        <v>339</v>
      </c>
      <c r="E524" s="522">
        <v>95.85</v>
      </c>
      <c r="F524" s="522"/>
      <c r="G524" s="333">
        <f t="shared" si="16"/>
        <v>10862.989999999989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2</v>
      </c>
      <c r="C525" s="298">
        <v>46227</v>
      </c>
      <c r="D525" s="299" t="s">
        <v>324</v>
      </c>
      <c r="E525" s="522">
        <v>9.06</v>
      </c>
      <c r="F525" s="522"/>
      <c r="G525" s="333">
        <f t="shared" si="16"/>
        <v>10958.839999999989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46227</v>
      </c>
      <c r="D526" s="299" t="s">
        <v>357</v>
      </c>
      <c r="E526" s="522">
        <v>26.47</v>
      </c>
      <c r="F526" s="522"/>
      <c r="G526" s="333">
        <f t="shared" si="16"/>
        <v>10967.899999999989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6</v>
      </c>
      <c r="C527" s="298">
        <v>46227</v>
      </c>
      <c r="D527" s="299" t="s">
        <v>1001</v>
      </c>
      <c r="E527" s="522">
        <v>90</v>
      </c>
      <c r="F527" s="522"/>
      <c r="G527" s="333">
        <f t="shared" si="16"/>
        <v>10994.369999999988</v>
      </c>
      <c r="H527" s="334" t="s">
        <v>298</v>
      </c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3</v>
      </c>
      <c r="C528" s="298">
        <v>46226</v>
      </c>
      <c r="D528" s="299" t="s">
        <v>453</v>
      </c>
      <c r="E528" s="522">
        <v>29.72</v>
      </c>
      <c r="F528" s="522"/>
      <c r="G528" s="333">
        <f t="shared" si="16"/>
        <v>11084.369999999988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287</v>
      </c>
      <c r="B529" s="330" t="s">
        <v>287</v>
      </c>
      <c r="C529" s="298">
        <v>46226</v>
      </c>
      <c r="D529" s="299" t="s">
        <v>315</v>
      </c>
      <c r="E529" s="522">
        <v>133.13999999999999</v>
      </c>
      <c r="F529" s="522">
        <v>133.13999999999999</v>
      </c>
      <c r="G529" s="333">
        <f t="shared" si="16"/>
        <v>11114.089999999987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291</v>
      </c>
      <c r="B530" s="330">
        <v>39</v>
      </c>
      <c r="C530" s="298">
        <v>46226</v>
      </c>
      <c r="D530" s="299" t="s">
        <v>292</v>
      </c>
      <c r="E530" s="522"/>
      <c r="F530" s="522">
        <v>2763.78</v>
      </c>
      <c r="G530" s="333">
        <f t="shared" si="16"/>
        <v>11114.089999999987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8</v>
      </c>
      <c r="C531" s="298">
        <v>46226</v>
      </c>
      <c r="D531" s="299" t="s">
        <v>990</v>
      </c>
      <c r="E531" s="522">
        <v>92.36</v>
      </c>
      <c r="F531" s="522"/>
      <c r="G531" s="333">
        <f t="shared" si="16"/>
        <v>8350.3099999999868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3</v>
      </c>
      <c r="C532" s="298">
        <v>46226</v>
      </c>
      <c r="D532" s="299" t="s">
        <v>981</v>
      </c>
      <c r="E532" s="522">
        <v>25</v>
      </c>
      <c r="F532" s="522"/>
      <c r="G532" s="333">
        <f t="shared" si="16"/>
        <v>8442.6699999999873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4</v>
      </c>
      <c r="C533" s="298">
        <v>46226</v>
      </c>
      <c r="D533" s="299" t="s">
        <v>296</v>
      </c>
      <c r="E533" s="522">
        <v>49.15</v>
      </c>
      <c r="F533" s="522"/>
      <c r="G533" s="333">
        <f t="shared" si="16"/>
        <v>8467.6699999999873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6</v>
      </c>
      <c r="C534" s="298">
        <v>46226</v>
      </c>
      <c r="D534" s="299" t="s">
        <v>991</v>
      </c>
      <c r="E534" s="522">
        <v>21.6</v>
      </c>
      <c r="F534" s="522"/>
      <c r="G534" s="333">
        <f t="shared" si="16"/>
        <v>8516.819999999987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8</v>
      </c>
      <c r="C535" s="298">
        <v>46225</v>
      </c>
      <c r="D535" s="299" t="s">
        <v>319</v>
      </c>
      <c r="E535" s="522">
        <v>21.28</v>
      </c>
      <c r="F535" s="522"/>
      <c r="G535" s="333">
        <f t="shared" si="16"/>
        <v>8538.4199999999873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2</v>
      </c>
      <c r="C536" s="298">
        <v>46225</v>
      </c>
      <c r="D536" s="299" t="s">
        <v>357</v>
      </c>
      <c r="E536" s="522">
        <v>17.260000000000002</v>
      </c>
      <c r="F536" s="522"/>
      <c r="G536" s="333">
        <f t="shared" si="16"/>
        <v>8559.699999999988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291</v>
      </c>
      <c r="B537" s="330">
        <v>40</v>
      </c>
      <c r="C537" s="298">
        <v>46225</v>
      </c>
      <c r="D537" s="299" t="s">
        <v>316</v>
      </c>
      <c r="E537" s="522"/>
      <c r="F537" s="522">
        <v>4292.68</v>
      </c>
      <c r="G537" s="333">
        <f t="shared" si="16"/>
        <v>8576.9599999999882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1</v>
      </c>
      <c r="C538" s="298">
        <v>46223</v>
      </c>
      <c r="D538" s="299" t="s">
        <v>306</v>
      </c>
      <c r="E538" s="522">
        <v>148.97999999999999</v>
      </c>
      <c r="F538" s="522"/>
      <c r="G538" s="333">
        <f t="shared" si="16"/>
        <v>4284.279999999987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294</v>
      </c>
      <c r="B539" s="330">
        <v>22</v>
      </c>
      <c r="C539" s="298">
        <v>46223</v>
      </c>
      <c r="D539" s="299" t="s">
        <v>323</v>
      </c>
      <c r="E539" s="522">
        <v>20.22</v>
      </c>
      <c r="F539" s="522"/>
      <c r="G539" s="333">
        <f t="shared" si="16"/>
        <v>4433.2599999999866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5</v>
      </c>
      <c r="C540" s="298">
        <v>46223</v>
      </c>
      <c r="D540" s="299" t="s">
        <v>986</v>
      </c>
      <c r="E540" s="522">
        <v>-313</v>
      </c>
      <c r="F540" s="522"/>
      <c r="G540" s="333">
        <f t="shared" si="16"/>
        <v>4453.4799999999868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4</v>
      </c>
      <c r="C541" s="298">
        <v>46222</v>
      </c>
      <c r="D541" s="299" t="s">
        <v>310</v>
      </c>
      <c r="E541" s="522">
        <v>43.41</v>
      </c>
      <c r="F541" s="522"/>
      <c r="G541" s="333">
        <f t="shared" si="16"/>
        <v>4140.4799999999868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1</v>
      </c>
      <c r="C542" s="298">
        <v>46222</v>
      </c>
      <c r="D542" s="299" t="s">
        <v>329</v>
      </c>
      <c r="E542" s="522">
        <v>70.98</v>
      </c>
      <c r="F542" s="522"/>
      <c r="G542" s="333">
        <f t="shared" si="16"/>
        <v>4183.8899999999867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1</v>
      </c>
      <c r="C543" s="298">
        <v>46222</v>
      </c>
      <c r="D543" s="299" t="s">
        <v>306</v>
      </c>
      <c r="E543" s="522">
        <v>0.42</v>
      </c>
      <c r="F543" s="522"/>
      <c r="G543" s="333">
        <f t="shared" si="16"/>
        <v>4254.8699999999862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294</v>
      </c>
      <c r="B544" s="330">
        <v>22</v>
      </c>
      <c r="C544" s="298">
        <v>46222</v>
      </c>
      <c r="D544" s="299" t="s">
        <v>921</v>
      </c>
      <c r="E544" s="522">
        <v>7.46</v>
      </c>
      <c r="F544" s="522"/>
      <c r="G544" s="333">
        <f t="shared" si="16"/>
        <v>4255.2899999999863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6</v>
      </c>
      <c r="C545" s="298">
        <v>46222</v>
      </c>
      <c r="D545" s="299" t="s">
        <v>985</v>
      </c>
      <c r="E545" s="522">
        <v>60</v>
      </c>
      <c r="F545" s="522"/>
      <c r="G545" s="333">
        <f t="shared" si="16"/>
        <v>4262.7499999999864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2</v>
      </c>
      <c r="C546" s="298">
        <v>46221</v>
      </c>
      <c r="D546" s="299" t="s">
        <v>345</v>
      </c>
      <c r="E546" s="522">
        <v>11.77</v>
      </c>
      <c r="F546" s="522"/>
      <c r="G546" s="333">
        <f t="shared" si="16"/>
        <v>4322.7499999999864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2</v>
      </c>
      <c r="C547" s="298">
        <v>46221</v>
      </c>
      <c r="D547" s="299" t="s">
        <v>308</v>
      </c>
      <c r="E547" s="522">
        <v>123.68</v>
      </c>
      <c r="F547" s="522"/>
      <c r="G547" s="333">
        <f t="shared" si="16"/>
        <v>4334.5199999999868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8</v>
      </c>
      <c r="C548" s="298">
        <v>46221</v>
      </c>
      <c r="D548" s="299" t="s">
        <v>987</v>
      </c>
      <c r="E548" s="522">
        <v>27.37</v>
      </c>
      <c r="F548" s="522"/>
      <c r="G548" s="333">
        <f t="shared" si="16"/>
        <v>4458.1999999999871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8</v>
      </c>
      <c r="C549" s="298">
        <v>46221</v>
      </c>
      <c r="D549" s="299" t="s">
        <v>987</v>
      </c>
      <c r="E549" s="522">
        <v>25.2</v>
      </c>
      <c r="F549" s="522"/>
      <c r="G549" s="333">
        <f t="shared" si="16"/>
        <v>4485.569999999987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22</v>
      </c>
      <c r="C550" s="298">
        <v>46221</v>
      </c>
      <c r="D550" s="299" t="s">
        <v>928</v>
      </c>
      <c r="E550" s="522">
        <v>13.84</v>
      </c>
      <c r="F550" s="522"/>
      <c r="G550" s="333">
        <f t="shared" si="16"/>
        <v>4510.7699999999868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294</v>
      </c>
      <c r="B551" s="330">
        <v>21</v>
      </c>
      <c r="C551" s="298">
        <v>46220</v>
      </c>
      <c r="D551" s="299" t="s">
        <v>194</v>
      </c>
      <c r="E551" s="522">
        <v>81</v>
      </c>
      <c r="F551" s="522"/>
      <c r="G551" s="333">
        <f t="shared" si="16"/>
        <v>4524.6099999999869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294</v>
      </c>
      <c r="B552" s="330">
        <v>43</v>
      </c>
      <c r="C552" s="298">
        <v>46220</v>
      </c>
      <c r="D552" s="299" t="s">
        <v>333</v>
      </c>
      <c r="E552" s="522">
        <v>22.35</v>
      </c>
      <c r="F552" s="522"/>
      <c r="G552" s="333">
        <f t="shared" si="16"/>
        <v>4605.6099999999869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294</v>
      </c>
      <c r="B553" s="330">
        <v>42</v>
      </c>
      <c r="C553" s="298">
        <v>46220</v>
      </c>
      <c r="D553" s="299" t="s">
        <v>333</v>
      </c>
      <c r="E553" s="522">
        <v>29.8</v>
      </c>
      <c r="F553" s="522"/>
      <c r="G553" s="333">
        <f t="shared" si="16"/>
        <v>4627.9599999999873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294</v>
      </c>
      <c r="B554" s="330">
        <v>17</v>
      </c>
      <c r="C554" s="298">
        <v>46220</v>
      </c>
      <c r="D554" s="299" t="s">
        <v>188</v>
      </c>
      <c r="E554" s="522">
        <v>42.65</v>
      </c>
      <c r="F554" s="522"/>
      <c r="G554" s="333">
        <f t="shared" si="16"/>
        <v>4657.7599999999875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23</v>
      </c>
      <c r="C555" s="298">
        <v>46220</v>
      </c>
      <c r="D555" s="299" t="s">
        <v>63</v>
      </c>
      <c r="E555" s="522">
        <v>529.46</v>
      </c>
      <c r="F555" s="522"/>
      <c r="G555" s="333">
        <f t="shared" si="16"/>
        <v>4700.4099999999871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294</v>
      </c>
      <c r="B556" s="330">
        <v>11</v>
      </c>
      <c r="C556" s="298">
        <v>46219</v>
      </c>
      <c r="D556" s="299" t="s">
        <v>178</v>
      </c>
      <c r="E556" s="522">
        <v>256.64</v>
      </c>
      <c r="F556" s="522"/>
      <c r="G556" s="333">
        <f t="shared" si="16"/>
        <v>5229.8699999999872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5</v>
      </c>
      <c r="C557" s="298">
        <v>46219</v>
      </c>
      <c r="D557" s="299" t="s">
        <v>339</v>
      </c>
      <c r="E557" s="522">
        <v>21.3</v>
      </c>
      <c r="F557" s="522"/>
      <c r="G557" s="333">
        <f t="shared" si="16"/>
        <v>5486.5099999999875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291</v>
      </c>
      <c r="B558" s="330">
        <v>38</v>
      </c>
      <c r="C558" s="298">
        <v>46218</v>
      </c>
      <c r="D558" s="299" t="s">
        <v>293</v>
      </c>
      <c r="E558" s="522"/>
      <c r="F558" s="522">
        <v>4720.84</v>
      </c>
      <c r="G558" s="333">
        <f t="shared" ref="G558:G563" si="17">G559-E558+F558</f>
        <v>5507.8099999999877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5</v>
      </c>
      <c r="C559" s="298">
        <v>46218</v>
      </c>
      <c r="D559" s="299" t="s">
        <v>983</v>
      </c>
      <c r="E559" s="522">
        <v>429.82</v>
      </c>
      <c r="F559" s="522"/>
      <c r="G559" s="333">
        <f t="shared" si="17"/>
        <v>786.96999999998775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46218</v>
      </c>
      <c r="D560" s="299" t="s">
        <v>979</v>
      </c>
      <c r="E560" s="522">
        <v>80.319999999999993</v>
      </c>
      <c r="F560" s="522"/>
      <c r="G560" s="333">
        <f t="shared" si="17"/>
        <v>1216.7899999999877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6</v>
      </c>
      <c r="C561" s="298">
        <v>46216</v>
      </c>
      <c r="D561" s="299" t="s">
        <v>312</v>
      </c>
      <c r="E561" s="522">
        <v>51.94</v>
      </c>
      <c r="F561" s="522"/>
      <c r="G561" s="333">
        <f t="shared" si="17"/>
        <v>1297.1099999999876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46216</v>
      </c>
      <c r="D562" s="299" t="s">
        <v>982</v>
      </c>
      <c r="E562" s="522">
        <v>43.13</v>
      </c>
      <c r="F562" s="522"/>
      <c r="G562" s="333">
        <f t="shared" si="17"/>
        <v>1349.0499999999877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19</v>
      </c>
      <c r="C563" s="298">
        <v>46216</v>
      </c>
      <c r="D563" s="299" t="s">
        <v>191</v>
      </c>
      <c r="E563" s="522">
        <v>200</v>
      </c>
      <c r="F563" s="522"/>
      <c r="G563" s="333">
        <f t="shared" si="17"/>
        <v>1392.1799999999878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294</v>
      </c>
      <c r="B564" s="330">
        <v>15</v>
      </c>
      <c r="C564" s="298">
        <v>46216</v>
      </c>
      <c r="D564" s="299" t="s">
        <v>185</v>
      </c>
      <c r="E564" s="522">
        <v>64.05</v>
      </c>
      <c r="F564" s="522"/>
      <c r="G564" s="333">
        <f t="shared" ref="G564:G666" si="18">G565-E564+F564</f>
        <v>1592.1799999999878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335</v>
      </c>
      <c r="B565" s="330" t="s">
        <v>335</v>
      </c>
      <c r="C565" s="298">
        <v>46216</v>
      </c>
      <c r="D565" s="299" t="s">
        <v>185</v>
      </c>
      <c r="E565" s="522">
        <v>63.44</v>
      </c>
      <c r="F565" s="522"/>
      <c r="G565" s="333">
        <f t="shared" si="18"/>
        <v>1656.2299999999877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4</v>
      </c>
      <c r="C566" s="298">
        <v>46215</v>
      </c>
      <c r="D566" s="299" t="s">
        <v>310</v>
      </c>
      <c r="E566" s="522">
        <v>34.85</v>
      </c>
      <c r="F566" s="522"/>
      <c r="G566" s="333">
        <f t="shared" si="18"/>
        <v>1719.6699999999878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8</v>
      </c>
      <c r="C567" s="298">
        <v>46215</v>
      </c>
      <c r="D567" s="299" t="s">
        <v>980</v>
      </c>
      <c r="E567" s="522">
        <v>29.2</v>
      </c>
      <c r="F567" s="522"/>
      <c r="G567" s="333">
        <f t="shared" si="18"/>
        <v>1754.5199999999877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6</v>
      </c>
      <c r="C568" s="298">
        <v>46215</v>
      </c>
      <c r="D568" s="299" t="s">
        <v>978</v>
      </c>
      <c r="E568" s="522">
        <v>81.75</v>
      </c>
      <c r="F568" s="522"/>
      <c r="G568" s="333">
        <f t="shared" si="18"/>
        <v>1783.7199999999877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5</v>
      </c>
      <c r="C569" s="298">
        <v>46215</v>
      </c>
      <c r="D569" s="299" t="s">
        <v>978</v>
      </c>
      <c r="E569" s="522">
        <v>81.75</v>
      </c>
      <c r="F569" s="522"/>
      <c r="G569" s="333">
        <f t="shared" si="18"/>
        <v>1865.4699999999877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3</v>
      </c>
      <c r="C570" s="298">
        <v>46214</v>
      </c>
      <c r="D570" s="299" t="s">
        <v>981</v>
      </c>
      <c r="E570" s="522">
        <v>25</v>
      </c>
      <c r="F570" s="522"/>
      <c r="G570" s="333">
        <f t="shared" si="18"/>
        <v>1947.2199999999877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294</v>
      </c>
      <c r="B571" s="330">
        <v>22</v>
      </c>
      <c r="C571" s="298">
        <v>46214</v>
      </c>
      <c r="D571" s="299" t="s">
        <v>351</v>
      </c>
      <c r="E571" s="522">
        <v>21.29</v>
      </c>
      <c r="F571" s="522"/>
      <c r="G571" s="333">
        <f t="shared" si="18"/>
        <v>1972.2199999999877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46214</v>
      </c>
      <c r="D572" s="299" t="s">
        <v>308</v>
      </c>
      <c r="E572" s="522">
        <v>54.48</v>
      </c>
      <c r="F572" s="522"/>
      <c r="G572" s="333">
        <f t="shared" si="18"/>
        <v>1993.5099999999877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8</v>
      </c>
      <c r="C573" s="298">
        <v>46214</v>
      </c>
      <c r="D573" s="299" t="s">
        <v>308</v>
      </c>
      <c r="E573" s="522">
        <v>54.49</v>
      </c>
      <c r="F573" s="522"/>
      <c r="G573" s="333">
        <f t="shared" si="18"/>
        <v>2047.9899999999877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1</v>
      </c>
      <c r="C574" s="298">
        <v>46214</v>
      </c>
      <c r="D574" s="299" t="s">
        <v>311</v>
      </c>
      <c r="E574" s="522">
        <v>167.26</v>
      </c>
      <c r="F574" s="522"/>
      <c r="G574" s="333">
        <f t="shared" si="18"/>
        <v>2102.4799999999877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1</v>
      </c>
      <c r="C575" s="298">
        <v>46214</v>
      </c>
      <c r="D575" s="299" t="s">
        <v>329</v>
      </c>
      <c r="E575" s="522">
        <v>81.73</v>
      </c>
      <c r="F575" s="522"/>
      <c r="G575" s="333">
        <f t="shared" si="18"/>
        <v>2269.7399999999875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6</v>
      </c>
      <c r="C576" s="298">
        <v>46213</v>
      </c>
      <c r="D576" s="299" t="s">
        <v>883</v>
      </c>
      <c r="E576" s="522">
        <v>120</v>
      </c>
      <c r="F576" s="522"/>
      <c r="G576" s="333">
        <f t="shared" si="18"/>
        <v>2351.4699999999875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6</v>
      </c>
      <c r="C577" s="298">
        <v>46213</v>
      </c>
      <c r="D577" s="299" t="s">
        <v>905</v>
      </c>
      <c r="E577" s="522">
        <v>-0.06</v>
      </c>
      <c r="F577" s="522"/>
      <c r="G577" s="333">
        <f t="shared" si="18"/>
        <v>2471.4699999999875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294</v>
      </c>
      <c r="B578" s="330">
        <v>22</v>
      </c>
      <c r="C578" s="298">
        <v>46213</v>
      </c>
      <c r="D578" s="299" t="s">
        <v>977</v>
      </c>
      <c r="E578" s="522">
        <v>5.31</v>
      </c>
      <c r="F578" s="522"/>
      <c r="G578" s="333">
        <f t="shared" si="18"/>
        <v>2471.4099999999876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6</v>
      </c>
      <c r="C579" s="298">
        <v>46213</v>
      </c>
      <c r="D579" s="299" t="s">
        <v>300</v>
      </c>
      <c r="E579" s="522">
        <v>25.52</v>
      </c>
      <c r="F579" s="522"/>
      <c r="G579" s="333">
        <f t="shared" si="18"/>
        <v>2476.7199999999875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1</v>
      </c>
      <c r="C580" s="298">
        <v>46213</v>
      </c>
      <c r="D580" s="299" t="s">
        <v>829</v>
      </c>
      <c r="E580" s="522">
        <v>13.03</v>
      </c>
      <c r="F580" s="522"/>
      <c r="G580" s="333">
        <f t="shared" si="18"/>
        <v>2502.2399999999875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46213</v>
      </c>
      <c r="D581" s="299" t="s">
        <v>370</v>
      </c>
      <c r="E581" s="522">
        <v>9.4600000000000009</v>
      </c>
      <c r="F581" s="522"/>
      <c r="G581" s="333">
        <f t="shared" si="18"/>
        <v>2515.2699999999877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2</v>
      </c>
      <c r="C582" s="298">
        <v>46212</v>
      </c>
      <c r="D582" s="299" t="s">
        <v>979</v>
      </c>
      <c r="E582" s="522">
        <v>50.73</v>
      </c>
      <c r="F582" s="522"/>
      <c r="G582" s="333">
        <f t="shared" si="18"/>
        <v>2524.7299999999877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5</v>
      </c>
      <c r="C583" s="298">
        <v>46212</v>
      </c>
      <c r="D583" s="299" t="s">
        <v>852</v>
      </c>
      <c r="E583" s="522">
        <v>10.68</v>
      </c>
      <c r="F583" s="522"/>
      <c r="G583" s="333">
        <f t="shared" si="18"/>
        <v>2575.4599999999878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2</v>
      </c>
      <c r="C584" s="298">
        <v>46212</v>
      </c>
      <c r="D584" s="299" t="s">
        <v>975</v>
      </c>
      <c r="E584" s="522">
        <v>33.29</v>
      </c>
      <c r="F584" s="522"/>
      <c r="G584" s="333">
        <f t="shared" si="18"/>
        <v>2586.1399999999876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6</v>
      </c>
      <c r="C585" s="298">
        <v>46212</v>
      </c>
      <c r="D585" s="299" t="s">
        <v>976</v>
      </c>
      <c r="E585" s="522">
        <v>41.79</v>
      </c>
      <c r="F585" s="522"/>
      <c r="G585" s="333">
        <f t="shared" si="18"/>
        <v>2619.4299999999876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335</v>
      </c>
      <c r="B586" s="330" t="s">
        <v>335</v>
      </c>
      <c r="C586" s="298">
        <v>46212</v>
      </c>
      <c r="D586" s="299" t="s">
        <v>458</v>
      </c>
      <c r="E586" s="522"/>
      <c r="F586" s="522">
        <v>620</v>
      </c>
      <c r="G586" s="333">
        <f t="shared" si="18"/>
        <v>2661.2199999999875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291</v>
      </c>
      <c r="B587" s="330">
        <v>41</v>
      </c>
      <c r="C587" s="298">
        <v>46212</v>
      </c>
      <c r="D587" s="299" t="s">
        <v>972</v>
      </c>
      <c r="E587" s="522"/>
      <c r="F587" s="522">
        <v>800</v>
      </c>
      <c r="G587" s="333">
        <f t="shared" si="18"/>
        <v>2041.2199999999875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291</v>
      </c>
      <c r="B588" s="330">
        <v>39</v>
      </c>
      <c r="C588" s="298">
        <v>46212</v>
      </c>
      <c r="D588" s="299" t="s">
        <v>292</v>
      </c>
      <c r="E588" s="522"/>
      <c r="F588" s="522">
        <v>2763.78</v>
      </c>
      <c r="G588" s="333">
        <f t="shared" si="18"/>
        <v>1241.2199999999875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46211</v>
      </c>
      <c r="D589" s="299" t="s">
        <v>389</v>
      </c>
      <c r="E589" s="522">
        <v>7.73</v>
      </c>
      <c r="F589" s="522"/>
      <c r="G589" s="333">
        <f t="shared" si="18"/>
        <v>-1522.5600000000127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3</v>
      </c>
      <c r="C590" s="298">
        <v>46211</v>
      </c>
      <c r="D590" s="299" t="s">
        <v>902</v>
      </c>
      <c r="E590" s="522">
        <v>3.5</v>
      </c>
      <c r="F590" s="522"/>
      <c r="G590" s="333">
        <f t="shared" si="18"/>
        <v>-1514.8300000000127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4</v>
      </c>
      <c r="C591" s="298">
        <v>46211</v>
      </c>
      <c r="D591" s="299" t="s">
        <v>902</v>
      </c>
      <c r="E591" s="522">
        <v>75.75</v>
      </c>
      <c r="F591" s="522"/>
      <c r="G591" s="333">
        <f t="shared" si="18"/>
        <v>-1511.3300000000127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3</v>
      </c>
      <c r="C592" s="298">
        <v>46211</v>
      </c>
      <c r="D592" s="299" t="s">
        <v>309</v>
      </c>
      <c r="E592" s="522">
        <v>4.1900000000000004</v>
      </c>
      <c r="F592" s="522"/>
      <c r="G592" s="333">
        <f t="shared" si="18"/>
        <v>-1435.5800000000127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1</v>
      </c>
      <c r="C593" s="298">
        <v>46211</v>
      </c>
      <c r="D593" s="299" t="s">
        <v>306</v>
      </c>
      <c r="E593" s="522">
        <v>145.94999999999999</v>
      </c>
      <c r="F593" s="522"/>
      <c r="G593" s="333">
        <f t="shared" si="18"/>
        <v>-1431.3900000000126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4</v>
      </c>
      <c r="C594" s="298">
        <v>46211</v>
      </c>
      <c r="D594" s="299" t="s">
        <v>296</v>
      </c>
      <c r="E594" s="522">
        <v>63.09</v>
      </c>
      <c r="F594" s="522"/>
      <c r="G594" s="333">
        <f t="shared" si="18"/>
        <v>-1285.4400000000126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8</v>
      </c>
      <c r="C595" s="298">
        <v>46211</v>
      </c>
      <c r="D595" s="299" t="s">
        <v>296</v>
      </c>
      <c r="E595" s="522">
        <v>17.739999999999998</v>
      </c>
      <c r="F595" s="522"/>
      <c r="G595" s="333">
        <f t="shared" si="18"/>
        <v>-1222.3500000000126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6</v>
      </c>
      <c r="C596" s="298">
        <v>46211</v>
      </c>
      <c r="D596" s="299" t="s">
        <v>306</v>
      </c>
      <c r="E596" s="522">
        <v>155.91999999999999</v>
      </c>
      <c r="F596" s="522"/>
      <c r="G596" s="333">
        <f t="shared" si="18"/>
        <v>-1204.6100000000126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1</v>
      </c>
      <c r="C597" s="298">
        <v>46211</v>
      </c>
      <c r="D597" s="299" t="s">
        <v>974</v>
      </c>
      <c r="E597" s="522">
        <v>31.58</v>
      </c>
      <c r="F597" s="522"/>
      <c r="G597" s="333">
        <f t="shared" si="18"/>
        <v>-1048.6900000000126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8</v>
      </c>
      <c r="C598" s="298">
        <v>46211</v>
      </c>
      <c r="D598" s="299" t="s">
        <v>453</v>
      </c>
      <c r="E598" s="522">
        <v>23.31</v>
      </c>
      <c r="F598" s="522"/>
      <c r="G598" s="333">
        <f t="shared" si="18"/>
        <v>-1017.1100000000125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6</v>
      </c>
      <c r="C599" s="298">
        <v>46211</v>
      </c>
      <c r="D599" s="299" t="s">
        <v>441</v>
      </c>
      <c r="E599" s="522">
        <v>16</v>
      </c>
      <c r="F599" s="522"/>
      <c r="G599" s="333">
        <f t="shared" si="18"/>
        <v>-993.80000000001257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4</v>
      </c>
      <c r="C600" s="298">
        <v>46210</v>
      </c>
      <c r="D600" s="299" t="s">
        <v>310</v>
      </c>
      <c r="E600" s="522">
        <v>39.11</v>
      </c>
      <c r="F600" s="522"/>
      <c r="G600" s="333">
        <f t="shared" si="18"/>
        <v>-977.80000000001257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294</v>
      </c>
      <c r="B601" s="330">
        <v>9</v>
      </c>
      <c r="C601" s="298">
        <v>46210</v>
      </c>
      <c r="D601" s="299" t="s">
        <v>58</v>
      </c>
      <c r="E601" s="522">
        <v>1231.68</v>
      </c>
      <c r="F601" s="522"/>
      <c r="G601" s="333">
        <f t="shared" si="18"/>
        <v>-938.69000000001256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335</v>
      </c>
      <c r="B602" s="330" t="s">
        <v>335</v>
      </c>
      <c r="C602" s="298">
        <v>46210</v>
      </c>
      <c r="D602" s="299" t="s">
        <v>182</v>
      </c>
      <c r="E602" s="522">
        <v>53.37</v>
      </c>
      <c r="F602" s="522"/>
      <c r="G602" s="333">
        <f t="shared" si="18"/>
        <v>292.9899999999875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294</v>
      </c>
      <c r="B603" s="330">
        <v>13</v>
      </c>
      <c r="C603" s="298">
        <v>46209</v>
      </c>
      <c r="D603" s="299" t="s">
        <v>900</v>
      </c>
      <c r="E603" s="522">
        <v>218.33</v>
      </c>
      <c r="F603" s="522"/>
      <c r="G603" s="333">
        <f t="shared" si="18"/>
        <v>346.35999999998751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287</v>
      </c>
      <c r="B604" s="330" t="s">
        <v>287</v>
      </c>
      <c r="C604" s="298">
        <v>46209</v>
      </c>
      <c r="D604" s="299" t="s">
        <v>957</v>
      </c>
      <c r="E604" s="522">
        <v>1182.68</v>
      </c>
      <c r="F604" s="522">
        <v>1182.68</v>
      </c>
      <c r="G604" s="333">
        <f t="shared" si="18"/>
        <v>564.68999999998755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3</v>
      </c>
      <c r="C605" s="298">
        <v>46209</v>
      </c>
      <c r="D605" s="299" t="s">
        <v>309</v>
      </c>
      <c r="E605" s="522">
        <v>6.19</v>
      </c>
      <c r="F605" s="522"/>
      <c r="G605" s="333">
        <f t="shared" si="18"/>
        <v>564.68999999998755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8</v>
      </c>
      <c r="C606" s="298">
        <v>46209</v>
      </c>
      <c r="D606" s="299" t="s">
        <v>967</v>
      </c>
      <c r="E606" s="522">
        <v>9.7200000000000006</v>
      </c>
      <c r="F606" s="522"/>
      <c r="G606" s="333">
        <f t="shared" si="18"/>
        <v>570.8799999999876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46209</v>
      </c>
      <c r="D607" s="299" t="s">
        <v>352</v>
      </c>
      <c r="E607" s="522">
        <v>21.99</v>
      </c>
      <c r="F607" s="522"/>
      <c r="G607" s="333">
        <f t="shared" si="18"/>
        <v>580.59999999998763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46209</v>
      </c>
      <c r="D608" s="299" t="s">
        <v>296</v>
      </c>
      <c r="E608" s="522">
        <v>10.02</v>
      </c>
      <c r="F608" s="522"/>
      <c r="G608" s="333">
        <f t="shared" si="18"/>
        <v>602.58999999998764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4</v>
      </c>
      <c r="C609" s="298">
        <v>46209</v>
      </c>
      <c r="D609" s="299" t="s">
        <v>296</v>
      </c>
      <c r="E609" s="522">
        <v>55.19</v>
      </c>
      <c r="F609" s="522"/>
      <c r="G609" s="333">
        <f t="shared" si="18"/>
        <v>612.60999999998762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14</v>
      </c>
      <c r="C610" s="298">
        <v>46209</v>
      </c>
      <c r="D610" s="299" t="s">
        <v>956</v>
      </c>
      <c r="E610" s="522">
        <v>66.67</v>
      </c>
      <c r="F610" s="522"/>
      <c r="G610" s="333">
        <f t="shared" si="18"/>
        <v>667.79999999998756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294</v>
      </c>
      <c r="B611" s="330">
        <v>14</v>
      </c>
      <c r="C611" s="298">
        <v>46209</v>
      </c>
      <c r="D611" s="299" t="s">
        <v>366</v>
      </c>
      <c r="E611" s="522">
        <v>70.25</v>
      </c>
      <c r="F611" s="522"/>
      <c r="G611" s="333">
        <f t="shared" si="18"/>
        <v>734.46999999998752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4</v>
      </c>
      <c r="C612" s="298">
        <v>46209</v>
      </c>
      <c r="D612" s="299" t="s">
        <v>334</v>
      </c>
      <c r="E612" s="522">
        <v>36.090000000000003</v>
      </c>
      <c r="F612" s="522"/>
      <c r="G612" s="333">
        <f t="shared" si="18"/>
        <v>804.71999999998752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2</v>
      </c>
      <c r="C613" s="298">
        <v>46209</v>
      </c>
      <c r="D613" s="299" t="s">
        <v>301</v>
      </c>
      <c r="E613" s="522">
        <v>16.05</v>
      </c>
      <c r="F613" s="522"/>
      <c r="G613" s="333">
        <f t="shared" si="18"/>
        <v>840.80999999998755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46208</v>
      </c>
      <c r="D614" s="299" t="s">
        <v>958</v>
      </c>
      <c r="E614" s="522">
        <v>23.03</v>
      </c>
      <c r="F614" s="522"/>
      <c r="G614" s="333">
        <f t="shared" si="18"/>
        <v>856.85999999998751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46208</v>
      </c>
      <c r="D615" s="299" t="s">
        <v>370</v>
      </c>
      <c r="E615" s="522">
        <v>15.11</v>
      </c>
      <c r="F615" s="522"/>
      <c r="G615" s="333">
        <f t="shared" si="18"/>
        <v>879.88999999998748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8</v>
      </c>
      <c r="C616" s="298">
        <v>46207</v>
      </c>
      <c r="D616" s="299" t="s">
        <v>948</v>
      </c>
      <c r="E616" s="522">
        <v>47.95</v>
      </c>
      <c r="F616" s="522"/>
      <c r="G616" s="333">
        <f t="shared" si="18"/>
        <v>894.99999999998749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3</v>
      </c>
      <c r="C617" s="298">
        <v>46207</v>
      </c>
      <c r="D617" s="299" t="s">
        <v>949</v>
      </c>
      <c r="E617" s="522">
        <v>8.75</v>
      </c>
      <c r="F617" s="522"/>
      <c r="G617" s="333">
        <f t="shared" si="18"/>
        <v>942.94999999998754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294</v>
      </c>
      <c r="B618" s="330">
        <v>17</v>
      </c>
      <c r="C618" s="298">
        <v>46207</v>
      </c>
      <c r="D618" s="299" t="s">
        <v>369</v>
      </c>
      <c r="E618" s="522">
        <v>99</v>
      </c>
      <c r="F618" s="522"/>
      <c r="G618" s="333">
        <f t="shared" si="18"/>
        <v>951.69999999998754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8</v>
      </c>
      <c r="C619" s="298">
        <v>46206</v>
      </c>
      <c r="D619" s="299" t="s">
        <v>948</v>
      </c>
      <c r="E619" s="522">
        <v>85.56</v>
      </c>
      <c r="F619" s="522"/>
      <c r="G619" s="333">
        <f t="shared" si="18"/>
        <v>1050.6999999999875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3</v>
      </c>
      <c r="C620" s="298">
        <v>46206</v>
      </c>
      <c r="D620" s="299" t="s">
        <v>950</v>
      </c>
      <c r="E620" s="522">
        <v>25.07</v>
      </c>
      <c r="F620" s="522"/>
      <c r="G620" s="333">
        <f t="shared" si="18"/>
        <v>1136.2599999999875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294</v>
      </c>
      <c r="B621" s="330">
        <v>22</v>
      </c>
      <c r="C621" s="298">
        <v>46206</v>
      </c>
      <c r="D621" s="299" t="s">
        <v>951</v>
      </c>
      <c r="E621" s="522">
        <v>12.77</v>
      </c>
      <c r="F621" s="522"/>
      <c r="G621" s="333">
        <f t="shared" si="18"/>
        <v>1161.3299999999874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8</v>
      </c>
      <c r="C622" s="298">
        <v>46206</v>
      </c>
      <c r="D622" s="299" t="s">
        <v>961</v>
      </c>
      <c r="E622" s="522">
        <v>50</v>
      </c>
      <c r="F622" s="522"/>
      <c r="G622" s="333">
        <f t="shared" si="18"/>
        <v>1174.0999999999874</v>
      </c>
      <c r="H622" s="334" t="s">
        <v>298</v>
      </c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46206</v>
      </c>
      <c r="D623" s="299" t="s">
        <v>962</v>
      </c>
      <c r="E623" s="522">
        <v>70</v>
      </c>
      <c r="F623" s="522"/>
      <c r="G623" s="333">
        <f t="shared" si="18"/>
        <v>1224.0999999999874</v>
      </c>
      <c r="H623" s="334" t="s">
        <v>298</v>
      </c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6</v>
      </c>
      <c r="C624" s="298">
        <v>46206</v>
      </c>
      <c r="D624" s="299" t="s">
        <v>963</v>
      </c>
      <c r="E624" s="522">
        <v>64</v>
      </c>
      <c r="F624" s="522"/>
      <c r="G624" s="333">
        <f t="shared" si="18"/>
        <v>1294.0999999999874</v>
      </c>
      <c r="H624" s="334" t="s">
        <v>298</v>
      </c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5</v>
      </c>
      <c r="C625" s="298">
        <v>46206</v>
      </c>
      <c r="D625" s="299" t="s">
        <v>960</v>
      </c>
      <c r="E625" s="522">
        <v>286.49</v>
      </c>
      <c r="F625" s="522"/>
      <c r="G625" s="333">
        <f t="shared" si="18"/>
        <v>1358.0999999999874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6</v>
      </c>
      <c r="C626" s="298">
        <v>46206</v>
      </c>
      <c r="D626" s="299" t="s">
        <v>952</v>
      </c>
      <c r="E626" s="522">
        <v>36</v>
      </c>
      <c r="F626" s="522"/>
      <c r="G626" s="333">
        <f t="shared" si="18"/>
        <v>1644.5899999999874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287</v>
      </c>
      <c r="B627" s="330" t="s">
        <v>287</v>
      </c>
      <c r="C627" s="298">
        <v>46205</v>
      </c>
      <c r="D627" s="299" t="s">
        <v>954</v>
      </c>
      <c r="E627" s="522">
        <v>-200</v>
      </c>
      <c r="F627" s="522"/>
      <c r="G627" s="333">
        <f t="shared" si="18"/>
        <v>1680.5899999999874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287</v>
      </c>
      <c r="B628" s="330" t="s">
        <v>287</v>
      </c>
      <c r="C628" s="298">
        <v>46205</v>
      </c>
      <c r="D628" s="299" t="s">
        <v>954</v>
      </c>
      <c r="E628" s="522">
        <v>-4</v>
      </c>
      <c r="F628" s="522"/>
      <c r="G628" s="333">
        <f t="shared" si="18"/>
        <v>1480.5899999999874</v>
      </c>
      <c r="H628" s="334" t="s">
        <v>298</v>
      </c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287</v>
      </c>
      <c r="B629" s="330" t="s">
        <v>287</v>
      </c>
      <c r="C629" s="298">
        <v>46205</v>
      </c>
      <c r="D629" s="299" t="s">
        <v>954</v>
      </c>
      <c r="E629" s="522">
        <v>204</v>
      </c>
      <c r="F629" s="522"/>
      <c r="G629" s="333">
        <f t="shared" si="18"/>
        <v>1476.5899999999874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6</v>
      </c>
      <c r="C630" s="298">
        <v>46205</v>
      </c>
      <c r="D630" s="299" t="s">
        <v>964</v>
      </c>
      <c r="E630" s="522">
        <v>20</v>
      </c>
      <c r="F630" s="522"/>
      <c r="G630" s="333">
        <f t="shared" si="18"/>
        <v>1680.5899999999874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287</v>
      </c>
      <c r="B631" s="330" t="s">
        <v>287</v>
      </c>
      <c r="C631" s="298">
        <v>46205</v>
      </c>
      <c r="D631" s="299" t="s">
        <v>965</v>
      </c>
      <c r="E631" s="522">
        <v>70</v>
      </c>
      <c r="F631" s="522">
        <v>70</v>
      </c>
      <c r="G631" s="333">
        <f t="shared" si="18"/>
        <v>1700.5899999999874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287</v>
      </c>
      <c r="B632" s="330" t="s">
        <v>287</v>
      </c>
      <c r="C632" s="298">
        <v>46205</v>
      </c>
      <c r="D632" s="299" t="s">
        <v>966</v>
      </c>
      <c r="E632" s="522">
        <v>783</v>
      </c>
      <c r="F632" s="522">
        <v>783</v>
      </c>
      <c r="G632" s="333">
        <f t="shared" si="18"/>
        <v>1700.5899999999874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294</v>
      </c>
      <c r="B633" s="330">
        <v>22</v>
      </c>
      <c r="C633" s="298">
        <v>46205</v>
      </c>
      <c r="D633" s="299" t="s">
        <v>374</v>
      </c>
      <c r="E633" s="522">
        <v>6.37</v>
      </c>
      <c r="F633" s="522"/>
      <c r="G633" s="333">
        <f t="shared" si="18"/>
        <v>1700.5899999999874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46205</v>
      </c>
      <c r="D634" s="299" t="s">
        <v>959</v>
      </c>
      <c r="E634" s="522">
        <v>21</v>
      </c>
      <c r="F634" s="522"/>
      <c r="G634" s="333">
        <f t="shared" si="18"/>
        <v>1706.9599999999873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284</v>
      </c>
      <c r="B635" s="330">
        <v>36</v>
      </c>
      <c r="C635" s="298">
        <v>46205</v>
      </c>
      <c r="D635" s="299" t="s">
        <v>373</v>
      </c>
      <c r="E635" s="522">
        <v>50</v>
      </c>
      <c r="F635" s="522"/>
      <c r="G635" s="333">
        <f t="shared" si="18"/>
        <v>1727.9599999999873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8</v>
      </c>
      <c r="C636" s="298">
        <v>46205</v>
      </c>
      <c r="D636" s="299" t="s">
        <v>319</v>
      </c>
      <c r="E636" s="522">
        <v>53.8</v>
      </c>
      <c r="F636" s="522"/>
      <c r="G636" s="333">
        <f t="shared" si="18"/>
        <v>1777.9599999999873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3</v>
      </c>
      <c r="C637" s="298">
        <v>46204</v>
      </c>
      <c r="D637" s="299" t="s">
        <v>309</v>
      </c>
      <c r="E637" s="522">
        <v>4.1900000000000004</v>
      </c>
      <c r="F637" s="522"/>
      <c r="G637" s="333">
        <f t="shared" si="18"/>
        <v>1831.7599999999873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1</v>
      </c>
      <c r="C638" s="298">
        <v>46204</v>
      </c>
      <c r="D638" s="299" t="s">
        <v>311</v>
      </c>
      <c r="E638" s="522">
        <v>169.54</v>
      </c>
      <c r="F638" s="522"/>
      <c r="G638" s="333">
        <f t="shared" si="18"/>
        <v>1835.9499999999873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46204</v>
      </c>
      <c r="D639" s="299" t="s">
        <v>953</v>
      </c>
      <c r="E639" s="522">
        <v>64.2</v>
      </c>
      <c r="F639" s="522"/>
      <c r="G639" s="333">
        <f t="shared" si="18"/>
        <v>2005.4899999999873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8</v>
      </c>
      <c r="C640" s="298">
        <v>46204</v>
      </c>
      <c r="D640" s="299" t="s">
        <v>319</v>
      </c>
      <c r="E640" s="522">
        <v>150.86000000000001</v>
      </c>
      <c r="F640" s="522"/>
      <c r="G640" s="333">
        <f t="shared" si="18"/>
        <v>2069.6899999999873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3</v>
      </c>
      <c r="C641" s="298">
        <v>46204</v>
      </c>
      <c r="D641" s="299" t="s">
        <v>453</v>
      </c>
      <c r="E641" s="522">
        <v>10.41</v>
      </c>
      <c r="F641" s="522"/>
      <c r="G641" s="333">
        <f t="shared" si="18"/>
        <v>2220.5499999999874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1</v>
      </c>
      <c r="C642" s="298">
        <v>46204</v>
      </c>
      <c r="D642" s="299" t="s">
        <v>306</v>
      </c>
      <c r="E642" s="522">
        <v>98.37</v>
      </c>
      <c r="F642" s="522"/>
      <c r="G642" s="333">
        <f t="shared" si="18"/>
        <v>2230.9599999999873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6</v>
      </c>
      <c r="C643" s="298">
        <v>46204</v>
      </c>
      <c r="D643" s="299" t="s">
        <v>396</v>
      </c>
      <c r="E643" s="522">
        <v>54.76</v>
      </c>
      <c r="F643" s="522"/>
      <c r="G643" s="333">
        <f t="shared" si="18"/>
        <v>2329.3299999999872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284</v>
      </c>
      <c r="B644" s="330">
        <v>37</v>
      </c>
      <c r="C644" s="298">
        <v>46203</v>
      </c>
      <c r="D644" s="299" t="s">
        <v>968</v>
      </c>
      <c r="E644" s="522">
        <v>6487.16</v>
      </c>
      <c r="F644" s="522"/>
      <c r="G644" s="333">
        <f t="shared" si="18"/>
        <v>2384.0899999999874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286</v>
      </c>
      <c r="B645" s="330">
        <v>25</v>
      </c>
      <c r="C645" s="298">
        <v>46203</v>
      </c>
      <c r="D645" s="298" t="s">
        <v>204</v>
      </c>
      <c r="E645" s="331">
        <v>350</v>
      </c>
      <c r="F645" s="522"/>
      <c r="G645" s="333">
        <f t="shared" si="18"/>
        <v>8871.2499999999873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286</v>
      </c>
      <c r="B646" s="330">
        <v>26</v>
      </c>
      <c r="C646" s="298">
        <v>46203</v>
      </c>
      <c r="D646" s="298" t="s">
        <v>205</v>
      </c>
      <c r="E646" s="331">
        <v>320</v>
      </c>
      <c r="F646" s="522"/>
      <c r="G646" s="333">
        <f t="shared" si="18"/>
        <v>9221.2499999999873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286</v>
      </c>
      <c r="B647" s="330">
        <v>27</v>
      </c>
      <c r="C647" s="298">
        <v>46203</v>
      </c>
      <c r="D647" s="298" t="s">
        <v>206</v>
      </c>
      <c r="E647" s="331">
        <v>25</v>
      </c>
      <c r="F647" s="522"/>
      <c r="G647" s="333">
        <f t="shared" si="18"/>
        <v>9541.2499999999873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286</v>
      </c>
      <c r="B648" s="330">
        <v>28</v>
      </c>
      <c r="C648" s="298">
        <v>46203</v>
      </c>
      <c r="D648" s="298" t="s">
        <v>207</v>
      </c>
      <c r="E648" s="331">
        <v>25</v>
      </c>
      <c r="F648" s="522"/>
      <c r="G648" s="333">
        <f t="shared" si="18"/>
        <v>9566.2499999999873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286</v>
      </c>
      <c r="B649" s="330">
        <v>29</v>
      </c>
      <c r="C649" s="298">
        <v>46203</v>
      </c>
      <c r="D649" s="298" t="s">
        <v>208</v>
      </c>
      <c r="E649" s="331">
        <v>45</v>
      </c>
      <c r="F649" s="522"/>
      <c r="G649" s="333">
        <f t="shared" si="18"/>
        <v>9591.2499999999873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286</v>
      </c>
      <c r="B650" s="330">
        <v>30</v>
      </c>
      <c r="C650" s="298">
        <v>46203</v>
      </c>
      <c r="D650" s="298" t="s">
        <v>209</v>
      </c>
      <c r="E650" s="331">
        <v>400</v>
      </c>
      <c r="F650" s="522"/>
      <c r="G650" s="333">
        <f t="shared" si="18"/>
        <v>9636.2499999999873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286</v>
      </c>
      <c r="B651" s="330">
        <v>31</v>
      </c>
      <c r="C651" s="298">
        <v>46203</v>
      </c>
      <c r="D651" s="298" t="s">
        <v>210</v>
      </c>
      <c r="E651" s="331">
        <v>375</v>
      </c>
      <c r="F651" s="522"/>
      <c r="G651" s="333">
        <f t="shared" si="18"/>
        <v>10036.249999999987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286</v>
      </c>
      <c r="B652" s="330">
        <v>32</v>
      </c>
      <c r="C652" s="298">
        <v>46203</v>
      </c>
      <c r="D652" s="298" t="s">
        <v>211</v>
      </c>
      <c r="E652" s="331">
        <v>100</v>
      </c>
      <c r="F652" s="522"/>
      <c r="G652" s="333">
        <f t="shared" si="18"/>
        <v>10411.249999999987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286</v>
      </c>
      <c r="B653" s="330">
        <v>33</v>
      </c>
      <c r="C653" s="298">
        <v>46203</v>
      </c>
      <c r="D653" s="298" t="s">
        <v>212</v>
      </c>
      <c r="E653" s="331">
        <v>85</v>
      </c>
      <c r="F653" s="522"/>
      <c r="G653" s="333">
        <f t="shared" si="18"/>
        <v>10511.249999999987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286</v>
      </c>
      <c r="B654" s="330">
        <v>34</v>
      </c>
      <c r="C654" s="298">
        <v>46203</v>
      </c>
      <c r="D654" s="298" t="s">
        <v>213</v>
      </c>
      <c r="E654" s="331">
        <v>230</v>
      </c>
      <c r="F654" s="522"/>
      <c r="G654" s="333">
        <f t="shared" si="18"/>
        <v>10596.249999999987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286</v>
      </c>
      <c r="B655" s="330">
        <v>35</v>
      </c>
      <c r="C655" s="298">
        <v>46203</v>
      </c>
      <c r="D655" s="298" t="s">
        <v>214</v>
      </c>
      <c r="E655" s="331">
        <v>45</v>
      </c>
      <c r="F655" s="522"/>
      <c r="G655" s="333">
        <f t="shared" si="18"/>
        <v>10826.249999999987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294</v>
      </c>
      <c r="B656" s="330">
        <v>10</v>
      </c>
      <c r="C656" s="298">
        <v>46203</v>
      </c>
      <c r="D656" s="298" t="s">
        <v>176</v>
      </c>
      <c r="E656" s="522">
        <v>17.899999999999999</v>
      </c>
      <c r="F656" s="522"/>
      <c r="G656" s="333">
        <f t="shared" si="18"/>
        <v>10871.249999999987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287</v>
      </c>
      <c r="B657" s="330" t="s">
        <v>287</v>
      </c>
      <c r="C657" s="298">
        <v>46203</v>
      </c>
      <c r="D657" s="299" t="s">
        <v>422</v>
      </c>
      <c r="E657" s="522">
        <v>185.64</v>
      </c>
      <c r="F657" s="522">
        <v>185.64</v>
      </c>
      <c r="G657" s="333">
        <f t="shared" si="18"/>
        <v>10889.149999999987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6</v>
      </c>
      <c r="C658" s="298">
        <v>46203</v>
      </c>
      <c r="D658" s="299" t="s">
        <v>945</v>
      </c>
      <c r="E658" s="522">
        <v>-20</v>
      </c>
      <c r="F658" s="522"/>
      <c r="G658" s="333">
        <f t="shared" si="18"/>
        <v>10889.149999999987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287</v>
      </c>
      <c r="B659" s="330" t="s">
        <v>287</v>
      </c>
      <c r="C659" s="298">
        <v>46202</v>
      </c>
      <c r="D659" s="299" t="s">
        <v>946</v>
      </c>
      <c r="E659" s="522">
        <v>580</v>
      </c>
      <c r="F659" s="522">
        <v>580</v>
      </c>
      <c r="G659" s="333">
        <f t="shared" si="18"/>
        <v>10869.149999999987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291</v>
      </c>
      <c r="B660" s="330">
        <v>38</v>
      </c>
      <c r="C660" s="298">
        <v>46202</v>
      </c>
      <c r="D660" s="299" t="s">
        <v>293</v>
      </c>
      <c r="E660" s="522"/>
      <c r="F660" s="522">
        <v>4720.8599999999997</v>
      </c>
      <c r="G660" s="333">
        <f t="shared" si="18"/>
        <v>10869.149999999987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287</v>
      </c>
      <c r="B661" s="330" t="s">
        <v>287</v>
      </c>
      <c r="C661" s="298">
        <v>46202</v>
      </c>
      <c r="D661" s="299" t="s">
        <v>940</v>
      </c>
      <c r="E661" s="522">
        <v>180</v>
      </c>
      <c r="F661" s="522">
        <v>180</v>
      </c>
      <c r="G661" s="333">
        <f t="shared" si="18"/>
        <v>6148.2899999999863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20</v>
      </c>
      <c r="C662" s="298">
        <v>46202</v>
      </c>
      <c r="D662" s="299" t="s">
        <v>193</v>
      </c>
      <c r="E662" s="522">
        <v>600</v>
      </c>
      <c r="F662" s="522"/>
      <c r="G662" s="333">
        <f t="shared" si="18"/>
        <v>6148.2899999999863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1</v>
      </c>
      <c r="C663" s="298">
        <v>46202</v>
      </c>
      <c r="D663" s="299" t="s">
        <v>306</v>
      </c>
      <c r="E663" s="522">
        <v>102.13</v>
      </c>
      <c r="F663" s="522"/>
      <c r="G663" s="333">
        <f t="shared" si="18"/>
        <v>6748.2899999999863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4</v>
      </c>
      <c r="C664" s="298">
        <v>46202</v>
      </c>
      <c r="D664" s="299" t="s">
        <v>310</v>
      </c>
      <c r="E664" s="522">
        <v>40.56</v>
      </c>
      <c r="F664" s="522"/>
      <c r="G664" s="333">
        <f t="shared" si="18"/>
        <v>6850.4199999999864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3</v>
      </c>
      <c r="C665" s="298">
        <v>46202</v>
      </c>
      <c r="D665" s="299" t="s">
        <v>310</v>
      </c>
      <c r="E665" s="522">
        <v>6.84</v>
      </c>
      <c r="F665" s="522"/>
      <c r="G665" s="333">
        <f t="shared" si="18"/>
        <v>6890.9799999999868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3</v>
      </c>
      <c r="C666" s="298">
        <v>46202</v>
      </c>
      <c r="D666" s="299" t="s">
        <v>878</v>
      </c>
      <c r="E666" s="522">
        <v>11.98</v>
      </c>
      <c r="F666" s="522"/>
      <c r="G666" s="333">
        <f t="shared" si="18"/>
        <v>6897.819999999987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46201</v>
      </c>
      <c r="D667" s="299" t="s">
        <v>352</v>
      </c>
      <c r="E667" s="522">
        <v>14.99</v>
      </c>
      <c r="F667" s="522"/>
      <c r="G667" s="333">
        <f t="shared" ref="G667:G680" si="19">G668-E667+F667</f>
        <v>6909.7999999999865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2</v>
      </c>
      <c r="C668" s="298">
        <v>46201</v>
      </c>
      <c r="D668" s="299" t="s">
        <v>357</v>
      </c>
      <c r="E668" s="522">
        <v>11.29</v>
      </c>
      <c r="F668" s="522"/>
      <c r="G668" s="333">
        <f t="shared" si="19"/>
        <v>6924.7899999999863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8</v>
      </c>
      <c r="C669" s="298">
        <v>46201</v>
      </c>
      <c r="D669" s="299" t="s">
        <v>319</v>
      </c>
      <c r="E669" s="522">
        <v>158.96</v>
      </c>
      <c r="F669" s="522"/>
      <c r="G669" s="333">
        <f t="shared" si="19"/>
        <v>6936.0799999999863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6</v>
      </c>
      <c r="C670" s="298">
        <v>46201</v>
      </c>
      <c r="D670" s="299" t="s">
        <v>396</v>
      </c>
      <c r="E670" s="522">
        <v>53.24</v>
      </c>
      <c r="F670" s="522"/>
      <c r="G670" s="333">
        <f t="shared" si="19"/>
        <v>7095.0399999999863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46200</v>
      </c>
      <c r="D671" s="299" t="s">
        <v>915</v>
      </c>
      <c r="E671" s="522">
        <v>122.77</v>
      </c>
      <c r="F671" s="522"/>
      <c r="G671" s="333">
        <f t="shared" si="19"/>
        <v>7148.2799999999861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1</v>
      </c>
      <c r="C672" s="298">
        <v>46200</v>
      </c>
      <c r="D672" s="299" t="s">
        <v>829</v>
      </c>
      <c r="E672" s="522">
        <v>77.67</v>
      </c>
      <c r="F672" s="522"/>
      <c r="G672" s="333">
        <f t="shared" si="19"/>
        <v>7271.0499999999865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5</v>
      </c>
      <c r="C673" s="298">
        <v>46200</v>
      </c>
      <c r="D673" s="299" t="s">
        <v>941</v>
      </c>
      <c r="E673" s="522">
        <v>32.99</v>
      </c>
      <c r="F673" s="522"/>
      <c r="G673" s="333">
        <f t="shared" si="19"/>
        <v>7348.7199999999866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287</v>
      </c>
      <c r="B674" s="330" t="s">
        <v>287</v>
      </c>
      <c r="C674" s="298">
        <v>46200</v>
      </c>
      <c r="D674" s="299" t="s">
        <v>943</v>
      </c>
      <c r="E674" s="522">
        <v>207.96</v>
      </c>
      <c r="F674" s="522">
        <v>207.96</v>
      </c>
      <c r="G674" s="333">
        <f t="shared" si="19"/>
        <v>7381.7099999999864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46199</v>
      </c>
      <c r="D675" s="299" t="s">
        <v>866</v>
      </c>
      <c r="E675" s="522">
        <v>51.84</v>
      </c>
      <c r="F675" s="522"/>
      <c r="G675" s="333">
        <f t="shared" si="19"/>
        <v>7381.7099999999864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3</v>
      </c>
      <c r="C676" s="298">
        <v>46199</v>
      </c>
      <c r="D676" s="299" t="s">
        <v>296</v>
      </c>
      <c r="E676" s="522">
        <v>10.31</v>
      </c>
      <c r="F676" s="522"/>
      <c r="G676" s="333">
        <f t="shared" si="19"/>
        <v>7433.5499999999865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4</v>
      </c>
      <c r="C677" s="298">
        <v>46199</v>
      </c>
      <c r="D677" s="299" t="s">
        <v>296</v>
      </c>
      <c r="E677" s="522">
        <v>87.14</v>
      </c>
      <c r="F677" s="522"/>
      <c r="G677" s="333">
        <f t="shared" si="19"/>
        <v>7443.8599999999869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5</v>
      </c>
      <c r="C678" s="298">
        <v>46199</v>
      </c>
      <c r="D678" s="299" t="s">
        <v>938</v>
      </c>
      <c r="E678" s="522">
        <v>20</v>
      </c>
      <c r="F678" s="522"/>
      <c r="G678" s="333">
        <f t="shared" si="19"/>
        <v>7530.9999999999873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294</v>
      </c>
      <c r="B679" s="330">
        <v>12</v>
      </c>
      <c r="C679" s="298">
        <v>46198</v>
      </c>
      <c r="D679" s="299" t="s">
        <v>314</v>
      </c>
      <c r="E679" s="522">
        <v>204.48</v>
      </c>
      <c r="F679" s="522"/>
      <c r="G679" s="333">
        <f t="shared" si="19"/>
        <v>7550.9999999999873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291</v>
      </c>
      <c r="B680" s="330">
        <v>39</v>
      </c>
      <c r="C680" s="298">
        <v>46198</v>
      </c>
      <c r="D680" s="299" t="s">
        <v>292</v>
      </c>
      <c r="E680" s="522"/>
      <c r="F680" s="522">
        <v>2763.77</v>
      </c>
      <c r="G680" s="333">
        <f t="shared" si="19"/>
        <v>7755.4799999999868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5</v>
      </c>
      <c r="C681" s="298">
        <v>46198</v>
      </c>
      <c r="D681" s="299" t="s">
        <v>844</v>
      </c>
      <c r="E681" s="522">
        <v>11.2</v>
      </c>
      <c r="F681" s="522"/>
      <c r="G681" s="333">
        <f t="shared" ref="G681:G701" si="20">G682-E681+F681</f>
        <v>4991.7099999999864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2</v>
      </c>
      <c r="C682" s="298">
        <v>46197</v>
      </c>
      <c r="D682" s="299" t="s">
        <v>939</v>
      </c>
      <c r="E682" s="522">
        <v>15.99</v>
      </c>
      <c r="F682" s="522"/>
      <c r="G682" s="333">
        <f t="shared" si="20"/>
        <v>5002.9099999999862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5</v>
      </c>
      <c r="C683" s="298">
        <v>46197</v>
      </c>
      <c r="D683" s="299" t="s">
        <v>339</v>
      </c>
      <c r="E683" s="522">
        <v>47.93</v>
      </c>
      <c r="F683" s="522"/>
      <c r="G683" s="333">
        <f t="shared" si="20"/>
        <v>5018.899999999986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43</v>
      </c>
      <c r="C684" s="298">
        <v>46197</v>
      </c>
      <c r="D684" s="299" t="s">
        <v>201</v>
      </c>
      <c r="E684" s="522">
        <v>42.84</v>
      </c>
      <c r="F684" s="522"/>
      <c r="G684" s="333">
        <f t="shared" si="20"/>
        <v>5066.8299999999863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294</v>
      </c>
      <c r="B685" s="330">
        <v>42</v>
      </c>
      <c r="C685" s="298">
        <v>46197</v>
      </c>
      <c r="D685" s="299" t="s">
        <v>200</v>
      </c>
      <c r="E685" s="522">
        <v>99.4</v>
      </c>
      <c r="F685" s="522"/>
      <c r="G685" s="333">
        <f t="shared" si="20"/>
        <v>5109.6699999999864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8</v>
      </c>
      <c r="C686" s="298">
        <v>46196</v>
      </c>
      <c r="D686" s="299" t="s">
        <v>319</v>
      </c>
      <c r="E686" s="522">
        <v>5.68</v>
      </c>
      <c r="F686" s="522"/>
      <c r="G686" s="333">
        <f t="shared" si="20"/>
        <v>5209.0699999999861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1</v>
      </c>
      <c r="C687" s="298">
        <v>46196</v>
      </c>
      <c r="D687" s="299" t="s">
        <v>306</v>
      </c>
      <c r="E687" s="522">
        <v>167.73</v>
      </c>
      <c r="F687" s="522"/>
      <c r="G687" s="333">
        <f t="shared" si="20"/>
        <v>5214.7499999999864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4</v>
      </c>
      <c r="C688" s="298">
        <v>46196</v>
      </c>
      <c r="D688" s="299" t="s">
        <v>296</v>
      </c>
      <c r="E688" s="522">
        <v>40.81</v>
      </c>
      <c r="F688" s="522"/>
      <c r="G688" s="333">
        <f t="shared" si="20"/>
        <v>5382.4799999999859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46196</v>
      </c>
      <c r="D689" s="299" t="s">
        <v>334</v>
      </c>
      <c r="E689" s="522">
        <v>17.68</v>
      </c>
      <c r="F689" s="522"/>
      <c r="G689" s="333">
        <f t="shared" si="20"/>
        <v>5423.2899999999863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3</v>
      </c>
      <c r="C690" s="298">
        <v>46196</v>
      </c>
      <c r="D690" s="299" t="s">
        <v>320</v>
      </c>
      <c r="E690" s="522">
        <v>5.19</v>
      </c>
      <c r="F690" s="522"/>
      <c r="G690" s="333">
        <f t="shared" si="20"/>
        <v>5440.9699999999866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8</v>
      </c>
      <c r="C691" s="298">
        <v>46196</v>
      </c>
      <c r="D691" s="299" t="s">
        <v>308</v>
      </c>
      <c r="E691" s="522">
        <v>71.75</v>
      </c>
      <c r="F691" s="522"/>
      <c r="G691" s="333">
        <f t="shared" si="20"/>
        <v>5446.1599999999862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294</v>
      </c>
      <c r="B692" s="330">
        <v>22</v>
      </c>
      <c r="C692" s="298">
        <v>46196</v>
      </c>
      <c r="D692" s="299" t="s">
        <v>833</v>
      </c>
      <c r="E692" s="522">
        <v>15.96</v>
      </c>
      <c r="F692" s="522"/>
      <c r="G692" s="333">
        <f t="shared" si="20"/>
        <v>5517.9099999999862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2</v>
      </c>
      <c r="C693" s="298">
        <v>46195</v>
      </c>
      <c r="D693" s="299" t="s">
        <v>334</v>
      </c>
      <c r="E693" s="522">
        <v>7.89</v>
      </c>
      <c r="F693" s="522"/>
      <c r="G693" s="333">
        <f t="shared" si="20"/>
        <v>5533.8699999999862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287</v>
      </c>
      <c r="B694" s="330" t="s">
        <v>287</v>
      </c>
      <c r="C694" s="298">
        <v>46195</v>
      </c>
      <c r="D694" s="299" t="s">
        <v>937</v>
      </c>
      <c r="E694" s="522">
        <v>86.07</v>
      </c>
      <c r="F694" s="522">
        <v>86.07</v>
      </c>
      <c r="G694" s="333">
        <f t="shared" si="20"/>
        <v>5541.7599999999866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287</v>
      </c>
      <c r="B695" s="330" t="s">
        <v>287</v>
      </c>
      <c r="C695" s="298">
        <v>46195</v>
      </c>
      <c r="D695" s="299" t="s">
        <v>920</v>
      </c>
      <c r="E695" s="522">
        <v>14.98</v>
      </c>
      <c r="F695" s="522">
        <v>14.98</v>
      </c>
      <c r="G695" s="333">
        <f t="shared" si="20"/>
        <v>5541.7599999999866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287</v>
      </c>
      <c r="B696" s="330" t="s">
        <v>287</v>
      </c>
      <c r="C696" s="298">
        <v>46195</v>
      </c>
      <c r="D696" s="299" t="s">
        <v>934</v>
      </c>
      <c r="E696" s="522">
        <v>83.52</v>
      </c>
      <c r="F696" s="522">
        <v>83.52</v>
      </c>
      <c r="G696" s="333">
        <f t="shared" si="20"/>
        <v>5541.7599999999866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287</v>
      </c>
      <c r="B697" s="330" t="s">
        <v>287</v>
      </c>
      <c r="C697" s="298">
        <v>46195</v>
      </c>
      <c r="D697" s="299" t="s">
        <v>935</v>
      </c>
      <c r="E697" s="522">
        <v>62.19</v>
      </c>
      <c r="F697" s="522">
        <v>62.19</v>
      </c>
      <c r="G697" s="333">
        <f t="shared" si="20"/>
        <v>5541.7599999999866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3</v>
      </c>
      <c r="C698" s="298">
        <v>46195</v>
      </c>
      <c r="D698" s="299" t="s">
        <v>310</v>
      </c>
      <c r="E698" s="522">
        <v>6.99</v>
      </c>
      <c r="F698" s="522"/>
      <c r="G698" s="333">
        <f t="shared" si="20"/>
        <v>5541.7599999999866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287</v>
      </c>
      <c r="B699" s="330" t="s">
        <v>287</v>
      </c>
      <c r="C699" s="298">
        <v>46195</v>
      </c>
      <c r="D699" s="299" t="s">
        <v>936</v>
      </c>
      <c r="E699" s="522">
        <v>60.47</v>
      </c>
      <c r="F699" s="522">
        <v>60.47</v>
      </c>
      <c r="G699" s="333">
        <f t="shared" si="20"/>
        <v>5548.7499999999864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294</v>
      </c>
      <c r="B700" s="330">
        <v>22</v>
      </c>
      <c r="C700" s="298">
        <v>46195</v>
      </c>
      <c r="D700" s="299" t="s">
        <v>323</v>
      </c>
      <c r="E700" s="522">
        <v>20.22</v>
      </c>
      <c r="F700" s="522"/>
      <c r="G700" s="333">
        <f t="shared" si="20"/>
        <v>5548.7499999999864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6</v>
      </c>
      <c r="C701" s="298">
        <v>46195</v>
      </c>
      <c r="D701" s="299" t="s">
        <v>917</v>
      </c>
      <c r="E701" s="522">
        <v>200</v>
      </c>
      <c r="F701" s="522"/>
      <c r="G701" s="333">
        <f t="shared" si="20"/>
        <v>5568.9699999999866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5</v>
      </c>
      <c r="C702" s="298">
        <v>46194</v>
      </c>
      <c r="D702" s="299" t="s">
        <v>339</v>
      </c>
      <c r="E702" s="522">
        <v>47.93</v>
      </c>
      <c r="F702" s="522"/>
      <c r="G702" s="333">
        <f t="shared" ref="G702:G722" si="21">G703-E702+F702</f>
        <v>5768.9699999999866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287</v>
      </c>
      <c r="B703" s="330" t="s">
        <v>287</v>
      </c>
      <c r="C703" s="298">
        <v>46194</v>
      </c>
      <c r="D703" s="299" t="s">
        <v>933</v>
      </c>
      <c r="E703" s="522"/>
      <c r="F703" s="522">
        <v>50</v>
      </c>
      <c r="G703" s="333">
        <f t="shared" si="21"/>
        <v>5816.8999999999869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287</v>
      </c>
      <c r="B704" s="330" t="s">
        <v>287</v>
      </c>
      <c r="C704" s="298">
        <v>46194</v>
      </c>
      <c r="D704" s="299" t="s">
        <v>933</v>
      </c>
      <c r="E704" s="522">
        <v>50</v>
      </c>
      <c r="F704" s="522"/>
      <c r="G704" s="333">
        <f t="shared" si="21"/>
        <v>5766.8999999999869</v>
      </c>
      <c r="H704" s="334" t="s">
        <v>298</v>
      </c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287</v>
      </c>
      <c r="B705" s="330" t="s">
        <v>287</v>
      </c>
      <c r="C705" s="298">
        <v>46194</v>
      </c>
      <c r="D705" s="299" t="s">
        <v>920</v>
      </c>
      <c r="E705" s="522">
        <v>28.38</v>
      </c>
      <c r="F705" s="522">
        <v>28.38</v>
      </c>
      <c r="G705" s="333">
        <f t="shared" si="21"/>
        <v>5816.8999999999869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287</v>
      </c>
      <c r="B706" s="330" t="s">
        <v>287</v>
      </c>
      <c r="C706" s="298">
        <v>46194</v>
      </c>
      <c r="D706" s="299" t="s">
        <v>918</v>
      </c>
      <c r="E706" s="522">
        <v>35.020000000000003</v>
      </c>
      <c r="F706" s="522">
        <v>35.020000000000003</v>
      </c>
      <c r="G706" s="333">
        <f t="shared" si="21"/>
        <v>5816.8999999999869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287</v>
      </c>
      <c r="B707" s="330" t="s">
        <v>287</v>
      </c>
      <c r="C707" s="298">
        <v>46194</v>
      </c>
      <c r="D707" s="299" t="s">
        <v>925</v>
      </c>
      <c r="E707" s="522">
        <v>83.81</v>
      </c>
      <c r="F707" s="522">
        <v>83.81</v>
      </c>
      <c r="G707" s="333">
        <f t="shared" si="21"/>
        <v>5816.8999999999869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287</v>
      </c>
      <c r="B708" s="330" t="s">
        <v>287</v>
      </c>
      <c r="C708" s="298">
        <v>46194</v>
      </c>
      <c r="D708" s="299" t="s">
        <v>926</v>
      </c>
      <c r="E708" s="522">
        <v>27.43</v>
      </c>
      <c r="F708" s="522">
        <v>27.43</v>
      </c>
      <c r="G708" s="333">
        <f t="shared" si="21"/>
        <v>5816.8999999999869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287</v>
      </c>
      <c r="B709" s="330" t="s">
        <v>287</v>
      </c>
      <c r="C709" s="298">
        <v>46193</v>
      </c>
      <c r="D709" s="299" t="s">
        <v>930</v>
      </c>
      <c r="E709" s="522">
        <v>30.86</v>
      </c>
      <c r="F709" s="522">
        <v>30.86</v>
      </c>
      <c r="G709" s="333">
        <f t="shared" si="21"/>
        <v>5816.8999999999869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287</v>
      </c>
      <c r="B710" s="330" t="s">
        <v>287</v>
      </c>
      <c r="C710" s="298">
        <v>46193</v>
      </c>
      <c r="D710" s="299" t="s">
        <v>920</v>
      </c>
      <c r="E710" s="522">
        <v>13.95</v>
      </c>
      <c r="F710" s="522">
        <v>13.95</v>
      </c>
      <c r="G710" s="333">
        <f t="shared" si="21"/>
        <v>5816.8999999999869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287</v>
      </c>
      <c r="B711" s="330" t="s">
        <v>287</v>
      </c>
      <c r="C711" s="298">
        <v>46192</v>
      </c>
      <c r="D711" s="299" t="s">
        <v>932</v>
      </c>
      <c r="E711" s="522">
        <v>148.54</v>
      </c>
      <c r="F711" s="522">
        <v>148.54</v>
      </c>
      <c r="G711" s="333">
        <f t="shared" si="21"/>
        <v>5816.8999999999869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287</v>
      </c>
      <c r="B712" s="330" t="s">
        <v>287</v>
      </c>
      <c r="C712" s="298">
        <v>46192</v>
      </c>
      <c r="D712" s="299" t="s">
        <v>919</v>
      </c>
      <c r="E712" s="522">
        <v>80</v>
      </c>
      <c r="F712" s="522">
        <v>80</v>
      </c>
      <c r="G712" s="333">
        <f t="shared" si="21"/>
        <v>5816.8999999999869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287</v>
      </c>
      <c r="B713" s="330" t="s">
        <v>287</v>
      </c>
      <c r="C713" s="298">
        <v>46192</v>
      </c>
      <c r="D713" s="299" t="s">
        <v>920</v>
      </c>
      <c r="E713" s="522">
        <v>27.98</v>
      </c>
      <c r="F713" s="522">
        <v>27.98</v>
      </c>
      <c r="G713" s="333">
        <f t="shared" si="21"/>
        <v>5816.8999999999869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287</v>
      </c>
      <c r="B714" s="330" t="s">
        <v>287</v>
      </c>
      <c r="C714" s="298">
        <v>46192</v>
      </c>
      <c r="D714" s="299" t="s">
        <v>931</v>
      </c>
      <c r="E714" s="522">
        <v>30.63</v>
      </c>
      <c r="F714" s="522">
        <v>30.63</v>
      </c>
      <c r="G714" s="333">
        <f t="shared" si="21"/>
        <v>5816.8999999999869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22</v>
      </c>
      <c r="C715" s="298">
        <v>46192</v>
      </c>
      <c r="D715" s="299" t="s">
        <v>921</v>
      </c>
      <c r="E715" s="522">
        <v>7.46</v>
      </c>
      <c r="F715" s="522"/>
      <c r="G715" s="333">
        <f t="shared" si="21"/>
        <v>5816.8999999999869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287</v>
      </c>
      <c r="B716" s="330" t="s">
        <v>287</v>
      </c>
      <c r="C716" s="298">
        <v>46192</v>
      </c>
      <c r="D716" s="299" t="s">
        <v>922</v>
      </c>
      <c r="E716" s="522">
        <v>22.07</v>
      </c>
      <c r="F716" s="522">
        <v>22.07</v>
      </c>
      <c r="G716" s="333">
        <f t="shared" si="21"/>
        <v>5824.3599999999869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287</v>
      </c>
      <c r="B717" s="330" t="s">
        <v>287</v>
      </c>
      <c r="C717" s="298">
        <v>46192</v>
      </c>
      <c r="D717" s="299" t="s">
        <v>922</v>
      </c>
      <c r="E717" s="522">
        <v>51.04</v>
      </c>
      <c r="F717" s="522">
        <v>51.04</v>
      </c>
      <c r="G717" s="333">
        <f t="shared" si="21"/>
        <v>5824.3599999999869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287</v>
      </c>
      <c r="B718" s="330" t="s">
        <v>287</v>
      </c>
      <c r="C718" s="298">
        <v>46192</v>
      </c>
      <c r="D718" s="299" t="s">
        <v>922</v>
      </c>
      <c r="E718" s="522">
        <v>90.59</v>
      </c>
      <c r="F718" s="522">
        <v>90.59</v>
      </c>
      <c r="G718" s="333">
        <f t="shared" si="21"/>
        <v>5824.3599999999869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287</v>
      </c>
      <c r="B719" s="330" t="s">
        <v>287</v>
      </c>
      <c r="C719" s="298">
        <v>46192</v>
      </c>
      <c r="D719" s="299" t="s">
        <v>923</v>
      </c>
      <c r="E719" s="522">
        <v>26.02</v>
      </c>
      <c r="F719" s="522">
        <v>26.02</v>
      </c>
      <c r="G719" s="333">
        <f t="shared" si="21"/>
        <v>5824.3599999999869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287</v>
      </c>
      <c r="B720" s="330" t="s">
        <v>287</v>
      </c>
      <c r="C720" s="298">
        <v>46192</v>
      </c>
      <c r="D720" s="299" t="s">
        <v>923</v>
      </c>
      <c r="E720" s="522">
        <v>26.02</v>
      </c>
      <c r="F720" s="522">
        <v>26.02</v>
      </c>
      <c r="G720" s="333">
        <f t="shared" si="21"/>
        <v>5824.3599999999869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287</v>
      </c>
      <c r="B721" s="330" t="s">
        <v>287</v>
      </c>
      <c r="C721" s="298">
        <v>46192</v>
      </c>
      <c r="D721" s="299" t="s">
        <v>923</v>
      </c>
      <c r="E721" s="522">
        <v>38.03</v>
      </c>
      <c r="F721" s="522">
        <v>38.03</v>
      </c>
      <c r="G721" s="333">
        <f t="shared" si="21"/>
        <v>5824.3599999999869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287</v>
      </c>
      <c r="B722" s="330" t="s">
        <v>287</v>
      </c>
      <c r="C722" s="298">
        <v>46192</v>
      </c>
      <c r="D722" s="299" t="s">
        <v>923</v>
      </c>
      <c r="E722" s="522">
        <v>26.03</v>
      </c>
      <c r="F722" s="522">
        <v>26.03</v>
      </c>
      <c r="G722" s="333">
        <f t="shared" si="21"/>
        <v>5824.3599999999869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287</v>
      </c>
      <c r="B723" s="330" t="s">
        <v>287</v>
      </c>
      <c r="C723" s="298">
        <v>46192</v>
      </c>
      <c r="D723" s="299" t="s">
        <v>920</v>
      </c>
      <c r="E723" s="522">
        <v>21.98</v>
      </c>
      <c r="F723" s="522">
        <v>21.98</v>
      </c>
      <c r="G723" s="333">
        <f t="shared" ref="G723:G780" si="22">G724-E723+F723</f>
        <v>5824.3599999999869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287</v>
      </c>
      <c r="B724" s="330" t="s">
        <v>287</v>
      </c>
      <c r="C724" s="298">
        <v>46192</v>
      </c>
      <c r="D724" s="299" t="s">
        <v>920</v>
      </c>
      <c r="E724" s="522">
        <v>27.99</v>
      </c>
      <c r="F724" s="522">
        <v>27.99</v>
      </c>
      <c r="G724" s="333">
        <f t="shared" si="22"/>
        <v>5824.3599999999869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287</v>
      </c>
      <c r="B725" s="330" t="s">
        <v>287</v>
      </c>
      <c r="C725" s="298">
        <v>46191</v>
      </c>
      <c r="D725" s="299" t="s">
        <v>924</v>
      </c>
      <c r="E725" s="522">
        <v>22.69</v>
      </c>
      <c r="F725" s="522">
        <v>22.69</v>
      </c>
      <c r="G725" s="333">
        <f t="shared" si="22"/>
        <v>5824.3599999999869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287</v>
      </c>
      <c r="B726" s="330" t="s">
        <v>287</v>
      </c>
      <c r="C726" s="298">
        <v>46191</v>
      </c>
      <c r="D726" s="299" t="s">
        <v>925</v>
      </c>
      <c r="E726" s="522">
        <v>42.32</v>
      </c>
      <c r="F726" s="522">
        <v>42.32</v>
      </c>
      <c r="G726" s="333">
        <f t="shared" si="22"/>
        <v>5824.3599999999869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287</v>
      </c>
      <c r="B727" s="330" t="s">
        <v>287</v>
      </c>
      <c r="C727" s="298">
        <v>46191</v>
      </c>
      <c r="D727" s="299" t="s">
        <v>926</v>
      </c>
      <c r="E727" s="522">
        <v>72.86</v>
      </c>
      <c r="F727" s="522">
        <v>72.86</v>
      </c>
      <c r="G727" s="333">
        <f t="shared" si="22"/>
        <v>5824.3599999999869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287</v>
      </c>
      <c r="B728" s="330" t="s">
        <v>287</v>
      </c>
      <c r="C728" s="298">
        <v>46191</v>
      </c>
      <c r="D728" s="299" t="s">
        <v>927</v>
      </c>
      <c r="E728" s="522">
        <v>106.89</v>
      </c>
      <c r="F728" s="522">
        <v>106.89</v>
      </c>
      <c r="G728" s="333">
        <f t="shared" si="22"/>
        <v>5824.3599999999869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287</v>
      </c>
      <c r="B729" s="330" t="s">
        <v>287</v>
      </c>
      <c r="C729" s="298">
        <v>46191</v>
      </c>
      <c r="D729" s="299" t="s">
        <v>929</v>
      </c>
      <c r="E729" s="522">
        <v>94.74</v>
      </c>
      <c r="F729" s="522">
        <v>94.74</v>
      </c>
      <c r="G729" s="333">
        <f t="shared" si="22"/>
        <v>5824.3599999999869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1</v>
      </c>
      <c r="C730" s="298">
        <v>46191</v>
      </c>
      <c r="D730" s="299" t="s">
        <v>306</v>
      </c>
      <c r="E730" s="522">
        <v>99.97</v>
      </c>
      <c r="F730" s="522"/>
      <c r="G730" s="333">
        <f t="shared" si="22"/>
        <v>5824.3599999999869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294</v>
      </c>
      <c r="B731" s="330">
        <v>22</v>
      </c>
      <c r="C731" s="298">
        <v>46191</v>
      </c>
      <c r="D731" s="299" t="s">
        <v>928</v>
      </c>
      <c r="E731" s="522">
        <v>13.84</v>
      </c>
      <c r="F731" s="522"/>
      <c r="G731" s="333">
        <f t="shared" si="22"/>
        <v>5924.3299999999872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1</v>
      </c>
      <c r="C732" s="298">
        <v>46190</v>
      </c>
      <c r="D732" s="299" t="s">
        <v>306</v>
      </c>
      <c r="E732" s="522">
        <v>87.19</v>
      </c>
      <c r="F732" s="522"/>
      <c r="G732" s="333">
        <f t="shared" si="22"/>
        <v>5938.1699999999873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21</v>
      </c>
      <c r="C733" s="298">
        <v>46190</v>
      </c>
      <c r="D733" s="299" t="s">
        <v>194</v>
      </c>
      <c r="E733" s="522">
        <v>81</v>
      </c>
      <c r="F733" s="522"/>
      <c r="G733" s="333">
        <f t="shared" si="22"/>
        <v>6025.3599999999869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294</v>
      </c>
      <c r="B734" s="330">
        <v>43</v>
      </c>
      <c r="C734" s="298">
        <v>46190</v>
      </c>
      <c r="D734" s="299" t="s">
        <v>333</v>
      </c>
      <c r="E734" s="522">
        <v>29.8</v>
      </c>
      <c r="F734" s="522"/>
      <c r="G734" s="333">
        <f t="shared" si="22"/>
        <v>6106.3599999999869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42</v>
      </c>
      <c r="C735" s="298">
        <v>46190</v>
      </c>
      <c r="D735" s="299" t="s">
        <v>333</v>
      </c>
      <c r="E735" s="522">
        <v>74.5</v>
      </c>
      <c r="F735" s="522"/>
      <c r="G735" s="333">
        <f t="shared" si="22"/>
        <v>6136.1599999999871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4</v>
      </c>
      <c r="C736" s="298">
        <v>46190</v>
      </c>
      <c r="D736" s="299" t="s">
        <v>334</v>
      </c>
      <c r="E736" s="522">
        <v>82.35</v>
      </c>
      <c r="F736" s="522"/>
      <c r="G736" s="333">
        <f t="shared" si="22"/>
        <v>6210.6599999999871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46190</v>
      </c>
      <c r="D737" s="299" t="s">
        <v>334</v>
      </c>
      <c r="E737" s="522">
        <v>17.68</v>
      </c>
      <c r="F737" s="522"/>
      <c r="G737" s="333">
        <f t="shared" si="22"/>
        <v>6293.0099999999875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6</v>
      </c>
      <c r="C738" s="298">
        <v>46190</v>
      </c>
      <c r="D738" s="299" t="s">
        <v>300</v>
      </c>
      <c r="E738" s="522">
        <v>14.67</v>
      </c>
      <c r="F738" s="522"/>
      <c r="G738" s="333">
        <f t="shared" si="22"/>
        <v>6310.6899999999878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6</v>
      </c>
      <c r="C739" s="298">
        <v>46190</v>
      </c>
      <c r="D739" s="299" t="s">
        <v>300</v>
      </c>
      <c r="E739" s="522">
        <v>56.42</v>
      </c>
      <c r="F739" s="522"/>
      <c r="G739" s="333">
        <f t="shared" si="22"/>
        <v>6325.3599999999878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6</v>
      </c>
      <c r="C740" s="298">
        <v>46190</v>
      </c>
      <c r="D740" s="299" t="s">
        <v>300</v>
      </c>
      <c r="E740" s="522">
        <v>53.23</v>
      </c>
      <c r="F740" s="522"/>
      <c r="G740" s="333">
        <f t="shared" si="22"/>
        <v>6381.7799999999879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23</v>
      </c>
      <c r="C741" s="298">
        <v>46190</v>
      </c>
      <c r="D741" s="299" t="s">
        <v>63</v>
      </c>
      <c r="E741" s="522">
        <v>529.46</v>
      </c>
      <c r="F741" s="522"/>
      <c r="G741" s="333">
        <f t="shared" si="22"/>
        <v>6435.0099999999875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294</v>
      </c>
      <c r="B742" s="330">
        <v>17</v>
      </c>
      <c r="C742" s="298">
        <v>46190</v>
      </c>
      <c r="D742" s="299" t="s">
        <v>188</v>
      </c>
      <c r="E742" s="522">
        <v>42.65</v>
      </c>
      <c r="F742" s="522"/>
      <c r="G742" s="333">
        <f t="shared" si="22"/>
        <v>6964.4699999999875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15</v>
      </c>
      <c r="C743" s="298">
        <v>46190</v>
      </c>
      <c r="D743" s="299" t="s">
        <v>185</v>
      </c>
      <c r="E743" s="522">
        <v>87.41</v>
      </c>
      <c r="F743" s="522"/>
      <c r="G743" s="333">
        <f t="shared" si="22"/>
        <v>7007.1199999999872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335</v>
      </c>
      <c r="B744" s="330" t="s">
        <v>335</v>
      </c>
      <c r="C744" s="298">
        <v>46190</v>
      </c>
      <c r="D744" s="299" t="s">
        <v>185</v>
      </c>
      <c r="E744" s="522">
        <v>86.48</v>
      </c>
      <c r="F744" s="522"/>
      <c r="G744" s="333">
        <f t="shared" si="22"/>
        <v>7094.529999999987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291</v>
      </c>
      <c r="B745" s="330">
        <v>40</v>
      </c>
      <c r="C745" s="298">
        <v>46190</v>
      </c>
      <c r="D745" s="299" t="s">
        <v>316</v>
      </c>
      <c r="E745" s="522"/>
      <c r="F745" s="522">
        <v>854.38</v>
      </c>
      <c r="G745" s="333">
        <f t="shared" si="22"/>
        <v>7181.0099999999866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5</v>
      </c>
      <c r="C746" s="298">
        <v>46189</v>
      </c>
      <c r="D746" s="299" t="s">
        <v>339</v>
      </c>
      <c r="E746" s="522">
        <v>21.3</v>
      </c>
      <c r="F746" s="522"/>
      <c r="G746" s="333">
        <f t="shared" si="22"/>
        <v>6326.6299999999865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294</v>
      </c>
      <c r="B747" s="330">
        <v>11</v>
      </c>
      <c r="C747" s="298">
        <v>46189</v>
      </c>
      <c r="D747" s="299" t="s">
        <v>178</v>
      </c>
      <c r="E747" s="522">
        <v>267.75</v>
      </c>
      <c r="F747" s="522"/>
      <c r="G747" s="333">
        <f t="shared" si="22"/>
        <v>6347.9299999999866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6</v>
      </c>
      <c r="C748" s="298">
        <v>46188</v>
      </c>
      <c r="D748" s="299" t="s">
        <v>883</v>
      </c>
      <c r="E748" s="522">
        <v>100</v>
      </c>
      <c r="F748" s="522"/>
      <c r="G748" s="333">
        <f t="shared" si="22"/>
        <v>6615.6799999999866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46188</v>
      </c>
      <c r="D749" s="299" t="s">
        <v>334</v>
      </c>
      <c r="E749" s="522">
        <v>11.29</v>
      </c>
      <c r="F749" s="522"/>
      <c r="G749" s="333">
        <f t="shared" si="22"/>
        <v>6715.6799999999866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3</v>
      </c>
      <c r="C750" s="298">
        <v>46188</v>
      </c>
      <c r="D750" s="299" t="s">
        <v>334</v>
      </c>
      <c r="E750" s="522">
        <v>5.39</v>
      </c>
      <c r="F750" s="522"/>
      <c r="G750" s="333">
        <f t="shared" si="22"/>
        <v>6726.9699999999866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4</v>
      </c>
      <c r="C751" s="298">
        <v>46188</v>
      </c>
      <c r="D751" s="299" t="s">
        <v>334</v>
      </c>
      <c r="E751" s="522">
        <v>31.99</v>
      </c>
      <c r="F751" s="522"/>
      <c r="G751" s="333">
        <f t="shared" si="22"/>
        <v>6732.3599999999869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2</v>
      </c>
      <c r="C752" s="298">
        <v>46187</v>
      </c>
      <c r="D752" s="299" t="s">
        <v>915</v>
      </c>
      <c r="E752" s="522">
        <v>102.17</v>
      </c>
      <c r="F752" s="522"/>
      <c r="G752" s="333">
        <f t="shared" si="22"/>
        <v>6764.3499999999867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1</v>
      </c>
      <c r="C753" s="298">
        <v>46187</v>
      </c>
      <c r="D753" s="299" t="s">
        <v>829</v>
      </c>
      <c r="E753" s="522">
        <v>21.86</v>
      </c>
      <c r="F753" s="522"/>
      <c r="G753" s="333">
        <f t="shared" si="22"/>
        <v>6866.5199999999868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1</v>
      </c>
      <c r="C754" s="298">
        <v>46187</v>
      </c>
      <c r="D754" s="299" t="s">
        <v>311</v>
      </c>
      <c r="E754" s="522">
        <v>102.56</v>
      </c>
      <c r="F754" s="522"/>
      <c r="G754" s="333">
        <f t="shared" si="22"/>
        <v>6888.3799999999865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1</v>
      </c>
      <c r="C755" s="298">
        <v>46187</v>
      </c>
      <c r="D755" s="299" t="s">
        <v>329</v>
      </c>
      <c r="E755" s="522">
        <v>121.72</v>
      </c>
      <c r="F755" s="522"/>
      <c r="G755" s="333">
        <f t="shared" si="22"/>
        <v>6990.9399999999869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46186</v>
      </c>
      <c r="D756" s="299" t="s">
        <v>308</v>
      </c>
      <c r="E756" s="522">
        <v>143.91999999999999</v>
      </c>
      <c r="F756" s="522"/>
      <c r="G756" s="333">
        <f t="shared" si="22"/>
        <v>7112.6599999999871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46186</v>
      </c>
      <c r="D757" s="299" t="s">
        <v>345</v>
      </c>
      <c r="E757" s="522">
        <v>11.95</v>
      </c>
      <c r="F757" s="522"/>
      <c r="G757" s="333">
        <f t="shared" si="22"/>
        <v>7256.5799999999872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4</v>
      </c>
      <c r="C758" s="298">
        <v>46186</v>
      </c>
      <c r="D758" s="299" t="s">
        <v>310</v>
      </c>
      <c r="E758" s="522">
        <v>47.29</v>
      </c>
      <c r="F758" s="522"/>
      <c r="G758" s="333">
        <f t="shared" si="22"/>
        <v>7268.529999999987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1</v>
      </c>
      <c r="C759" s="298">
        <v>46186</v>
      </c>
      <c r="D759" s="299" t="s">
        <v>306</v>
      </c>
      <c r="E759" s="522">
        <v>52.7</v>
      </c>
      <c r="F759" s="522"/>
      <c r="G759" s="333">
        <f t="shared" si="22"/>
        <v>7315.819999999987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8</v>
      </c>
      <c r="C760" s="298">
        <v>46186</v>
      </c>
      <c r="D760" s="299" t="s">
        <v>308</v>
      </c>
      <c r="E760" s="522">
        <v>22.26</v>
      </c>
      <c r="F760" s="522"/>
      <c r="G760" s="333">
        <f t="shared" si="22"/>
        <v>7368.5199999999868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8</v>
      </c>
      <c r="C761" s="298">
        <v>46186</v>
      </c>
      <c r="D761" s="299" t="s">
        <v>308</v>
      </c>
      <c r="E761" s="522">
        <v>28.16</v>
      </c>
      <c r="F761" s="522"/>
      <c r="G761" s="333">
        <f t="shared" si="22"/>
        <v>7390.779999999987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2</v>
      </c>
      <c r="C762" s="298">
        <v>46186</v>
      </c>
      <c r="D762" s="299" t="s">
        <v>301</v>
      </c>
      <c r="E762" s="522">
        <v>32.049999999999997</v>
      </c>
      <c r="F762" s="522"/>
      <c r="G762" s="333">
        <f t="shared" si="22"/>
        <v>7418.9399999999869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5</v>
      </c>
      <c r="C763" s="298">
        <v>46186</v>
      </c>
      <c r="D763" s="299" t="s">
        <v>916</v>
      </c>
      <c r="E763" s="522">
        <v>24</v>
      </c>
      <c r="F763" s="522"/>
      <c r="G763" s="333">
        <f t="shared" si="22"/>
        <v>7450.989999999987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1</v>
      </c>
      <c r="C764" s="298">
        <v>46186</v>
      </c>
      <c r="D764" s="299" t="s">
        <v>306</v>
      </c>
      <c r="E764" s="522">
        <v>19.98</v>
      </c>
      <c r="F764" s="522"/>
      <c r="G764" s="333">
        <f t="shared" si="22"/>
        <v>7474.989999999987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6</v>
      </c>
      <c r="C765" s="298">
        <v>46186</v>
      </c>
      <c r="D765" s="299" t="s">
        <v>300</v>
      </c>
      <c r="E765" s="522">
        <v>60.07</v>
      </c>
      <c r="F765" s="522"/>
      <c r="G765" s="333">
        <f t="shared" si="22"/>
        <v>7494.9699999999866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287</v>
      </c>
      <c r="B766" s="330" t="s">
        <v>287</v>
      </c>
      <c r="C766" s="298">
        <v>46186</v>
      </c>
      <c r="D766" s="299" t="s">
        <v>913</v>
      </c>
      <c r="E766" s="522"/>
      <c r="F766" s="522">
        <v>319.49</v>
      </c>
      <c r="G766" s="333">
        <f t="shared" si="22"/>
        <v>7555.0399999999863</v>
      </c>
      <c r="H766" s="334" t="s">
        <v>298</v>
      </c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287</v>
      </c>
      <c r="B767" s="330" t="s">
        <v>287</v>
      </c>
      <c r="C767" s="298">
        <v>46186</v>
      </c>
      <c r="D767" s="299" t="s">
        <v>300</v>
      </c>
      <c r="E767" s="522">
        <v>319.49</v>
      </c>
      <c r="F767" s="522"/>
      <c r="G767" s="333">
        <f t="shared" si="22"/>
        <v>7235.5499999999865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6</v>
      </c>
      <c r="C768" s="298">
        <v>46186</v>
      </c>
      <c r="D768" s="299" t="s">
        <v>912</v>
      </c>
      <c r="E768" s="522">
        <v>-0.51</v>
      </c>
      <c r="F768" s="522"/>
      <c r="G768" s="333">
        <f t="shared" si="22"/>
        <v>7555.0399999999863</v>
      </c>
      <c r="H768" s="334" t="s">
        <v>298</v>
      </c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6</v>
      </c>
      <c r="C769" s="298">
        <v>46186</v>
      </c>
      <c r="D769" s="299" t="s">
        <v>319</v>
      </c>
      <c r="E769" s="522">
        <v>13.58</v>
      </c>
      <c r="F769" s="522"/>
      <c r="G769" s="333">
        <f t="shared" si="22"/>
        <v>7554.5299999999861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24</v>
      </c>
      <c r="C770" s="298">
        <v>46186</v>
      </c>
      <c r="D770" s="299" t="s">
        <v>858</v>
      </c>
      <c r="E770" s="522">
        <v>109.5</v>
      </c>
      <c r="F770" s="522"/>
      <c r="G770" s="333">
        <f t="shared" si="22"/>
        <v>7568.109999999986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294</v>
      </c>
      <c r="B771" s="330">
        <v>19</v>
      </c>
      <c r="C771" s="298">
        <v>46186</v>
      </c>
      <c r="D771" s="299" t="s">
        <v>191</v>
      </c>
      <c r="E771" s="522">
        <v>200</v>
      </c>
      <c r="F771" s="522"/>
      <c r="G771" s="333">
        <f t="shared" si="22"/>
        <v>7677.609999999986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291</v>
      </c>
      <c r="B772" s="330">
        <v>38</v>
      </c>
      <c r="C772" s="298">
        <v>46186</v>
      </c>
      <c r="D772" s="299" t="s">
        <v>293</v>
      </c>
      <c r="E772" s="522"/>
      <c r="F772" s="522">
        <v>4597.82</v>
      </c>
      <c r="G772" s="333">
        <f t="shared" si="22"/>
        <v>7877.609999999986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46185</v>
      </c>
      <c r="D773" s="299" t="s">
        <v>914</v>
      </c>
      <c r="E773" s="522">
        <v>90.54</v>
      </c>
      <c r="F773" s="522"/>
      <c r="G773" s="333">
        <f t="shared" si="22"/>
        <v>3279.7899999999863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8</v>
      </c>
      <c r="C774" s="298">
        <v>46185</v>
      </c>
      <c r="D774" s="299" t="s">
        <v>914</v>
      </c>
      <c r="E774" s="522">
        <v>50</v>
      </c>
      <c r="F774" s="522"/>
      <c r="G774" s="333">
        <f t="shared" si="22"/>
        <v>3370.3299999999863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6</v>
      </c>
      <c r="C775" s="298">
        <v>46185</v>
      </c>
      <c r="D775" s="299" t="s">
        <v>300</v>
      </c>
      <c r="E775" s="522">
        <v>79.849999999999994</v>
      </c>
      <c r="F775" s="522"/>
      <c r="G775" s="333">
        <f t="shared" si="22"/>
        <v>3420.3299999999863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6</v>
      </c>
      <c r="C776" s="298">
        <v>46184</v>
      </c>
      <c r="D776" s="299" t="s">
        <v>359</v>
      </c>
      <c r="E776" s="522">
        <v>70</v>
      </c>
      <c r="F776" s="522"/>
      <c r="G776" s="333">
        <f t="shared" si="22"/>
        <v>3500.1799999999862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287</v>
      </c>
      <c r="B777" s="330" t="s">
        <v>287</v>
      </c>
      <c r="C777" s="298">
        <v>46184</v>
      </c>
      <c r="D777" s="299" t="s">
        <v>909</v>
      </c>
      <c r="E777" s="522">
        <v>2159</v>
      </c>
      <c r="F777" s="522">
        <v>2159</v>
      </c>
      <c r="G777" s="333">
        <f t="shared" si="22"/>
        <v>3570.1799999999862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294</v>
      </c>
      <c r="B778" s="330">
        <v>22</v>
      </c>
      <c r="C778" s="298">
        <v>46184</v>
      </c>
      <c r="D778" s="299" t="s">
        <v>351</v>
      </c>
      <c r="E778" s="522">
        <v>21.29</v>
      </c>
      <c r="F778" s="522"/>
      <c r="G778" s="333">
        <f t="shared" si="22"/>
        <v>3570.1799999999862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4</v>
      </c>
      <c r="C779" s="298">
        <v>46184</v>
      </c>
      <c r="D779" s="299" t="s">
        <v>296</v>
      </c>
      <c r="E779" s="522">
        <v>40.67</v>
      </c>
      <c r="F779" s="522"/>
      <c r="G779" s="333">
        <f t="shared" si="22"/>
        <v>3591.4699999999862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8</v>
      </c>
      <c r="C780" s="298">
        <v>46184</v>
      </c>
      <c r="D780" s="299" t="s">
        <v>319</v>
      </c>
      <c r="E780" s="522">
        <v>15.53</v>
      </c>
      <c r="F780" s="522"/>
      <c r="G780" s="333">
        <f t="shared" si="22"/>
        <v>3632.1399999999862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46184</v>
      </c>
      <c r="D781" s="299" t="s">
        <v>471</v>
      </c>
      <c r="E781" s="522">
        <v>83.89</v>
      </c>
      <c r="F781" s="522"/>
      <c r="G781" s="333">
        <f t="shared" ref="G781:G798" si="23">G782-E781+F781</f>
        <v>3647.6699999999864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294</v>
      </c>
      <c r="B782" s="330">
        <v>23</v>
      </c>
      <c r="C782" s="298">
        <v>46184</v>
      </c>
      <c r="D782" s="299" t="s">
        <v>67</v>
      </c>
      <c r="E782" s="522">
        <v>599.86</v>
      </c>
      <c r="F782" s="522"/>
      <c r="G782" s="333">
        <f t="shared" si="23"/>
        <v>3731.5599999999863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291</v>
      </c>
      <c r="B783" s="330">
        <v>41</v>
      </c>
      <c r="C783" s="298">
        <v>46184</v>
      </c>
      <c r="D783" s="299" t="s">
        <v>907</v>
      </c>
      <c r="E783" s="522"/>
      <c r="F783" s="522">
        <v>800</v>
      </c>
      <c r="G783" s="333">
        <f t="shared" si="23"/>
        <v>4331.4199999999864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291</v>
      </c>
      <c r="B784" s="330">
        <v>39</v>
      </c>
      <c r="C784" s="298">
        <v>46184</v>
      </c>
      <c r="D784" s="299" t="s">
        <v>292</v>
      </c>
      <c r="E784" s="522"/>
      <c r="F784" s="522">
        <v>2763.78</v>
      </c>
      <c r="G784" s="333">
        <f t="shared" si="23"/>
        <v>3531.4199999999864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287</v>
      </c>
      <c r="B785" s="330" t="s">
        <v>287</v>
      </c>
      <c r="C785" s="298">
        <v>46183</v>
      </c>
      <c r="D785" s="299" t="s">
        <v>908</v>
      </c>
      <c r="E785" s="522">
        <v>816.19</v>
      </c>
      <c r="F785" s="522">
        <v>816.19</v>
      </c>
      <c r="G785" s="333">
        <f t="shared" si="23"/>
        <v>767.639999999986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6</v>
      </c>
      <c r="C786" s="298">
        <v>46183</v>
      </c>
      <c r="D786" s="299" t="s">
        <v>411</v>
      </c>
      <c r="E786" s="522">
        <v>-3.99</v>
      </c>
      <c r="F786" s="522"/>
      <c r="G786" s="333">
        <f t="shared" si="23"/>
        <v>767.639999999986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6</v>
      </c>
      <c r="C787" s="298">
        <v>46183</v>
      </c>
      <c r="D787" s="299" t="s">
        <v>905</v>
      </c>
      <c r="E787" s="522">
        <v>-0.03</v>
      </c>
      <c r="F787" s="522"/>
      <c r="G787" s="333">
        <f t="shared" si="23"/>
        <v>763.64999999998599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291</v>
      </c>
      <c r="B788" s="330">
        <v>40</v>
      </c>
      <c r="C788" s="298">
        <v>46183</v>
      </c>
      <c r="D788" s="299" t="s">
        <v>316</v>
      </c>
      <c r="E788" s="522"/>
      <c r="F788" s="522">
        <v>1250.17</v>
      </c>
      <c r="G788" s="333">
        <f t="shared" si="23"/>
        <v>763.61999999998602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2</v>
      </c>
      <c r="C789" s="298">
        <v>46182</v>
      </c>
      <c r="D789" s="299" t="s">
        <v>352</v>
      </c>
      <c r="E789" s="522">
        <v>25.98</v>
      </c>
      <c r="F789" s="522"/>
      <c r="G789" s="333">
        <f t="shared" si="23"/>
        <v>-486.55000000001405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5</v>
      </c>
      <c r="C790" s="298">
        <v>46182</v>
      </c>
      <c r="D790" s="299" t="s">
        <v>852</v>
      </c>
      <c r="E790" s="522">
        <v>10.68</v>
      </c>
      <c r="F790" s="522"/>
      <c r="G790" s="333">
        <f t="shared" si="23"/>
        <v>-460.57000000001403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46182</v>
      </c>
      <c r="D791" s="299" t="s">
        <v>301</v>
      </c>
      <c r="E791" s="522">
        <v>29.95</v>
      </c>
      <c r="F791" s="522"/>
      <c r="G791" s="333">
        <f t="shared" si="23"/>
        <v>-449.89000000001403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22</v>
      </c>
      <c r="C792" s="298">
        <v>46182</v>
      </c>
      <c r="D792" s="299" t="s">
        <v>906</v>
      </c>
      <c r="E792" s="522">
        <v>5.31</v>
      </c>
      <c r="F792" s="522"/>
      <c r="G792" s="333">
        <f t="shared" si="23"/>
        <v>-419.94000000001404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46182</v>
      </c>
      <c r="D793" s="299" t="s">
        <v>434</v>
      </c>
      <c r="E793" s="522">
        <v>58.69</v>
      </c>
      <c r="F793" s="522"/>
      <c r="G793" s="333">
        <f t="shared" si="23"/>
        <v>-414.63000000001404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8</v>
      </c>
      <c r="C794" s="298">
        <v>46182</v>
      </c>
      <c r="D794" s="299" t="s">
        <v>434</v>
      </c>
      <c r="E794" s="522">
        <v>58.69</v>
      </c>
      <c r="F794" s="522"/>
      <c r="G794" s="333">
        <f t="shared" si="23"/>
        <v>-355.94000000001404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8</v>
      </c>
      <c r="C795" s="298">
        <v>46181</v>
      </c>
      <c r="D795" s="299" t="s">
        <v>319</v>
      </c>
      <c r="E795" s="522">
        <v>8.86</v>
      </c>
      <c r="F795" s="522"/>
      <c r="G795" s="333">
        <f t="shared" si="23"/>
        <v>-297.25000000001404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6</v>
      </c>
      <c r="C796" s="298">
        <v>46181</v>
      </c>
      <c r="D796" s="299" t="s">
        <v>396</v>
      </c>
      <c r="E796" s="522">
        <v>12.84</v>
      </c>
      <c r="F796" s="522"/>
      <c r="G796" s="333">
        <f t="shared" si="23"/>
        <v>-288.39000000001403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9</v>
      </c>
      <c r="C797" s="298">
        <v>46181</v>
      </c>
      <c r="D797" s="299" t="s">
        <v>58</v>
      </c>
      <c r="E797" s="522">
        <v>1231.68</v>
      </c>
      <c r="F797" s="522"/>
      <c r="G797" s="333">
        <f t="shared" si="23"/>
        <v>-275.55000000001405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4</v>
      </c>
      <c r="C798" s="298">
        <v>46180</v>
      </c>
      <c r="D798" s="299" t="s">
        <v>310</v>
      </c>
      <c r="E798" s="522">
        <v>47.6</v>
      </c>
      <c r="F798" s="522"/>
      <c r="G798" s="333">
        <f t="shared" si="23"/>
        <v>956.12999999998601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1</v>
      </c>
      <c r="C799" s="298">
        <v>46180</v>
      </c>
      <c r="D799" s="299" t="s">
        <v>367</v>
      </c>
      <c r="E799" s="522">
        <v>48.62</v>
      </c>
      <c r="F799" s="522"/>
      <c r="G799" s="333">
        <f t="shared" ref="G799:G809" si="24">G800-E799+F799</f>
        <v>1003.729999999986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8</v>
      </c>
      <c r="C800" s="298">
        <v>46180</v>
      </c>
      <c r="D800" s="299" t="s">
        <v>362</v>
      </c>
      <c r="E800" s="522">
        <v>6.37</v>
      </c>
      <c r="F800" s="522"/>
      <c r="G800" s="333">
        <f t="shared" si="24"/>
        <v>1052.349999999986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287</v>
      </c>
      <c r="B801" s="330" t="s">
        <v>287</v>
      </c>
      <c r="C801" s="298">
        <v>46180</v>
      </c>
      <c r="D801" s="299" t="s">
        <v>888</v>
      </c>
      <c r="E801" s="522">
        <v>313.77999999999997</v>
      </c>
      <c r="F801" s="522">
        <v>313.77999999999997</v>
      </c>
      <c r="G801" s="333">
        <f t="shared" si="24"/>
        <v>1058.7199999999859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6</v>
      </c>
      <c r="C802" s="298">
        <v>46180</v>
      </c>
      <c r="D802" s="299" t="s">
        <v>396</v>
      </c>
      <c r="E802" s="522">
        <v>10.86</v>
      </c>
      <c r="F802" s="522"/>
      <c r="G802" s="333">
        <f t="shared" si="24"/>
        <v>1058.7199999999859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294</v>
      </c>
      <c r="B803" s="330">
        <v>14</v>
      </c>
      <c r="C803" s="298">
        <v>46179</v>
      </c>
      <c r="D803" s="299" t="s">
        <v>365</v>
      </c>
      <c r="E803" s="522">
        <v>66.67</v>
      </c>
      <c r="F803" s="522"/>
      <c r="G803" s="333">
        <f t="shared" si="24"/>
        <v>1069.5799999999858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5</v>
      </c>
      <c r="C804" s="298">
        <v>46179</v>
      </c>
      <c r="D804" s="299" t="s">
        <v>904</v>
      </c>
      <c r="E804" s="522">
        <v>20</v>
      </c>
      <c r="F804" s="522"/>
      <c r="G804" s="333">
        <f t="shared" si="24"/>
        <v>1136.2499999999859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1</v>
      </c>
      <c r="C805" s="298">
        <v>46179</v>
      </c>
      <c r="D805" s="299" t="s">
        <v>829</v>
      </c>
      <c r="E805" s="522">
        <v>54.06</v>
      </c>
      <c r="F805" s="522"/>
      <c r="G805" s="333">
        <f t="shared" si="24"/>
        <v>1156.2499999999859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6</v>
      </c>
      <c r="C806" s="298">
        <v>46179</v>
      </c>
      <c r="D806" s="299" t="s">
        <v>901</v>
      </c>
      <c r="E806" s="522">
        <v>19.98</v>
      </c>
      <c r="F806" s="522"/>
      <c r="G806" s="333">
        <f t="shared" si="24"/>
        <v>1210.3099999999858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6</v>
      </c>
      <c r="C807" s="298">
        <v>46179</v>
      </c>
      <c r="D807" s="299" t="s">
        <v>883</v>
      </c>
      <c r="E807" s="522">
        <v>100</v>
      </c>
      <c r="F807" s="522"/>
      <c r="G807" s="333">
        <f t="shared" si="24"/>
        <v>1230.2899999999859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8</v>
      </c>
      <c r="C808" s="298">
        <v>46178</v>
      </c>
      <c r="D808" s="299" t="s">
        <v>319</v>
      </c>
      <c r="E808" s="522">
        <v>179.72</v>
      </c>
      <c r="F808" s="522"/>
      <c r="G808" s="333">
        <f t="shared" si="24"/>
        <v>1330.2899999999859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4</v>
      </c>
      <c r="C809" s="298">
        <v>46178</v>
      </c>
      <c r="D809" s="299" t="s">
        <v>902</v>
      </c>
      <c r="E809" s="522">
        <v>41.26</v>
      </c>
      <c r="F809" s="522"/>
      <c r="G809" s="333">
        <f t="shared" si="24"/>
        <v>1510.0099999999859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46178</v>
      </c>
      <c r="D810" s="299" t="s">
        <v>357</v>
      </c>
      <c r="E810" s="522">
        <v>10.07</v>
      </c>
      <c r="F810" s="522"/>
      <c r="G810" s="333">
        <f t="shared" ref="G810:G822" si="25">G811-E810+F810</f>
        <v>1551.2699999999859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46178</v>
      </c>
      <c r="D811" s="299" t="s">
        <v>903</v>
      </c>
      <c r="E811" s="522">
        <v>11.75</v>
      </c>
      <c r="F811" s="522"/>
      <c r="G811" s="333">
        <f t="shared" si="25"/>
        <v>1561.3399999999858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335</v>
      </c>
      <c r="B812" s="330" t="s">
        <v>335</v>
      </c>
      <c r="C812" s="298">
        <v>46178</v>
      </c>
      <c r="D812" s="299" t="s">
        <v>182</v>
      </c>
      <c r="E812" s="522">
        <v>39.659999999999997</v>
      </c>
      <c r="F812" s="522"/>
      <c r="G812" s="333">
        <f t="shared" si="25"/>
        <v>1573.0899999999858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6</v>
      </c>
      <c r="C813" s="298">
        <v>46178</v>
      </c>
      <c r="D813" s="299" t="s">
        <v>300</v>
      </c>
      <c r="E813" s="522">
        <v>9.57</v>
      </c>
      <c r="F813" s="522"/>
      <c r="G813" s="333">
        <f t="shared" si="25"/>
        <v>1612.7499999999859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46178</v>
      </c>
      <c r="D814" s="299" t="s">
        <v>375</v>
      </c>
      <c r="E814" s="522">
        <v>46.65</v>
      </c>
      <c r="F814" s="522"/>
      <c r="G814" s="333">
        <f t="shared" si="25"/>
        <v>1622.3199999999858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4</v>
      </c>
      <c r="C815" s="298">
        <v>46177</v>
      </c>
      <c r="D815" s="299" t="s">
        <v>296</v>
      </c>
      <c r="E815" s="522">
        <v>43.69</v>
      </c>
      <c r="F815" s="522"/>
      <c r="G815" s="333">
        <f t="shared" si="25"/>
        <v>1668.9699999999859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3</v>
      </c>
      <c r="C816" s="298">
        <v>46177</v>
      </c>
      <c r="D816" s="299" t="s">
        <v>334</v>
      </c>
      <c r="E816" s="522">
        <v>8.52</v>
      </c>
      <c r="F816" s="522"/>
      <c r="G816" s="333">
        <f t="shared" si="25"/>
        <v>1712.659999999986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294</v>
      </c>
      <c r="B817" s="330">
        <v>14</v>
      </c>
      <c r="C817" s="298">
        <v>46177</v>
      </c>
      <c r="D817" s="299" t="s">
        <v>366</v>
      </c>
      <c r="E817" s="522">
        <v>70.25</v>
      </c>
      <c r="F817" s="522"/>
      <c r="G817" s="333">
        <f t="shared" si="25"/>
        <v>1721.179999999986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46177</v>
      </c>
      <c r="D818" s="299" t="s">
        <v>385</v>
      </c>
      <c r="E818" s="522">
        <v>14.38</v>
      </c>
      <c r="F818" s="522"/>
      <c r="G818" s="333">
        <f t="shared" si="25"/>
        <v>1791.429999999986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294</v>
      </c>
      <c r="B819" s="330">
        <v>13</v>
      </c>
      <c r="C819" s="298">
        <v>46177</v>
      </c>
      <c r="D819" s="299" t="s">
        <v>900</v>
      </c>
      <c r="E819" s="522">
        <v>122.46</v>
      </c>
      <c r="F819" s="522"/>
      <c r="G819" s="333">
        <f t="shared" si="25"/>
        <v>1805.8099999999861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294</v>
      </c>
      <c r="B820" s="330">
        <v>17</v>
      </c>
      <c r="C820" s="298">
        <v>46177</v>
      </c>
      <c r="D820" s="299" t="s">
        <v>369</v>
      </c>
      <c r="E820" s="522">
        <v>99</v>
      </c>
      <c r="F820" s="522"/>
      <c r="G820" s="333">
        <f t="shared" si="25"/>
        <v>1928.2699999999861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22</v>
      </c>
      <c r="C821" s="298">
        <v>46176</v>
      </c>
      <c r="D821" s="299" t="s">
        <v>859</v>
      </c>
      <c r="E821" s="522">
        <v>12.77</v>
      </c>
      <c r="F821" s="522"/>
      <c r="G821" s="333">
        <f t="shared" si="25"/>
        <v>2027.2699999999861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8</v>
      </c>
      <c r="C822" s="298">
        <v>46176</v>
      </c>
      <c r="D822" s="299" t="s">
        <v>319</v>
      </c>
      <c r="E822" s="522">
        <v>11.55</v>
      </c>
      <c r="F822" s="522"/>
      <c r="G822" s="333">
        <f t="shared" si="25"/>
        <v>2040.0399999999861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1</v>
      </c>
      <c r="C823" s="298">
        <v>46176</v>
      </c>
      <c r="D823" s="299" t="s">
        <v>306</v>
      </c>
      <c r="E823" s="522">
        <v>96.16</v>
      </c>
      <c r="F823" s="522"/>
      <c r="G823" s="333">
        <f t="shared" ref="G823:G881" si="26">G824-E823+F823</f>
        <v>2051.589999999986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46175</v>
      </c>
      <c r="D824" s="299" t="s">
        <v>897</v>
      </c>
      <c r="E824" s="522">
        <v>21.38</v>
      </c>
      <c r="F824" s="522"/>
      <c r="G824" s="333">
        <f t="shared" si="26"/>
        <v>2147.7499999999859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46175</v>
      </c>
      <c r="D825" s="299" t="s">
        <v>385</v>
      </c>
      <c r="E825" s="522">
        <v>14.38</v>
      </c>
      <c r="F825" s="522"/>
      <c r="G825" s="333">
        <f t="shared" si="26"/>
        <v>2169.129999999986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6</v>
      </c>
      <c r="C826" s="298">
        <v>46175</v>
      </c>
      <c r="D826" s="299" t="s">
        <v>432</v>
      </c>
      <c r="E826" s="522">
        <v>-142</v>
      </c>
      <c r="F826" s="522"/>
      <c r="G826" s="333">
        <f t="shared" si="26"/>
        <v>2183.5099999999861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284</v>
      </c>
      <c r="B827" s="330">
        <v>36</v>
      </c>
      <c r="C827" s="298">
        <v>46175</v>
      </c>
      <c r="D827" s="299" t="s">
        <v>373</v>
      </c>
      <c r="E827" s="522">
        <v>50</v>
      </c>
      <c r="F827" s="522"/>
      <c r="G827" s="333">
        <f t="shared" si="26"/>
        <v>2041.5099999999861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22</v>
      </c>
      <c r="C828" s="298">
        <v>46175</v>
      </c>
      <c r="D828" s="299" t="s">
        <v>374</v>
      </c>
      <c r="E828" s="522">
        <v>6.37</v>
      </c>
      <c r="F828" s="522"/>
      <c r="G828" s="333">
        <f t="shared" si="26"/>
        <v>2091.5099999999861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1</v>
      </c>
      <c r="C829" s="298">
        <v>46174</v>
      </c>
      <c r="D829" s="299" t="s">
        <v>306</v>
      </c>
      <c r="E829" s="522">
        <v>84.03</v>
      </c>
      <c r="F829" s="522"/>
      <c r="G829" s="333">
        <f t="shared" si="26"/>
        <v>2097.879999999986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3</v>
      </c>
      <c r="C830" s="298">
        <v>46174</v>
      </c>
      <c r="D830" s="299" t="s">
        <v>296</v>
      </c>
      <c r="E830" s="522">
        <v>10.31</v>
      </c>
      <c r="F830" s="522"/>
      <c r="G830" s="333">
        <f t="shared" si="26"/>
        <v>2181.9099999999862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46174</v>
      </c>
      <c r="D831" s="299" t="s">
        <v>301</v>
      </c>
      <c r="E831" s="522">
        <v>16.05</v>
      </c>
      <c r="F831" s="522"/>
      <c r="G831" s="333">
        <f t="shared" si="26"/>
        <v>2192.2199999999862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1</v>
      </c>
      <c r="C832" s="298">
        <v>46174</v>
      </c>
      <c r="D832" s="299" t="s">
        <v>455</v>
      </c>
      <c r="E832" s="522">
        <v>50.44</v>
      </c>
      <c r="F832" s="522"/>
      <c r="G832" s="333">
        <f t="shared" si="26"/>
        <v>2208.2699999999863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6</v>
      </c>
      <c r="C833" s="298">
        <v>46174</v>
      </c>
      <c r="D833" s="299" t="s">
        <v>896</v>
      </c>
      <c r="E833" s="522">
        <v>9.99</v>
      </c>
      <c r="F833" s="522"/>
      <c r="G833" s="333">
        <f t="shared" si="26"/>
        <v>2258.7099999999864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4</v>
      </c>
      <c r="C834" s="298">
        <v>46174</v>
      </c>
      <c r="D834" s="299" t="s">
        <v>310</v>
      </c>
      <c r="E834" s="522">
        <v>44.98</v>
      </c>
      <c r="F834" s="522"/>
      <c r="G834" s="333">
        <f t="shared" si="26"/>
        <v>2268.6999999999862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1</v>
      </c>
      <c r="C835" s="298">
        <v>46174</v>
      </c>
      <c r="D835" s="299" t="s">
        <v>311</v>
      </c>
      <c r="E835" s="522">
        <v>106.14</v>
      </c>
      <c r="F835" s="522"/>
      <c r="G835" s="333">
        <f t="shared" si="26"/>
        <v>2313.6799999999862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294</v>
      </c>
      <c r="B836" s="330">
        <v>16</v>
      </c>
      <c r="C836" s="298">
        <v>46174</v>
      </c>
      <c r="D836" s="299" t="s">
        <v>622</v>
      </c>
      <c r="E836" s="522">
        <v>62.31</v>
      </c>
      <c r="F836" s="522"/>
      <c r="G836" s="333">
        <f t="shared" si="26"/>
        <v>2419.8199999999861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3</v>
      </c>
      <c r="C837" s="298">
        <v>46174</v>
      </c>
      <c r="D837" s="299" t="s">
        <v>350</v>
      </c>
      <c r="E837" s="522">
        <v>8.1</v>
      </c>
      <c r="F837" s="522"/>
      <c r="G837" s="333">
        <f t="shared" si="26"/>
        <v>2482.129999999986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287</v>
      </c>
      <c r="B838" s="330" t="s">
        <v>287</v>
      </c>
      <c r="C838" s="298">
        <v>46174</v>
      </c>
      <c r="D838" s="299" t="s">
        <v>886</v>
      </c>
      <c r="E838" s="522">
        <v>320</v>
      </c>
      <c r="F838" s="522">
        <v>320</v>
      </c>
      <c r="G838" s="333">
        <f t="shared" si="26"/>
        <v>2490.2299999999859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6</v>
      </c>
      <c r="C839" s="298">
        <v>46174</v>
      </c>
      <c r="D839" s="299" t="s">
        <v>887</v>
      </c>
      <c r="E839" s="522">
        <v>20</v>
      </c>
      <c r="F839" s="522"/>
      <c r="G839" s="333">
        <f t="shared" si="26"/>
        <v>2490.2299999999859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284</v>
      </c>
      <c r="B840" s="330">
        <v>37</v>
      </c>
      <c r="C840" s="298">
        <v>46173</v>
      </c>
      <c r="D840" s="299" t="s">
        <v>893</v>
      </c>
      <c r="E840" s="522">
        <v>1160.3599999999999</v>
      </c>
      <c r="F840" s="522"/>
      <c r="G840" s="333">
        <f t="shared" si="26"/>
        <v>2510.2299999999859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286</v>
      </c>
      <c r="B841" s="330">
        <v>25</v>
      </c>
      <c r="C841" s="298">
        <v>46173</v>
      </c>
      <c r="D841" s="298" t="s">
        <v>204</v>
      </c>
      <c r="E841" s="331">
        <v>350</v>
      </c>
      <c r="F841" s="522"/>
      <c r="G841" s="333">
        <f t="shared" si="26"/>
        <v>3670.5899999999856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286</v>
      </c>
      <c r="B842" s="330">
        <v>26</v>
      </c>
      <c r="C842" s="298">
        <v>46173</v>
      </c>
      <c r="D842" s="298" t="s">
        <v>205</v>
      </c>
      <c r="E842" s="331">
        <v>320</v>
      </c>
      <c r="F842" s="522"/>
      <c r="G842" s="333">
        <f t="shared" si="26"/>
        <v>4020.5899999999856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286</v>
      </c>
      <c r="B843" s="330">
        <v>27</v>
      </c>
      <c r="C843" s="298">
        <v>46173</v>
      </c>
      <c r="D843" s="298" t="s">
        <v>206</v>
      </c>
      <c r="E843" s="331">
        <v>25</v>
      </c>
      <c r="F843" s="522"/>
      <c r="G843" s="333">
        <f t="shared" si="26"/>
        <v>4340.5899999999856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286</v>
      </c>
      <c r="B844" s="330">
        <v>28</v>
      </c>
      <c r="C844" s="298">
        <v>46173</v>
      </c>
      <c r="D844" s="298" t="s">
        <v>207</v>
      </c>
      <c r="E844" s="331">
        <v>25</v>
      </c>
      <c r="F844" s="522"/>
      <c r="G844" s="333">
        <f t="shared" si="26"/>
        <v>4365.5899999999856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286</v>
      </c>
      <c r="B845" s="330">
        <v>29</v>
      </c>
      <c r="C845" s="298">
        <v>46173</v>
      </c>
      <c r="D845" s="298" t="s">
        <v>208</v>
      </c>
      <c r="E845" s="331">
        <v>45</v>
      </c>
      <c r="F845" s="522"/>
      <c r="G845" s="333">
        <f t="shared" si="26"/>
        <v>4390.5899999999856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286</v>
      </c>
      <c r="B846" s="330">
        <v>30</v>
      </c>
      <c r="C846" s="298">
        <v>46173</v>
      </c>
      <c r="D846" s="298" t="s">
        <v>209</v>
      </c>
      <c r="E846" s="331">
        <v>400</v>
      </c>
      <c r="F846" s="522"/>
      <c r="G846" s="333">
        <f t="shared" si="26"/>
        <v>4435.5899999999856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286</v>
      </c>
      <c r="B847" s="330">
        <v>31</v>
      </c>
      <c r="C847" s="298">
        <v>46173</v>
      </c>
      <c r="D847" s="298" t="s">
        <v>210</v>
      </c>
      <c r="E847" s="331">
        <v>375</v>
      </c>
      <c r="F847" s="522"/>
      <c r="G847" s="333">
        <f t="shared" si="26"/>
        <v>4835.5899999999856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286</v>
      </c>
      <c r="B848" s="330">
        <v>32</v>
      </c>
      <c r="C848" s="298">
        <v>46173</v>
      </c>
      <c r="D848" s="298" t="s">
        <v>211</v>
      </c>
      <c r="E848" s="331">
        <v>100</v>
      </c>
      <c r="F848" s="522"/>
      <c r="G848" s="333">
        <f t="shared" si="26"/>
        <v>5210.5899999999856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286</v>
      </c>
      <c r="B849" s="330">
        <v>33</v>
      </c>
      <c r="C849" s="298">
        <v>46173</v>
      </c>
      <c r="D849" s="298" t="s">
        <v>212</v>
      </c>
      <c r="E849" s="331">
        <v>85</v>
      </c>
      <c r="F849" s="522"/>
      <c r="G849" s="333">
        <f t="shared" si="26"/>
        <v>5310.5899999999856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286</v>
      </c>
      <c r="B850" s="330">
        <v>34</v>
      </c>
      <c r="C850" s="298">
        <v>46173</v>
      </c>
      <c r="D850" s="298" t="s">
        <v>213</v>
      </c>
      <c r="E850" s="331">
        <v>230</v>
      </c>
      <c r="F850" s="522"/>
      <c r="G850" s="333">
        <f t="shared" si="26"/>
        <v>5395.5899999999856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286</v>
      </c>
      <c r="B851" s="330">
        <v>35</v>
      </c>
      <c r="C851" s="298">
        <v>46173</v>
      </c>
      <c r="D851" s="298" t="s">
        <v>214</v>
      </c>
      <c r="E851" s="331">
        <v>45</v>
      </c>
      <c r="F851" s="522"/>
      <c r="G851" s="333">
        <f t="shared" si="26"/>
        <v>5625.5899999999856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6</v>
      </c>
      <c r="C852" s="298">
        <v>46173</v>
      </c>
      <c r="D852" s="298" t="s">
        <v>883</v>
      </c>
      <c r="E852" s="522">
        <v>50</v>
      </c>
      <c r="F852" s="522"/>
      <c r="G852" s="333">
        <f t="shared" si="26"/>
        <v>5670.5899999999856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294</v>
      </c>
      <c r="B853" s="330">
        <v>22</v>
      </c>
      <c r="C853" s="298">
        <v>46173</v>
      </c>
      <c r="D853" s="298" t="s">
        <v>833</v>
      </c>
      <c r="E853" s="522">
        <v>10.63</v>
      </c>
      <c r="F853" s="522"/>
      <c r="G853" s="333">
        <f t="shared" si="26"/>
        <v>5720.5899999999856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4</v>
      </c>
      <c r="C854" s="298">
        <v>46173</v>
      </c>
      <c r="D854" s="298" t="s">
        <v>362</v>
      </c>
      <c r="E854" s="522">
        <v>108.69</v>
      </c>
      <c r="F854" s="522"/>
      <c r="G854" s="333">
        <f t="shared" si="26"/>
        <v>5731.2199999999857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10</v>
      </c>
      <c r="C855" s="298">
        <v>46173</v>
      </c>
      <c r="D855" s="298" t="s">
        <v>176</v>
      </c>
      <c r="E855" s="522">
        <v>17.899999999999999</v>
      </c>
      <c r="F855" s="522"/>
      <c r="G855" s="333">
        <f t="shared" si="26"/>
        <v>5839.9099999999853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1</v>
      </c>
      <c r="C856" s="298">
        <v>46173</v>
      </c>
      <c r="D856" s="298" t="s">
        <v>444</v>
      </c>
      <c r="E856" s="522">
        <v>9.57</v>
      </c>
      <c r="F856" s="522"/>
      <c r="G856" s="333">
        <f t="shared" si="26"/>
        <v>5857.8099999999849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8</v>
      </c>
      <c r="C857" s="298">
        <v>46172</v>
      </c>
      <c r="D857" s="298" t="s">
        <v>319</v>
      </c>
      <c r="E857" s="522">
        <v>88.98</v>
      </c>
      <c r="F857" s="522"/>
      <c r="G857" s="333">
        <f t="shared" si="26"/>
        <v>5867.3799999999846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287</v>
      </c>
      <c r="B858" s="330" t="s">
        <v>287</v>
      </c>
      <c r="C858" s="298">
        <v>46172</v>
      </c>
      <c r="D858" s="298" t="s">
        <v>889</v>
      </c>
      <c r="E858" s="522">
        <v>219.38</v>
      </c>
      <c r="F858" s="522">
        <v>219.38</v>
      </c>
      <c r="G858" s="333">
        <f t="shared" si="26"/>
        <v>5956.3599999999842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287</v>
      </c>
      <c r="B859" s="330" t="s">
        <v>287</v>
      </c>
      <c r="C859" s="298">
        <v>46172</v>
      </c>
      <c r="D859" s="298" t="s">
        <v>888</v>
      </c>
      <c r="E859" s="522">
        <v>310.98</v>
      </c>
      <c r="F859" s="522">
        <v>310.98</v>
      </c>
      <c r="G859" s="333">
        <f t="shared" si="26"/>
        <v>5956.3599999999842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46172</v>
      </c>
      <c r="D860" s="298" t="s">
        <v>892</v>
      </c>
      <c r="E860" s="522">
        <v>130.68</v>
      </c>
      <c r="F860" s="522"/>
      <c r="G860" s="333">
        <f t="shared" si="26"/>
        <v>5956.3599999999842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46172</v>
      </c>
      <c r="D861" s="298" t="s">
        <v>355</v>
      </c>
      <c r="E861" s="522">
        <v>49.99</v>
      </c>
      <c r="F861" s="522"/>
      <c r="G861" s="333">
        <f t="shared" si="26"/>
        <v>6087.0399999999845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46171</v>
      </c>
      <c r="D862" s="298" t="s">
        <v>296</v>
      </c>
      <c r="E862" s="522">
        <v>15.1</v>
      </c>
      <c r="F862" s="522"/>
      <c r="G862" s="333">
        <f t="shared" si="26"/>
        <v>6137.0299999999843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46171</v>
      </c>
      <c r="D863" s="298" t="s">
        <v>295</v>
      </c>
      <c r="E863" s="522">
        <v>7.02</v>
      </c>
      <c r="F863" s="522"/>
      <c r="G863" s="333">
        <f t="shared" si="26"/>
        <v>6152.1299999999846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4</v>
      </c>
      <c r="C864" s="298">
        <v>46171</v>
      </c>
      <c r="D864" s="298" t="s">
        <v>295</v>
      </c>
      <c r="E864" s="522">
        <v>93.38</v>
      </c>
      <c r="F864" s="522"/>
      <c r="G864" s="333">
        <f t="shared" si="26"/>
        <v>6159.1499999999851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46171</v>
      </c>
      <c r="D865" s="298" t="s">
        <v>352</v>
      </c>
      <c r="E865" s="522">
        <v>18.98</v>
      </c>
      <c r="F865" s="522"/>
      <c r="G865" s="333">
        <f t="shared" si="26"/>
        <v>6252.5299999999852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294</v>
      </c>
      <c r="B866" s="330">
        <v>23</v>
      </c>
      <c r="C866" s="298">
        <v>46171</v>
      </c>
      <c r="D866" s="299" t="s">
        <v>67</v>
      </c>
      <c r="E866" s="522">
        <v>650.88</v>
      </c>
      <c r="F866" s="522"/>
      <c r="G866" s="333">
        <f t="shared" si="26"/>
        <v>6271.5099999999848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294</v>
      </c>
      <c r="B867" s="330">
        <v>20</v>
      </c>
      <c r="C867" s="298">
        <v>46171</v>
      </c>
      <c r="D867" s="299" t="s">
        <v>193</v>
      </c>
      <c r="E867" s="522">
        <v>600</v>
      </c>
      <c r="F867" s="522"/>
      <c r="G867" s="333">
        <f t="shared" si="26"/>
        <v>6922.3899999999849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291</v>
      </c>
      <c r="B868" s="330">
        <v>38</v>
      </c>
      <c r="C868" s="298">
        <v>46171</v>
      </c>
      <c r="D868" s="299" t="s">
        <v>293</v>
      </c>
      <c r="E868" s="522"/>
      <c r="F868" s="522">
        <v>4597.8100000000004</v>
      </c>
      <c r="G868" s="333">
        <f t="shared" si="26"/>
        <v>7522.3899999999849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294</v>
      </c>
      <c r="B869" s="330">
        <v>42</v>
      </c>
      <c r="C869" s="298">
        <v>46171</v>
      </c>
      <c r="D869" s="299" t="s">
        <v>200</v>
      </c>
      <c r="E869" s="522">
        <v>50.92</v>
      </c>
      <c r="F869" s="522"/>
      <c r="G869" s="333">
        <f t="shared" si="26"/>
        <v>2924.5799999999849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294</v>
      </c>
      <c r="B870" s="330">
        <v>43</v>
      </c>
      <c r="C870" s="298">
        <v>46171</v>
      </c>
      <c r="D870" s="299" t="s">
        <v>201</v>
      </c>
      <c r="E870" s="522">
        <v>42.84</v>
      </c>
      <c r="F870" s="522"/>
      <c r="G870" s="333">
        <f t="shared" si="26"/>
        <v>2975.499999999985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291</v>
      </c>
      <c r="B871" s="330">
        <v>39</v>
      </c>
      <c r="C871" s="298">
        <v>46170</v>
      </c>
      <c r="D871" s="299" t="s">
        <v>292</v>
      </c>
      <c r="E871" s="522"/>
      <c r="F871" s="522">
        <v>2763.79</v>
      </c>
      <c r="G871" s="333">
        <f t="shared" si="26"/>
        <v>3018.3399999999851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3</v>
      </c>
      <c r="C872" s="298">
        <v>46170</v>
      </c>
      <c r="D872" s="299" t="s">
        <v>882</v>
      </c>
      <c r="E872" s="522">
        <v>8.9499999999999993</v>
      </c>
      <c r="F872" s="522"/>
      <c r="G872" s="333">
        <f t="shared" si="26"/>
        <v>254.54999999998506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4</v>
      </c>
      <c r="C873" s="298">
        <v>46170</v>
      </c>
      <c r="D873" s="299" t="s">
        <v>882</v>
      </c>
      <c r="E873" s="522">
        <v>43.44</v>
      </c>
      <c r="F873" s="522"/>
      <c r="G873" s="333">
        <f t="shared" si="26"/>
        <v>263.49999999998505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6</v>
      </c>
      <c r="C874" s="298">
        <v>46170</v>
      </c>
      <c r="D874" s="299" t="s">
        <v>890</v>
      </c>
      <c r="E874" s="522">
        <v>30.89</v>
      </c>
      <c r="F874" s="522"/>
      <c r="G874" s="333">
        <f t="shared" si="26"/>
        <v>306.93999999998505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46170</v>
      </c>
      <c r="D875" s="299" t="s">
        <v>345</v>
      </c>
      <c r="E875" s="522">
        <v>32.659999999999997</v>
      </c>
      <c r="F875" s="522"/>
      <c r="G875" s="333">
        <f t="shared" si="26"/>
        <v>337.82999999998503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2</v>
      </c>
      <c r="C876" s="298">
        <v>46170</v>
      </c>
      <c r="D876" s="299" t="s">
        <v>385</v>
      </c>
      <c r="E876" s="522">
        <v>9.09</v>
      </c>
      <c r="F876" s="522"/>
      <c r="G876" s="333">
        <f t="shared" si="26"/>
        <v>370.48999999998506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8</v>
      </c>
      <c r="C877" s="298">
        <v>46170</v>
      </c>
      <c r="D877" s="299" t="s">
        <v>844</v>
      </c>
      <c r="E877" s="522">
        <v>36.74</v>
      </c>
      <c r="F877" s="522"/>
      <c r="G877" s="333">
        <f t="shared" si="26"/>
        <v>379.57999999998503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5</v>
      </c>
      <c r="C878" s="298">
        <v>46170</v>
      </c>
      <c r="D878" s="299" t="s">
        <v>844</v>
      </c>
      <c r="E878" s="522">
        <v>11.2</v>
      </c>
      <c r="F878" s="522"/>
      <c r="G878" s="333">
        <f t="shared" si="26"/>
        <v>416.31999999998504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46169</v>
      </c>
      <c r="D879" s="299" t="s">
        <v>357</v>
      </c>
      <c r="E879" s="522">
        <v>11.29</v>
      </c>
      <c r="F879" s="522"/>
      <c r="G879" s="333">
        <f t="shared" si="26"/>
        <v>427.51999999998503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4</v>
      </c>
      <c r="C880" s="298">
        <v>46169</v>
      </c>
      <c r="D880" s="299" t="s">
        <v>362</v>
      </c>
      <c r="E880" s="522">
        <v>44.84</v>
      </c>
      <c r="F880" s="522"/>
      <c r="G880" s="333">
        <f t="shared" si="26"/>
        <v>438.80999999998505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7</v>
      </c>
      <c r="C881" s="298">
        <v>46169</v>
      </c>
      <c r="D881" s="299" t="s">
        <v>337</v>
      </c>
      <c r="E881" s="522">
        <v>139.88</v>
      </c>
      <c r="F881" s="522"/>
      <c r="G881" s="333">
        <f t="shared" si="26"/>
        <v>483.64999999998508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8</v>
      </c>
      <c r="C882" s="298">
        <v>46169</v>
      </c>
      <c r="D882" s="299" t="s">
        <v>319</v>
      </c>
      <c r="E882" s="522">
        <v>46.84</v>
      </c>
      <c r="F882" s="522"/>
      <c r="G882" s="333">
        <f t="shared" ref="G882:G919" si="27">G883-E882+F882</f>
        <v>623.52999999998508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46169</v>
      </c>
      <c r="D883" s="299" t="s">
        <v>357</v>
      </c>
      <c r="E883" s="522">
        <v>9.4700000000000006</v>
      </c>
      <c r="F883" s="522"/>
      <c r="G883" s="333">
        <f t="shared" si="27"/>
        <v>670.36999999998511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8</v>
      </c>
      <c r="C884" s="298">
        <v>46168</v>
      </c>
      <c r="D884" s="299" t="s">
        <v>308</v>
      </c>
      <c r="E884" s="522">
        <v>47.99</v>
      </c>
      <c r="F884" s="522"/>
      <c r="G884" s="333">
        <f t="shared" si="27"/>
        <v>679.83999999998514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5</v>
      </c>
      <c r="C885" s="298">
        <v>46168</v>
      </c>
      <c r="D885" s="299" t="s">
        <v>870</v>
      </c>
      <c r="E885" s="522">
        <v>26</v>
      </c>
      <c r="F885" s="522"/>
      <c r="G885" s="333">
        <f t="shared" si="27"/>
        <v>727.82999999998515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4</v>
      </c>
      <c r="C886" s="298">
        <v>46168</v>
      </c>
      <c r="D886" s="299" t="s">
        <v>310</v>
      </c>
      <c r="E886" s="522">
        <v>50.15</v>
      </c>
      <c r="F886" s="522"/>
      <c r="G886" s="333">
        <f t="shared" si="27"/>
        <v>753.82999999998515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287</v>
      </c>
      <c r="B887" s="330" t="s">
        <v>287</v>
      </c>
      <c r="C887" s="298">
        <v>46168</v>
      </c>
      <c r="D887" s="299" t="s">
        <v>880</v>
      </c>
      <c r="E887" s="522">
        <v>400</v>
      </c>
      <c r="F887" s="522">
        <v>400</v>
      </c>
      <c r="G887" s="333">
        <f t="shared" si="27"/>
        <v>803.97999999998513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22</v>
      </c>
      <c r="C888" s="298">
        <v>46168</v>
      </c>
      <c r="D888" s="299" t="s">
        <v>833</v>
      </c>
      <c r="E888" s="522">
        <v>15.96</v>
      </c>
      <c r="F888" s="522"/>
      <c r="G888" s="333">
        <f t="shared" si="27"/>
        <v>803.97999999998513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46168</v>
      </c>
      <c r="D889" s="299" t="s">
        <v>296</v>
      </c>
      <c r="E889" s="522">
        <v>15.1</v>
      </c>
      <c r="F889" s="522"/>
      <c r="G889" s="333">
        <f t="shared" si="27"/>
        <v>819.93999999998516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4</v>
      </c>
      <c r="C890" s="298">
        <v>46168</v>
      </c>
      <c r="D890" s="299" t="s">
        <v>296</v>
      </c>
      <c r="E890" s="522">
        <v>44.67</v>
      </c>
      <c r="F890" s="522"/>
      <c r="G890" s="333">
        <f t="shared" si="27"/>
        <v>835.03999999998518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1</v>
      </c>
      <c r="C891" s="298">
        <v>46168</v>
      </c>
      <c r="D891" s="299" t="s">
        <v>300</v>
      </c>
      <c r="E891" s="522">
        <v>32.99</v>
      </c>
      <c r="F891" s="522"/>
      <c r="G891" s="333">
        <f t="shared" si="27"/>
        <v>879.70999999998514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46168</v>
      </c>
      <c r="D892" s="299" t="s">
        <v>385</v>
      </c>
      <c r="E892" s="522">
        <v>14.39</v>
      </c>
      <c r="F892" s="522"/>
      <c r="G892" s="333">
        <f t="shared" si="27"/>
        <v>912.69999999998515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294</v>
      </c>
      <c r="B893" s="330">
        <v>12</v>
      </c>
      <c r="C893" s="298">
        <v>46167</v>
      </c>
      <c r="D893" s="299" t="s">
        <v>314</v>
      </c>
      <c r="E893" s="522">
        <v>204.48</v>
      </c>
      <c r="F893" s="522"/>
      <c r="G893" s="333">
        <f t="shared" si="27"/>
        <v>927.08999999998514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8</v>
      </c>
      <c r="C894" s="298">
        <v>46167</v>
      </c>
      <c r="D894" s="299" t="s">
        <v>319</v>
      </c>
      <c r="E894" s="522">
        <v>29.79</v>
      </c>
      <c r="F894" s="522"/>
      <c r="G894" s="333">
        <f t="shared" si="27"/>
        <v>1131.5699999999852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3</v>
      </c>
      <c r="C895" s="298">
        <v>46167</v>
      </c>
      <c r="D895" s="299" t="s">
        <v>347</v>
      </c>
      <c r="E895" s="522">
        <v>50</v>
      </c>
      <c r="F895" s="522"/>
      <c r="G895" s="333">
        <f t="shared" si="27"/>
        <v>1161.3599999999851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1</v>
      </c>
      <c r="C896" s="298">
        <v>46166</v>
      </c>
      <c r="D896" s="299" t="s">
        <v>329</v>
      </c>
      <c r="E896" s="522">
        <v>122.54</v>
      </c>
      <c r="F896" s="522"/>
      <c r="G896" s="333">
        <f t="shared" si="27"/>
        <v>1211.3599999999851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1</v>
      </c>
      <c r="C897" s="298">
        <v>46166</v>
      </c>
      <c r="D897" s="299" t="s">
        <v>311</v>
      </c>
      <c r="E897" s="522">
        <v>157.97</v>
      </c>
      <c r="F897" s="522"/>
      <c r="G897" s="333">
        <f t="shared" si="27"/>
        <v>1333.8999999999851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6</v>
      </c>
      <c r="C898" s="298">
        <v>46166</v>
      </c>
      <c r="D898" s="299" t="s">
        <v>300</v>
      </c>
      <c r="E898" s="522">
        <v>44.05</v>
      </c>
      <c r="F898" s="522"/>
      <c r="G898" s="333">
        <f t="shared" si="27"/>
        <v>1491.8699999999851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8</v>
      </c>
      <c r="C899" s="298">
        <v>46166</v>
      </c>
      <c r="D899" s="299" t="s">
        <v>319</v>
      </c>
      <c r="E899" s="522">
        <v>70.44</v>
      </c>
      <c r="F899" s="522"/>
      <c r="G899" s="333">
        <f t="shared" si="27"/>
        <v>1535.9199999999851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1</v>
      </c>
      <c r="C900" s="298">
        <v>46166</v>
      </c>
      <c r="D900" s="299" t="s">
        <v>329</v>
      </c>
      <c r="E900" s="522">
        <v>55.96</v>
      </c>
      <c r="F900" s="522"/>
      <c r="G900" s="333">
        <f t="shared" si="27"/>
        <v>1606.3599999999851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6</v>
      </c>
      <c r="C901" s="298">
        <v>46166</v>
      </c>
      <c r="D901" s="299" t="s">
        <v>881</v>
      </c>
      <c r="E901" s="522">
        <v>597.83000000000004</v>
      </c>
      <c r="F901" s="522"/>
      <c r="G901" s="333">
        <f t="shared" si="27"/>
        <v>1662.3199999999852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287</v>
      </c>
      <c r="B902" s="330" t="s">
        <v>287</v>
      </c>
      <c r="C902" s="298">
        <v>46166</v>
      </c>
      <c r="D902" s="299" t="s">
        <v>843</v>
      </c>
      <c r="E902" s="522">
        <v>69.2</v>
      </c>
      <c r="F902" s="522">
        <v>69.2</v>
      </c>
      <c r="G902" s="333">
        <f t="shared" si="27"/>
        <v>2260.1499999999851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1</v>
      </c>
      <c r="C903" s="298">
        <v>46165</v>
      </c>
      <c r="D903" s="299" t="s">
        <v>878</v>
      </c>
      <c r="E903" s="522">
        <v>94.76</v>
      </c>
      <c r="F903" s="522"/>
      <c r="G903" s="333">
        <f t="shared" si="27"/>
        <v>2260.1499999999851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1</v>
      </c>
      <c r="C904" s="298">
        <v>46165</v>
      </c>
      <c r="D904" s="299" t="s">
        <v>392</v>
      </c>
      <c r="E904" s="522">
        <v>34.869999999999997</v>
      </c>
      <c r="F904" s="522"/>
      <c r="G904" s="333">
        <f t="shared" si="27"/>
        <v>2354.9099999999853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8</v>
      </c>
      <c r="C905" s="298">
        <v>46165</v>
      </c>
      <c r="D905" s="299" t="s">
        <v>479</v>
      </c>
      <c r="E905" s="522">
        <v>80.48</v>
      </c>
      <c r="F905" s="522"/>
      <c r="G905" s="333">
        <f t="shared" si="27"/>
        <v>2389.7799999999852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5</v>
      </c>
      <c r="C906" s="298">
        <v>46165</v>
      </c>
      <c r="D906" s="299" t="s">
        <v>877</v>
      </c>
      <c r="E906" s="522">
        <v>25</v>
      </c>
      <c r="F906" s="522"/>
      <c r="G906" s="333">
        <f t="shared" si="27"/>
        <v>2470.2599999999852</v>
      </c>
      <c r="H906" s="334" t="s">
        <v>298</v>
      </c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6</v>
      </c>
      <c r="C907" s="298">
        <v>46165</v>
      </c>
      <c r="D907" s="299" t="s">
        <v>875</v>
      </c>
      <c r="E907" s="522">
        <v>50</v>
      </c>
      <c r="F907" s="522"/>
      <c r="G907" s="333">
        <f t="shared" si="27"/>
        <v>2495.2599999999852</v>
      </c>
      <c r="H907" s="334" t="s">
        <v>298</v>
      </c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2</v>
      </c>
      <c r="C908" s="298">
        <v>46165</v>
      </c>
      <c r="D908" s="299" t="s">
        <v>876</v>
      </c>
      <c r="E908" s="522">
        <v>25</v>
      </c>
      <c r="F908" s="522"/>
      <c r="G908" s="333">
        <f t="shared" si="27"/>
        <v>2545.2599999999852</v>
      </c>
      <c r="H908" s="334" t="s">
        <v>298</v>
      </c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46164</v>
      </c>
      <c r="D909" s="299" t="s">
        <v>879</v>
      </c>
      <c r="E909" s="522">
        <v>45.46</v>
      </c>
      <c r="F909" s="522"/>
      <c r="G909" s="333">
        <f t="shared" si="27"/>
        <v>2570.2599999999852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6</v>
      </c>
      <c r="C910" s="298">
        <v>46164</v>
      </c>
      <c r="D910" s="299" t="s">
        <v>871</v>
      </c>
      <c r="E910" s="522">
        <v>22</v>
      </c>
      <c r="F910" s="522"/>
      <c r="G910" s="333">
        <f t="shared" si="27"/>
        <v>2615.7199999999852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46164</v>
      </c>
      <c r="D911" s="299" t="s">
        <v>296</v>
      </c>
      <c r="E911" s="522">
        <v>14.57</v>
      </c>
      <c r="F911" s="522"/>
      <c r="G911" s="333">
        <f t="shared" si="27"/>
        <v>2637.7199999999852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3</v>
      </c>
      <c r="C912" s="298">
        <v>46163</v>
      </c>
      <c r="D912" s="299" t="s">
        <v>334</v>
      </c>
      <c r="E912" s="522">
        <v>9.01</v>
      </c>
      <c r="F912" s="522"/>
      <c r="G912" s="333">
        <f t="shared" si="27"/>
        <v>2652.2899999999854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8</v>
      </c>
      <c r="C913" s="298">
        <v>46163</v>
      </c>
      <c r="D913" s="299" t="s">
        <v>334</v>
      </c>
      <c r="E913" s="522">
        <v>6.8</v>
      </c>
      <c r="F913" s="522"/>
      <c r="G913" s="333">
        <f t="shared" si="27"/>
        <v>2661.2999999999856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2</v>
      </c>
      <c r="C914" s="298">
        <v>46163</v>
      </c>
      <c r="D914" s="299" t="s">
        <v>357</v>
      </c>
      <c r="E914" s="522">
        <v>16.649999999999999</v>
      </c>
      <c r="F914" s="522"/>
      <c r="G914" s="333">
        <f t="shared" si="27"/>
        <v>2668.0999999999858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8</v>
      </c>
      <c r="C915" s="298">
        <v>46163</v>
      </c>
      <c r="D915" s="299" t="s">
        <v>844</v>
      </c>
      <c r="E915" s="522">
        <v>24.89</v>
      </c>
      <c r="F915" s="522"/>
      <c r="G915" s="333">
        <f t="shared" si="27"/>
        <v>2684.7499999999859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5</v>
      </c>
      <c r="C916" s="298">
        <v>46163</v>
      </c>
      <c r="D916" s="299" t="s">
        <v>844</v>
      </c>
      <c r="E916" s="522">
        <v>11.2</v>
      </c>
      <c r="F916" s="522"/>
      <c r="G916" s="333">
        <f t="shared" si="27"/>
        <v>2709.6399999999858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46162</v>
      </c>
      <c r="D917" s="299" t="s">
        <v>296</v>
      </c>
      <c r="E917" s="522">
        <v>11.18</v>
      </c>
      <c r="F917" s="522"/>
      <c r="G917" s="333">
        <f t="shared" si="27"/>
        <v>2720.8399999999856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46162</v>
      </c>
      <c r="D918" s="299" t="s">
        <v>385</v>
      </c>
      <c r="E918" s="522">
        <v>14.38</v>
      </c>
      <c r="F918" s="522"/>
      <c r="G918" s="333">
        <f t="shared" si="27"/>
        <v>2732.0199999999854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294</v>
      </c>
      <c r="B919" s="330">
        <v>22</v>
      </c>
      <c r="C919" s="298">
        <v>46162</v>
      </c>
      <c r="D919" s="299" t="s">
        <v>323</v>
      </c>
      <c r="E919" s="522">
        <v>20.22</v>
      </c>
      <c r="F919" s="522"/>
      <c r="G919" s="333">
        <f t="shared" si="27"/>
        <v>2746.3999999999855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5</v>
      </c>
      <c r="C920" s="298">
        <v>46162</v>
      </c>
      <c r="D920" s="299" t="s">
        <v>870</v>
      </c>
      <c r="E920" s="522">
        <v>30</v>
      </c>
      <c r="F920" s="522"/>
      <c r="G920" s="333">
        <f t="shared" ref="G920:G934" si="28">G921-E920+F920</f>
        <v>2766.6199999999853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46162</v>
      </c>
      <c r="D921" s="299" t="s">
        <v>872</v>
      </c>
      <c r="E921" s="522">
        <v>46.72</v>
      </c>
      <c r="F921" s="522"/>
      <c r="G921" s="333">
        <f t="shared" si="28"/>
        <v>2796.6199999999853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4</v>
      </c>
      <c r="C922" s="298">
        <v>46162</v>
      </c>
      <c r="D922" s="299" t="s">
        <v>310</v>
      </c>
      <c r="E922" s="522">
        <v>56.51</v>
      </c>
      <c r="F922" s="522"/>
      <c r="G922" s="333">
        <f t="shared" si="28"/>
        <v>2843.3399999999851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6</v>
      </c>
      <c r="C923" s="298">
        <v>46161</v>
      </c>
      <c r="D923" s="299" t="s">
        <v>869</v>
      </c>
      <c r="E923" s="522">
        <v>63.99</v>
      </c>
      <c r="F923" s="522"/>
      <c r="G923" s="333">
        <f t="shared" si="28"/>
        <v>2899.8499999999854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4</v>
      </c>
      <c r="C924" s="298">
        <v>46161</v>
      </c>
      <c r="D924" s="299" t="s">
        <v>296</v>
      </c>
      <c r="E924" s="522">
        <v>43.46</v>
      </c>
      <c r="F924" s="522"/>
      <c r="G924" s="333">
        <f t="shared" si="28"/>
        <v>2963.8399999999851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3</v>
      </c>
      <c r="C925" s="298">
        <v>46161</v>
      </c>
      <c r="D925" s="299" t="s">
        <v>296</v>
      </c>
      <c r="E925" s="522">
        <v>8.7200000000000006</v>
      </c>
      <c r="F925" s="522"/>
      <c r="G925" s="333">
        <f t="shared" si="28"/>
        <v>3007.2999999999852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46161</v>
      </c>
      <c r="D926" s="299" t="s">
        <v>301</v>
      </c>
      <c r="E926" s="522">
        <v>30.9</v>
      </c>
      <c r="F926" s="522"/>
      <c r="G926" s="333">
        <f t="shared" si="28"/>
        <v>3016.019999999985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294</v>
      </c>
      <c r="B927" s="330">
        <v>22</v>
      </c>
      <c r="C927" s="298">
        <v>46161</v>
      </c>
      <c r="D927" s="299" t="s">
        <v>328</v>
      </c>
      <c r="E927" s="522">
        <v>7.46</v>
      </c>
      <c r="F927" s="522"/>
      <c r="G927" s="333">
        <f t="shared" si="28"/>
        <v>3046.9199999999851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46161</v>
      </c>
      <c r="D928" s="299" t="s">
        <v>867</v>
      </c>
      <c r="E928" s="522">
        <v>31.05</v>
      </c>
      <c r="F928" s="522"/>
      <c r="G928" s="333">
        <f t="shared" si="28"/>
        <v>3054.3799999999851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46161</v>
      </c>
      <c r="D929" s="299" t="s">
        <v>868</v>
      </c>
      <c r="E929" s="522">
        <v>54.41</v>
      </c>
      <c r="F929" s="522"/>
      <c r="G929" s="333">
        <f t="shared" si="28"/>
        <v>3085.4299999999853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8</v>
      </c>
      <c r="C930" s="298">
        <v>46161</v>
      </c>
      <c r="D930" s="299" t="s">
        <v>873</v>
      </c>
      <c r="E930" s="522">
        <v>20.49</v>
      </c>
      <c r="F930" s="522"/>
      <c r="G930" s="333">
        <f t="shared" si="28"/>
        <v>3139.8399999999851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294</v>
      </c>
      <c r="B931" s="330">
        <v>22</v>
      </c>
      <c r="C931" s="298">
        <v>46160</v>
      </c>
      <c r="D931" s="299" t="s">
        <v>400</v>
      </c>
      <c r="E931" s="522">
        <v>13.84</v>
      </c>
      <c r="F931" s="522"/>
      <c r="G931" s="333">
        <f t="shared" si="28"/>
        <v>3160.3299999999849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287</v>
      </c>
      <c r="B932" s="330" t="s">
        <v>287</v>
      </c>
      <c r="C932" s="298">
        <v>46160</v>
      </c>
      <c r="D932" s="299" t="s">
        <v>874</v>
      </c>
      <c r="E932" s="522">
        <v>138.44</v>
      </c>
      <c r="F932" s="522">
        <v>138.44</v>
      </c>
      <c r="G932" s="333">
        <f t="shared" si="28"/>
        <v>3174.1699999999851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46160</v>
      </c>
      <c r="D933" s="299" t="s">
        <v>352</v>
      </c>
      <c r="E933" s="522">
        <v>25.48</v>
      </c>
      <c r="F933" s="522"/>
      <c r="G933" s="333">
        <f t="shared" si="28"/>
        <v>3174.1699999999851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294</v>
      </c>
      <c r="B934" s="330">
        <v>17</v>
      </c>
      <c r="C934" s="298">
        <v>46160</v>
      </c>
      <c r="D934" s="299" t="s">
        <v>188</v>
      </c>
      <c r="E934" s="522">
        <v>42.65</v>
      </c>
      <c r="F934" s="522"/>
      <c r="G934" s="333">
        <f t="shared" si="28"/>
        <v>3199.6499999999851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15</v>
      </c>
      <c r="C935" s="298">
        <v>46160</v>
      </c>
      <c r="D935" s="299" t="s">
        <v>185</v>
      </c>
      <c r="E935" s="522">
        <v>101.37</v>
      </c>
      <c r="F935" s="522"/>
      <c r="G935" s="333">
        <f t="shared" ref="G935:G1015" si="29">G936-E935+F935</f>
        <v>3242.2999999999852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335</v>
      </c>
      <c r="B936" s="330" t="s">
        <v>335</v>
      </c>
      <c r="C936" s="298">
        <v>46160</v>
      </c>
      <c r="D936" s="299" t="s">
        <v>185</v>
      </c>
      <c r="E936" s="522">
        <v>93.13</v>
      </c>
      <c r="F936" s="522"/>
      <c r="G936" s="333">
        <f t="shared" si="29"/>
        <v>3343.6699999999851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11</v>
      </c>
      <c r="C937" s="298">
        <v>46160</v>
      </c>
      <c r="D937" s="299" t="s">
        <v>178</v>
      </c>
      <c r="E937" s="522">
        <v>267.68</v>
      </c>
      <c r="F937" s="522"/>
      <c r="G937" s="333">
        <f t="shared" si="29"/>
        <v>3436.7999999999852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23</v>
      </c>
      <c r="C938" s="298">
        <v>46160</v>
      </c>
      <c r="D938" s="299" t="s">
        <v>63</v>
      </c>
      <c r="E938" s="522">
        <v>529.46</v>
      </c>
      <c r="F938" s="522"/>
      <c r="G938" s="333">
        <f t="shared" si="29"/>
        <v>3704.479999999985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1</v>
      </c>
      <c r="C939" s="298">
        <v>46159</v>
      </c>
      <c r="D939" s="299" t="s">
        <v>311</v>
      </c>
      <c r="E939" s="522">
        <v>148.25</v>
      </c>
      <c r="F939" s="522"/>
      <c r="G939" s="333">
        <f t="shared" si="29"/>
        <v>4233.939999999985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1</v>
      </c>
      <c r="C940" s="298">
        <v>46159</v>
      </c>
      <c r="D940" s="299" t="s">
        <v>306</v>
      </c>
      <c r="E940" s="522">
        <v>90.2</v>
      </c>
      <c r="F940" s="522"/>
      <c r="G940" s="333">
        <f t="shared" si="29"/>
        <v>4382.189999999985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294</v>
      </c>
      <c r="B941" s="330">
        <v>21</v>
      </c>
      <c r="C941" s="298">
        <v>46159</v>
      </c>
      <c r="D941" s="299" t="s">
        <v>194</v>
      </c>
      <c r="E941" s="522">
        <v>81</v>
      </c>
      <c r="F941" s="522"/>
      <c r="G941" s="333">
        <f t="shared" si="29"/>
        <v>4472.3899999999849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6</v>
      </c>
      <c r="C942" s="298">
        <v>46159</v>
      </c>
      <c r="D942" s="299" t="s">
        <v>300</v>
      </c>
      <c r="E942" s="522">
        <v>38.33</v>
      </c>
      <c r="F942" s="522"/>
      <c r="G942" s="333">
        <f t="shared" si="29"/>
        <v>4553.3899999999849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294</v>
      </c>
      <c r="B943" s="330">
        <v>42</v>
      </c>
      <c r="C943" s="298">
        <v>46159</v>
      </c>
      <c r="D943" s="299" t="s">
        <v>333</v>
      </c>
      <c r="E943" s="522">
        <v>29.8</v>
      </c>
      <c r="F943" s="522"/>
      <c r="G943" s="333">
        <f t="shared" si="29"/>
        <v>4591.7199999999848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294</v>
      </c>
      <c r="B944" s="330">
        <v>43</v>
      </c>
      <c r="C944" s="298">
        <v>46159</v>
      </c>
      <c r="D944" s="299" t="s">
        <v>333</v>
      </c>
      <c r="E944" s="522">
        <v>22.35</v>
      </c>
      <c r="F944" s="522"/>
      <c r="G944" s="333">
        <f t="shared" si="29"/>
        <v>4621.519999999985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8</v>
      </c>
      <c r="C945" s="298">
        <v>46159</v>
      </c>
      <c r="D945" s="299" t="s">
        <v>319</v>
      </c>
      <c r="E945" s="522">
        <v>50.75</v>
      </c>
      <c r="F945" s="522"/>
      <c r="G945" s="333">
        <f t="shared" si="29"/>
        <v>4643.8699999999853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5</v>
      </c>
      <c r="C946" s="298">
        <v>46158</v>
      </c>
      <c r="D946" s="299" t="s">
        <v>339</v>
      </c>
      <c r="E946" s="522">
        <v>21.3</v>
      </c>
      <c r="F946" s="522"/>
      <c r="G946" s="333">
        <f t="shared" si="29"/>
        <v>4694.6199999999853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8</v>
      </c>
      <c r="C947" s="298">
        <v>46158</v>
      </c>
      <c r="D947" s="299" t="s">
        <v>319</v>
      </c>
      <c r="E947" s="522">
        <v>41.46</v>
      </c>
      <c r="F947" s="522"/>
      <c r="G947" s="333">
        <f t="shared" si="29"/>
        <v>4715.9199999999855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287</v>
      </c>
      <c r="B948" s="330" t="s">
        <v>287</v>
      </c>
      <c r="C948" s="298">
        <v>46158</v>
      </c>
      <c r="D948" s="299" t="s">
        <v>847</v>
      </c>
      <c r="E948" s="522">
        <v>95.85</v>
      </c>
      <c r="F948" s="522">
        <v>95.85</v>
      </c>
      <c r="G948" s="333">
        <f t="shared" si="29"/>
        <v>4757.3799999999856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287</v>
      </c>
      <c r="B949" s="330" t="s">
        <v>287</v>
      </c>
      <c r="C949" s="298">
        <v>46158</v>
      </c>
      <c r="D949" s="299" t="s">
        <v>845</v>
      </c>
      <c r="E949" s="522">
        <v>87.13</v>
      </c>
      <c r="F949" s="522">
        <v>87.13</v>
      </c>
      <c r="G949" s="333">
        <f t="shared" si="29"/>
        <v>4757.3799999999856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4</v>
      </c>
      <c r="C950" s="298">
        <v>46158</v>
      </c>
      <c r="D950" s="299" t="s">
        <v>310</v>
      </c>
      <c r="E950" s="522">
        <v>48.15</v>
      </c>
      <c r="F950" s="522"/>
      <c r="G950" s="333">
        <f t="shared" si="29"/>
        <v>4757.3799999999856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8</v>
      </c>
      <c r="C951" s="298">
        <v>46158</v>
      </c>
      <c r="D951" s="299" t="s">
        <v>308</v>
      </c>
      <c r="E951" s="522">
        <v>75.069999999999993</v>
      </c>
      <c r="F951" s="522"/>
      <c r="G951" s="333">
        <f t="shared" si="29"/>
        <v>4805.5299999999852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46158</v>
      </c>
      <c r="D952" s="299" t="s">
        <v>308</v>
      </c>
      <c r="E952" s="522">
        <v>75</v>
      </c>
      <c r="F952" s="522"/>
      <c r="G952" s="333">
        <f t="shared" si="29"/>
        <v>4880.5999999999849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3</v>
      </c>
      <c r="C953" s="298">
        <v>46158</v>
      </c>
      <c r="D953" s="299" t="s">
        <v>347</v>
      </c>
      <c r="E953" s="522">
        <v>8.3800000000000008</v>
      </c>
      <c r="F953" s="522"/>
      <c r="G953" s="333">
        <f t="shared" si="29"/>
        <v>4955.5999999999849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8</v>
      </c>
      <c r="C954" s="298">
        <v>46157</v>
      </c>
      <c r="D954" s="299" t="s">
        <v>319</v>
      </c>
      <c r="E954" s="522">
        <v>63.55</v>
      </c>
      <c r="F954" s="522"/>
      <c r="G954" s="333">
        <f t="shared" si="29"/>
        <v>4963.979999999985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4</v>
      </c>
      <c r="C955" s="298">
        <v>46157</v>
      </c>
      <c r="D955" s="299" t="s">
        <v>296</v>
      </c>
      <c r="E955" s="522">
        <v>45.1</v>
      </c>
      <c r="F955" s="522"/>
      <c r="G955" s="333">
        <f t="shared" si="29"/>
        <v>5027.5299999999852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46157</v>
      </c>
      <c r="D956" s="299" t="s">
        <v>296</v>
      </c>
      <c r="E956" s="522">
        <v>24.54</v>
      </c>
      <c r="F956" s="522"/>
      <c r="G956" s="333">
        <f t="shared" si="29"/>
        <v>5072.6299999999856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46157</v>
      </c>
      <c r="D957" s="299" t="s">
        <v>334</v>
      </c>
      <c r="E957" s="522">
        <v>14.28</v>
      </c>
      <c r="F957" s="522"/>
      <c r="G957" s="333">
        <f t="shared" si="29"/>
        <v>5097.1699999999855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287</v>
      </c>
      <c r="B958" s="330" t="s">
        <v>287</v>
      </c>
      <c r="C958" s="298">
        <v>46157</v>
      </c>
      <c r="D958" s="299" t="s">
        <v>504</v>
      </c>
      <c r="E958" s="522">
        <v>146.15</v>
      </c>
      <c r="F958" s="522">
        <v>146.15</v>
      </c>
      <c r="G958" s="333">
        <f t="shared" si="29"/>
        <v>5111.4499999999853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46157</v>
      </c>
      <c r="D959" s="299" t="s">
        <v>866</v>
      </c>
      <c r="E959" s="522">
        <v>202.87</v>
      </c>
      <c r="F959" s="522"/>
      <c r="G959" s="333">
        <f>G960-E959+F959</f>
        <v>5111.4499999999853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6</v>
      </c>
      <c r="C960" s="298">
        <v>46157</v>
      </c>
      <c r="D960" s="299" t="s">
        <v>300</v>
      </c>
      <c r="E960" s="522">
        <v>14.9</v>
      </c>
      <c r="F960" s="522"/>
      <c r="G960" s="333">
        <f t="shared" si="29"/>
        <v>5314.3199999999852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291</v>
      </c>
      <c r="B961" s="330">
        <v>38</v>
      </c>
      <c r="C961" s="298">
        <v>46157</v>
      </c>
      <c r="D961" s="299" t="s">
        <v>293</v>
      </c>
      <c r="E961" s="522"/>
      <c r="F961" s="522">
        <v>4597.82</v>
      </c>
      <c r="G961" s="333">
        <f t="shared" si="29"/>
        <v>5329.2199999999848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8</v>
      </c>
      <c r="C962" s="298">
        <v>46156</v>
      </c>
      <c r="D962" s="299" t="s">
        <v>865</v>
      </c>
      <c r="E962" s="522">
        <v>34.96</v>
      </c>
      <c r="F962" s="522"/>
      <c r="G962" s="333">
        <f t="shared" si="29"/>
        <v>731.39999999998463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46156</v>
      </c>
      <c r="D963" s="299" t="s">
        <v>407</v>
      </c>
      <c r="E963" s="522">
        <v>23.9</v>
      </c>
      <c r="F963" s="522"/>
      <c r="G963" s="333">
        <f t="shared" si="29"/>
        <v>766.35999999998467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294</v>
      </c>
      <c r="B964" s="330">
        <v>24</v>
      </c>
      <c r="C964" s="298">
        <v>46156</v>
      </c>
      <c r="D964" s="299" t="s">
        <v>858</v>
      </c>
      <c r="E964" s="522">
        <v>109.92</v>
      </c>
      <c r="F964" s="522"/>
      <c r="G964" s="333">
        <f t="shared" si="29"/>
        <v>790.25999999998464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46156</v>
      </c>
      <c r="D965" s="299" t="s">
        <v>334</v>
      </c>
      <c r="E965" s="522">
        <v>24.34</v>
      </c>
      <c r="F965" s="522"/>
      <c r="G965" s="333">
        <f t="shared" si="29"/>
        <v>900.1799999999846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8</v>
      </c>
      <c r="C966" s="298">
        <v>46156</v>
      </c>
      <c r="D966" s="299" t="s">
        <v>844</v>
      </c>
      <c r="E966" s="522">
        <v>24.89</v>
      </c>
      <c r="F966" s="522"/>
      <c r="G966" s="333">
        <f t="shared" si="29"/>
        <v>924.51999999998463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5</v>
      </c>
      <c r="C967" s="298">
        <v>46156</v>
      </c>
      <c r="D967" s="299" t="s">
        <v>844</v>
      </c>
      <c r="E967" s="522">
        <v>11.2</v>
      </c>
      <c r="F967" s="522"/>
      <c r="G967" s="333">
        <f t="shared" si="29"/>
        <v>949.40999999998462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46156</v>
      </c>
      <c r="D968" s="299" t="s">
        <v>324</v>
      </c>
      <c r="E968" s="522">
        <v>22.04</v>
      </c>
      <c r="F968" s="522"/>
      <c r="G968" s="333">
        <f t="shared" si="29"/>
        <v>960.60999999998467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291</v>
      </c>
      <c r="B969" s="330">
        <v>39</v>
      </c>
      <c r="C969" s="298">
        <v>46156</v>
      </c>
      <c r="D969" s="299" t="s">
        <v>292</v>
      </c>
      <c r="E969" s="522"/>
      <c r="F969" s="522">
        <v>2763.78</v>
      </c>
      <c r="G969" s="333">
        <f t="shared" si="29"/>
        <v>982.64999999998463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291</v>
      </c>
      <c r="B970" s="330">
        <v>41</v>
      </c>
      <c r="C970" s="298">
        <v>46156</v>
      </c>
      <c r="D970" s="299" t="s">
        <v>299</v>
      </c>
      <c r="E970" s="522"/>
      <c r="F970" s="522">
        <v>250</v>
      </c>
      <c r="G970" s="333">
        <f t="shared" si="29"/>
        <v>-1781.1300000000156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335</v>
      </c>
      <c r="B971" s="330" t="s">
        <v>335</v>
      </c>
      <c r="C971" s="298">
        <v>46156</v>
      </c>
      <c r="D971" s="299" t="s">
        <v>458</v>
      </c>
      <c r="E971" s="522"/>
      <c r="F971" s="522">
        <v>100</v>
      </c>
      <c r="G971" s="333">
        <f t="shared" si="29"/>
        <v>-2031.1300000000156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6</v>
      </c>
      <c r="C972" s="298">
        <v>46156</v>
      </c>
      <c r="D972" s="299" t="s">
        <v>300</v>
      </c>
      <c r="E972" s="522">
        <v>13.3</v>
      </c>
      <c r="F972" s="522"/>
      <c r="G972" s="333">
        <f t="shared" si="29"/>
        <v>-2131.1300000000156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46155</v>
      </c>
      <c r="D973" s="299" t="s">
        <v>296</v>
      </c>
      <c r="E973" s="522">
        <v>14.67</v>
      </c>
      <c r="F973" s="522"/>
      <c r="G973" s="333">
        <f t="shared" si="29"/>
        <v>-2117.8300000000154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8</v>
      </c>
      <c r="C974" s="298">
        <v>46155</v>
      </c>
      <c r="D974" s="299" t="s">
        <v>319</v>
      </c>
      <c r="E974" s="522">
        <v>22.96</v>
      </c>
      <c r="F974" s="522"/>
      <c r="G974" s="333">
        <f t="shared" si="29"/>
        <v>-2103.1600000000153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287</v>
      </c>
      <c r="B975" s="330" t="s">
        <v>287</v>
      </c>
      <c r="C975" s="298">
        <v>46155</v>
      </c>
      <c r="D975" s="299" t="s">
        <v>853</v>
      </c>
      <c r="E975" s="522">
        <v>100</v>
      </c>
      <c r="F975" s="522">
        <v>100</v>
      </c>
      <c r="G975" s="333">
        <f t="shared" si="29"/>
        <v>-2080.2000000000153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4</v>
      </c>
      <c r="C976" s="298">
        <v>46154</v>
      </c>
      <c r="D976" s="299" t="s">
        <v>453</v>
      </c>
      <c r="E976" s="522">
        <v>43.14</v>
      </c>
      <c r="F976" s="522"/>
      <c r="G976" s="333">
        <f t="shared" si="29"/>
        <v>-2080.2000000000153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3</v>
      </c>
      <c r="C977" s="298">
        <v>46154</v>
      </c>
      <c r="D977" s="299" t="s">
        <v>453</v>
      </c>
      <c r="E977" s="522">
        <v>7.29</v>
      </c>
      <c r="F977" s="522"/>
      <c r="G977" s="333">
        <f t="shared" si="29"/>
        <v>-2037.0600000000154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294</v>
      </c>
      <c r="B978" s="330">
        <v>19</v>
      </c>
      <c r="C978" s="298">
        <v>46154</v>
      </c>
      <c r="D978" s="299" t="s">
        <v>191</v>
      </c>
      <c r="E978" s="522">
        <v>200</v>
      </c>
      <c r="F978" s="522"/>
      <c r="G978" s="333">
        <f t="shared" si="29"/>
        <v>-2029.7700000000154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6</v>
      </c>
      <c r="C979" s="298">
        <v>46154</v>
      </c>
      <c r="D979" s="299" t="s">
        <v>445</v>
      </c>
      <c r="E979" s="522">
        <v>-0.06</v>
      </c>
      <c r="F979" s="522"/>
      <c r="G979" s="333">
        <f t="shared" si="29"/>
        <v>-1829.7700000000154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46154</v>
      </c>
      <c r="D980" s="299" t="s">
        <v>301</v>
      </c>
      <c r="E980" s="522">
        <v>21.55</v>
      </c>
      <c r="F980" s="522"/>
      <c r="G980" s="333">
        <f t="shared" si="29"/>
        <v>-1829.8300000000154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3</v>
      </c>
      <c r="C981" s="298">
        <v>46153</v>
      </c>
      <c r="D981" s="299" t="s">
        <v>296</v>
      </c>
      <c r="E981" s="522">
        <v>4.79</v>
      </c>
      <c r="F981" s="522"/>
      <c r="G981" s="333">
        <f t="shared" si="29"/>
        <v>-1808.2800000000154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4</v>
      </c>
      <c r="C982" s="298">
        <v>46153</v>
      </c>
      <c r="D982" s="299" t="s">
        <v>296</v>
      </c>
      <c r="E982" s="522">
        <v>66.59</v>
      </c>
      <c r="F982" s="522"/>
      <c r="G982" s="333">
        <f t="shared" si="29"/>
        <v>-1803.4900000000155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287</v>
      </c>
      <c r="B983" s="330" t="s">
        <v>287</v>
      </c>
      <c r="C983" s="298">
        <v>46153</v>
      </c>
      <c r="D983" s="299" t="s">
        <v>841</v>
      </c>
      <c r="E983" s="522">
        <v>-51.06</v>
      </c>
      <c r="F983" s="522">
        <v>-51.06</v>
      </c>
      <c r="G983" s="333">
        <f t="shared" si="29"/>
        <v>-1736.9000000000156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22</v>
      </c>
      <c r="C984" s="298">
        <v>46153</v>
      </c>
      <c r="D984" s="299" t="s">
        <v>351</v>
      </c>
      <c r="E984" s="522">
        <v>21.29</v>
      </c>
      <c r="F984" s="522"/>
      <c r="G984" s="333">
        <f t="shared" si="29"/>
        <v>-1736.9000000000156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8</v>
      </c>
      <c r="C985" s="298">
        <v>46152</v>
      </c>
      <c r="D985" s="299" t="s">
        <v>319</v>
      </c>
      <c r="E985" s="522">
        <v>59.25</v>
      </c>
      <c r="F985" s="522"/>
      <c r="G985" s="333">
        <f t="shared" si="29"/>
        <v>-1715.6100000000156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1</v>
      </c>
      <c r="C986" s="298">
        <v>46152</v>
      </c>
      <c r="D986" s="299" t="s">
        <v>304</v>
      </c>
      <c r="E986" s="522">
        <v>145.94999999999999</v>
      </c>
      <c r="F986" s="522"/>
      <c r="G986" s="333">
        <f t="shared" si="29"/>
        <v>-1656.3600000000156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1</v>
      </c>
      <c r="C987" s="298">
        <v>46152</v>
      </c>
      <c r="D987" s="299" t="s">
        <v>311</v>
      </c>
      <c r="E987" s="522">
        <v>131.9</v>
      </c>
      <c r="F987" s="522"/>
      <c r="G987" s="333">
        <f t="shared" si="29"/>
        <v>-1510.4100000000155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2</v>
      </c>
      <c r="C988" s="298">
        <v>46152</v>
      </c>
      <c r="D988" s="299" t="s">
        <v>848</v>
      </c>
      <c r="E988" s="522">
        <v>96.46</v>
      </c>
      <c r="F988" s="522"/>
      <c r="G988" s="333">
        <f t="shared" si="29"/>
        <v>-1378.5100000000155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7</v>
      </c>
      <c r="C989" s="298">
        <v>46152</v>
      </c>
      <c r="D989" s="299" t="s">
        <v>849</v>
      </c>
      <c r="E989" s="522">
        <v>162</v>
      </c>
      <c r="F989" s="522"/>
      <c r="G989" s="333">
        <f t="shared" si="29"/>
        <v>-1282.0500000000154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3</v>
      </c>
      <c r="C990" s="298">
        <v>46152</v>
      </c>
      <c r="D990" s="299" t="s">
        <v>347</v>
      </c>
      <c r="E990" s="522">
        <v>25</v>
      </c>
      <c r="F990" s="522"/>
      <c r="G990" s="333">
        <f t="shared" si="29"/>
        <v>-1120.0500000000154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46151</v>
      </c>
      <c r="D991" s="299" t="s">
        <v>850</v>
      </c>
      <c r="E991" s="522">
        <v>35.83</v>
      </c>
      <c r="F991" s="522"/>
      <c r="G991" s="333">
        <f t="shared" si="29"/>
        <v>-1095.0500000000154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4</v>
      </c>
      <c r="C992" s="298">
        <v>46151</v>
      </c>
      <c r="D992" s="299" t="s">
        <v>310</v>
      </c>
      <c r="E992" s="522">
        <v>50.58</v>
      </c>
      <c r="F992" s="522"/>
      <c r="G992" s="333">
        <f t="shared" si="29"/>
        <v>-1059.2200000000155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46151</v>
      </c>
      <c r="D993" s="299" t="s">
        <v>851</v>
      </c>
      <c r="E993" s="522">
        <v>20.65</v>
      </c>
      <c r="F993" s="522"/>
      <c r="G993" s="333">
        <f t="shared" si="29"/>
        <v>-1008.6400000000156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8</v>
      </c>
      <c r="C994" s="298">
        <v>46151</v>
      </c>
      <c r="D994" s="299" t="s">
        <v>319</v>
      </c>
      <c r="E994" s="522">
        <v>38.770000000000003</v>
      </c>
      <c r="F994" s="522"/>
      <c r="G994" s="333">
        <f t="shared" si="29"/>
        <v>-987.99000000001558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287</v>
      </c>
      <c r="B995" s="330" t="s">
        <v>287</v>
      </c>
      <c r="C995" s="298">
        <v>46151</v>
      </c>
      <c r="D995" s="299" t="s">
        <v>841</v>
      </c>
      <c r="E995" s="522">
        <v>383.63</v>
      </c>
      <c r="F995" s="522">
        <v>383.63</v>
      </c>
      <c r="G995" s="333">
        <f t="shared" si="29"/>
        <v>-949.2200000000156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5</v>
      </c>
      <c r="C996" s="298">
        <v>46151</v>
      </c>
      <c r="D996" s="299" t="s">
        <v>852</v>
      </c>
      <c r="E996" s="522">
        <v>10.68</v>
      </c>
      <c r="F996" s="522"/>
      <c r="G996" s="333">
        <f t="shared" si="29"/>
        <v>-949.2200000000156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3</v>
      </c>
      <c r="C997" s="298">
        <v>46151</v>
      </c>
      <c r="D997" s="299" t="s">
        <v>347</v>
      </c>
      <c r="E997" s="522">
        <v>9.35</v>
      </c>
      <c r="F997" s="522"/>
      <c r="G997" s="333">
        <f t="shared" si="29"/>
        <v>-938.54000000001565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287</v>
      </c>
      <c r="B998" s="330" t="s">
        <v>287</v>
      </c>
      <c r="C998" s="298">
        <v>46151</v>
      </c>
      <c r="D998" s="299" t="s">
        <v>331</v>
      </c>
      <c r="E998" s="522">
        <v>-150.9</v>
      </c>
      <c r="F998" s="522">
        <v>-150.9</v>
      </c>
      <c r="G998" s="333">
        <f t="shared" si="29"/>
        <v>-929.19000000001563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287</v>
      </c>
      <c r="B999" s="330" t="s">
        <v>287</v>
      </c>
      <c r="C999" s="298">
        <v>46151</v>
      </c>
      <c r="D999" s="299" t="s">
        <v>845</v>
      </c>
      <c r="E999" s="522">
        <v>557.9</v>
      </c>
      <c r="F999" s="522">
        <v>557.9</v>
      </c>
      <c r="G999" s="333">
        <f t="shared" si="29"/>
        <v>-929.19000000001563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294</v>
      </c>
      <c r="B1000" s="330">
        <v>18</v>
      </c>
      <c r="C1000" s="298">
        <v>46150</v>
      </c>
      <c r="D1000" s="299" t="s">
        <v>360</v>
      </c>
      <c r="E1000" s="522">
        <v>400</v>
      </c>
      <c r="F1000" s="522"/>
      <c r="G1000" s="333">
        <f t="shared" si="29"/>
        <v>-929.19000000001574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287</v>
      </c>
      <c r="B1001" s="330" t="s">
        <v>287</v>
      </c>
      <c r="C1001" s="298">
        <v>46150</v>
      </c>
      <c r="D1001" s="299" t="s">
        <v>840</v>
      </c>
      <c r="E1001" s="522">
        <v>200</v>
      </c>
      <c r="F1001" s="522">
        <v>200</v>
      </c>
      <c r="G1001" s="333">
        <f t="shared" si="29"/>
        <v>-529.19000000001574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46150</v>
      </c>
      <c r="D1002" s="299" t="s">
        <v>471</v>
      </c>
      <c r="E1002" s="522">
        <v>52.78</v>
      </c>
      <c r="F1002" s="522"/>
      <c r="G1002" s="333">
        <f t="shared" si="29"/>
        <v>-529.19000000001574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287</v>
      </c>
      <c r="B1003" s="330" t="s">
        <v>287</v>
      </c>
      <c r="C1003" s="298">
        <v>46150</v>
      </c>
      <c r="D1003" s="299" t="s">
        <v>846</v>
      </c>
      <c r="E1003" s="522">
        <v>137.07</v>
      </c>
      <c r="F1003" s="522">
        <v>137.07</v>
      </c>
      <c r="G1003" s="333">
        <f t="shared" si="29"/>
        <v>-476.41000000001571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46150</v>
      </c>
      <c r="D1004" s="299" t="s">
        <v>357</v>
      </c>
      <c r="E1004" s="522">
        <v>17.440000000000001</v>
      </c>
      <c r="F1004" s="522"/>
      <c r="G1004" s="333">
        <f t="shared" si="29"/>
        <v>-476.41000000001566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287</v>
      </c>
      <c r="B1005" s="330" t="s">
        <v>287</v>
      </c>
      <c r="C1005" s="298">
        <v>46150</v>
      </c>
      <c r="D1005" s="299" t="s">
        <v>847</v>
      </c>
      <c r="E1005" s="522">
        <v>359.81</v>
      </c>
      <c r="F1005" s="522">
        <v>359.81</v>
      </c>
      <c r="G1005" s="333">
        <f t="shared" si="29"/>
        <v>-458.97000000001566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8</v>
      </c>
      <c r="C1006" s="298">
        <v>46149</v>
      </c>
      <c r="D1006" s="299" t="s">
        <v>844</v>
      </c>
      <c r="E1006" s="522">
        <v>23.7</v>
      </c>
      <c r="F1006" s="522"/>
      <c r="G1006" s="333">
        <f t="shared" si="29"/>
        <v>-458.97000000001566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46149</v>
      </c>
      <c r="D1007" s="299" t="s">
        <v>370</v>
      </c>
      <c r="E1007" s="522">
        <v>13.43</v>
      </c>
      <c r="F1007" s="522"/>
      <c r="G1007" s="333">
        <f t="shared" si="29"/>
        <v>-435.27000000001567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294</v>
      </c>
      <c r="B1008" s="330">
        <v>13</v>
      </c>
      <c r="C1008" s="298">
        <v>46149</v>
      </c>
      <c r="D1008" s="299" t="s">
        <v>182</v>
      </c>
      <c r="E1008" s="522">
        <v>122.18</v>
      </c>
      <c r="F1008" s="522"/>
      <c r="G1008" s="333">
        <f t="shared" si="29"/>
        <v>-421.84000000001566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335</v>
      </c>
      <c r="B1009" s="330" t="s">
        <v>335</v>
      </c>
      <c r="C1009" s="298">
        <v>46149</v>
      </c>
      <c r="D1009" s="299" t="s">
        <v>182</v>
      </c>
      <c r="E1009" s="522">
        <v>43.62</v>
      </c>
      <c r="F1009" s="522"/>
      <c r="G1009" s="333">
        <f t="shared" si="29"/>
        <v>-299.66000000001566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294</v>
      </c>
      <c r="B1010" s="330">
        <v>9</v>
      </c>
      <c r="C1010" s="298">
        <v>46149</v>
      </c>
      <c r="D1010" s="299" t="s">
        <v>58</v>
      </c>
      <c r="E1010" s="522">
        <v>1231.68</v>
      </c>
      <c r="F1010" s="522"/>
      <c r="G1010" s="333">
        <f t="shared" si="29"/>
        <v>-256.04000000001565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3</v>
      </c>
      <c r="C1011" s="298">
        <v>46149</v>
      </c>
      <c r="D1011" s="299" t="s">
        <v>309</v>
      </c>
      <c r="E1011" s="522">
        <v>4.49</v>
      </c>
      <c r="F1011" s="522"/>
      <c r="G1011" s="333">
        <f t="shared" si="29"/>
        <v>975.63999999998441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5</v>
      </c>
      <c r="C1012" s="298">
        <v>46149</v>
      </c>
      <c r="D1012" s="299" t="s">
        <v>844</v>
      </c>
      <c r="E1012" s="522">
        <v>19.2</v>
      </c>
      <c r="F1012" s="522"/>
      <c r="G1012" s="333">
        <f t="shared" si="29"/>
        <v>980.12999999998442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8</v>
      </c>
      <c r="C1013" s="298">
        <v>46149</v>
      </c>
      <c r="D1013" s="299" t="s">
        <v>844</v>
      </c>
      <c r="E1013" s="522">
        <v>35</v>
      </c>
      <c r="F1013" s="522"/>
      <c r="G1013" s="333">
        <f t="shared" si="29"/>
        <v>999.32999999998447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8</v>
      </c>
      <c r="C1014" s="298">
        <v>46149</v>
      </c>
      <c r="D1014" s="299" t="s">
        <v>319</v>
      </c>
      <c r="E1014" s="522">
        <v>15.93</v>
      </c>
      <c r="F1014" s="522"/>
      <c r="G1014" s="333">
        <f t="shared" si="29"/>
        <v>1034.3299999999845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46149</v>
      </c>
      <c r="D1015" s="299" t="s">
        <v>296</v>
      </c>
      <c r="E1015" s="522">
        <v>11.18</v>
      </c>
      <c r="F1015" s="522"/>
      <c r="G1015" s="333">
        <f t="shared" si="29"/>
        <v>1050.2599999999845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2</v>
      </c>
      <c r="C1016" s="298">
        <v>46149</v>
      </c>
      <c r="D1016" s="299" t="s">
        <v>301</v>
      </c>
      <c r="E1016" s="522">
        <v>16.05</v>
      </c>
      <c r="F1016" s="522"/>
      <c r="G1016" s="333">
        <f t="shared" ref="G1016:G1055" si="30">G1017-E1016+F1016</f>
        <v>1061.4399999999846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5</v>
      </c>
      <c r="C1017" s="298">
        <v>46148</v>
      </c>
      <c r="D1017" s="299" t="s">
        <v>339</v>
      </c>
      <c r="E1017" s="522">
        <v>47.93</v>
      </c>
      <c r="F1017" s="522"/>
      <c r="G1017" s="333">
        <f t="shared" si="30"/>
        <v>1077.4899999999845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294</v>
      </c>
      <c r="B1018" s="330">
        <v>14</v>
      </c>
      <c r="C1018" s="298">
        <v>46148</v>
      </c>
      <c r="D1018" s="299" t="s">
        <v>365</v>
      </c>
      <c r="E1018" s="522">
        <v>66.67</v>
      </c>
      <c r="F1018" s="522"/>
      <c r="G1018" s="333">
        <f t="shared" si="30"/>
        <v>1125.4199999999846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8</v>
      </c>
      <c r="C1019" s="298">
        <v>46148</v>
      </c>
      <c r="D1019" s="299" t="s">
        <v>319</v>
      </c>
      <c r="E1019" s="522">
        <v>19.14</v>
      </c>
      <c r="F1019" s="522"/>
      <c r="G1019" s="333">
        <f t="shared" si="30"/>
        <v>1192.0899999999847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4</v>
      </c>
      <c r="C1020" s="298">
        <v>46148</v>
      </c>
      <c r="D1020" s="299" t="s">
        <v>310</v>
      </c>
      <c r="E1020" s="522">
        <v>103.69</v>
      </c>
      <c r="F1020" s="522"/>
      <c r="G1020" s="333">
        <f t="shared" si="30"/>
        <v>1211.2299999999848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287</v>
      </c>
      <c r="B1021" s="330" t="s">
        <v>287</v>
      </c>
      <c r="C1021" s="298">
        <v>46148</v>
      </c>
      <c r="D1021" s="299" t="s">
        <v>841</v>
      </c>
      <c r="E1021" s="522">
        <v>513.29999999999995</v>
      </c>
      <c r="F1021" s="522">
        <v>513.29999999999995</v>
      </c>
      <c r="G1021" s="333">
        <f t="shared" si="30"/>
        <v>1314.9199999999848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6</v>
      </c>
      <c r="C1022" s="298">
        <v>46148</v>
      </c>
      <c r="D1022" s="299" t="s">
        <v>300</v>
      </c>
      <c r="E1022" s="522">
        <v>41.52</v>
      </c>
      <c r="F1022" s="522"/>
      <c r="G1022" s="333">
        <f t="shared" si="30"/>
        <v>1314.9199999999848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287</v>
      </c>
      <c r="B1023" s="330" t="s">
        <v>287</v>
      </c>
      <c r="C1023" s="298">
        <v>46148</v>
      </c>
      <c r="D1023" s="299" t="s">
        <v>842</v>
      </c>
      <c r="E1023" s="522">
        <v>500.5</v>
      </c>
      <c r="F1023" s="522">
        <v>500.5</v>
      </c>
      <c r="G1023" s="333">
        <f t="shared" si="30"/>
        <v>1356.4399999999848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287</v>
      </c>
      <c r="B1024" s="330" t="s">
        <v>287</v>
      </c>
      <c r="C1024" s="298">
        <v>46148</v>
      </c>
      <c r="D1024" s="299" t="s">
        <v>843</v>
      </c>
      <c r="E1024" s="522">
        <v>457.94</v>
      </c>
      <c r="F1024" s="522">
        <v>457.94</v>
      </c>
      <c r="G1024" s="333">
        <f t="shared" si="30"/>
        <v>1356.4399999999848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1</v>
      </c>
      <c r="C1025" s="298">
        <v>46148</v>
      </c>
      <c r="D1025" s="299" t="s">
        <v>306</v>
      </c>
      <c r="E1025" s="522">
        <v>23.48</v>
      </c>
      <c r="F1025" s="522"/>
      <c r="G1025" s="333">
        <f t="shared" si="30"/>
        <v>1356.4399999999848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2</v>
      </c>
      <c r="C1026" s="298">
        <v>46147</v>
      </c>
      <c r="D1026" s="299" t="s">
        <v>383</v>
      </c>
      <c r="E1026" s="522">
        <v>59.03</v>
      </c>
      <c r="F1026" s="522"/>
      <c r="G1026" s="333">
        <f t="shared" si="30"/>
        <v>1379.9199999999848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2</v>
      </c>
      <c r="C1027" s="298">
        <v>46147</v>
      </c>
      <c r="D1027" s="299" t="s">
        <v>334</v>
      </c>
      <c r="E1027" s="522">
        <v>11.06</v>
      </c>
      <c r="F1027" s="522"/>
      <c r="G1027" s="333">
        <f t="shared" si="30"/>
        <v>1438.9499999999848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46147</v>
      </c>
      <c r="D1028" s="299" t="s">
        <v>296</v>
      </c>
      <c r="E1028" s="522">
        <v>8.7200000000000006</v>
      </c>
      <c r="F1028" s="522"/>
      <c r="G1028" s="333">
        <f t="shared" si="30"/>
        <v>1450.0099999999848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4</v>
      </c>
      <c r="C1029" s="298">
        <v>46147</v>
      </c>
      <c r="D1029" s="299" t="s">
        <v>296</v>
      </c>
      <c r="E1029" s="522">
        <v>42.88</v>
      </c>
      <c r="F1029" s="522"/>
      <c r="G1029" s="333">
        <f t="shared" si="30"/>
        <v>1458.7299999999848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6</v>
      </c>
      <c r="C1030" s="298">
        <v>46147</v>
      </c>
      <c r="D1030" s="299" t="s">
        <v>300</v>
      </c>
      <c r="E1030" s="522">
        <v>17.03</v>
      </c>
      <c r="F1030" s="522"/>
      <c r="G1030" s="333">
        <f t="shared" si="30"/>
        <v>1501.6099999999849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22</v>
      </c>
      <c r="C1031" s="298">
        <v>46146</v>
      </c>
      <c r="D1031" s="299" t="s">
        <v>833</v>
      </c>
      <c r="E1031" s="522">
        <v>13.83</v>
      </c>
      <c r="F1031" s="522"/>
      <c r="G1031" s="333">
        <f t="shared" si="30"/>
        <v>1518.6399999999849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5</v>
      </c>
      <c r="C1032" s="298">
        <v>46146</v>
      </c>
      <c r="D1032" s="299" t="s">
        <v>339</v>
      </c>
      <c r="E1032" s="522">
        <v>47.93</v>
      </c>
      <c r="F1032" s="522"/>
      <c r="G1032" s="333">
        <f t="shared" si="30"/>
        <v>1532.4699999999848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46146</v>
      </c>
      <c r="D1033" s="299" t="s">
        <v>334</v>
      </c>
      <c r="E1033" s="522">
        <v>11.06</v>
      </c>
      <c r="F1033" s="522"/>
      <c r="G1033" s="333">
        <f t="shared" si="30"/>
        <v>1580.3999999999849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294</v>
      </c>
      <c r="B1034" s="330">
        <v>14</v>
      </c>
      <c r="C1034" s="298">
        <v>46146</v>
      </c>
      <c r="D1034" s="299" t="s">
        <v>366</v>
      </c>
      <c r="E1034" s="522">
        <v>70.25</v>
      </c>
      <c r="F1034" s="522"/>
      <c r="G1034" s="333">
        <f t="shared" si="30"/>
        <v>1591.4599999999848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284</v>
      </c>
      <c r="B1035" s="330">
        <v>36</v>
      </c>
      <c r="C1035" s="298">
        <v>46146</v>
      </c>
      <c r="D1035" s="299" t="s">
        <v>373</v>
      </c>
      <c r="E1035" s="522">
        <v>50</v>
      </c>
      <c r="F1035" s="522"/>
      <c r="G1035" s="333">
        <f t="shared" si="30"/>
        <v>1661.7099999999848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294</v>
      </c>
      <c r="B1036" s="330">
        <v>17</v>
      </c>
      <c r="C1036" s="298">
        <v>46146</v>
      </c>
      <c r="D1036" s="299" t="s">
        <v>369</v>
      </c>
      <c r="E1036" s="522">
        <v>99</v>
      </c>
      <c r="F1036" s="522"/>
      <c r="G1036" s="333">
        <f t="shared" si="30"/>
        <v>1711.7099999999848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5</v>
      </c>
      <c r="C1037" s="298">
        <v>46145</v>
      </c>
      <c r="D1037" s="299" t="s">
        <v>832</v>
      </c>
      <c r="E1037" s="522">
        <v>49.13</v>
      </c>
      <c r="F1037" s="522"/>
      <c r="G1037" s="333">
        <f t="shared" si="30"/>
        <v>1810.7099999999848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1</v>
      </c>
      <c r="C1038" s="298">
        <v>46145</v>
      </c>
      <c r="D1038" s="299" t="s">
        <v>829</v>
      </c>
      <c r="E1038" s="522">
        <v>50</v>
      </c>
      <c r="F1038" s="522"/>
      <c r="G1038" s="333">
        <f t="shared" si="30"/>
        <v>1859.8399999999849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1</v>
      </c>
      <c r="C1039" s="298">
        <v>46145</v>
      </c>
      <c r="D1039" s="299" t="s">
        <v>311</v>
      </c>
      <c r="E1039" s="522">
        <v>91.98</v>
      </c>
      <c r="F1039" s="522"/>
      <c r="G1039" s="333">
        <f t="shared" si="30"/>
        <v>1909.8399999999849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6</v>
      </c>
      <c r="C1040" s="298">
        <v>46145</v>
      </c>
      <c r="D1040" s="299" t="s">
        <v>830</v>
      </c>
      <c r="E1040" s="522">
        <v>24.68</v>
      </c>
      <c r="F1040" s="522"/>
      <c r="G1040" s="333">
        <f t="shared" si="30"/>
        <v>2001.8199999999849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2</v>
      </c>
      <c r="C1041" s="298">
        <v>46145</v>
      </c>
      <c r="D1041" s="299" t="s">
        <v>357</v>
      </c>
      <c r="E1041" s="522">
        <v>2.4900000000000002</v>
      </c>
      <c r="F1041" s="522"/>
      <c r="G1041" s="333">
        <f t="shared" si="30"/>
        <v>2026.499999999985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22</v>
      </c>
      <c r="C1042" s="298">
        <v>46145</v>
      </c>
      <c r="D1042" s="299" t="s">
        <v>859</v>
      </c>
      <c r="E1042" s="522">
        <v>12.77</v>
      </c>
      <c r="F1042" s="522"/>
      <c r="G1042" s="333">
        <f t="shared" si="30"/>
        <v>2028.989999999985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2</v>
      </c>
      <c r="C1043" s="298">
        <v>46145</v>
      </c>
      <c r="D1043" s="299" t="s">
        <v>456</v>
      </c>
      <c r="E1043" s="522">
        <v>192.97</v>
      </c>
      <c r="F1043" s="522"/>
      <c r="G1043" s="333">
        <f t="shared" si="30"/>
        <v>2041.759999999985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3</v>
      </c>
      <c r="C1044" s="298">
        <v>46145</v>
      </c>
      <c r="D1044" s="299" t="s">
        <v>347</v>
      </c>
      <c r="E1044" s="522">
        <v>9.35</v>
      </c>
      <c r="F1044" s="522"/>
      <c r="G1044" s="333">
        <f t="shared" si="30"/>
        <v>2234.729999999985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4</v>
      </c>
      <c r="C1045" s="298">
        <v>46144</v>
      </c>
      <c r="D1045" s="299" t="s">
        <v>310</v>
      </c>
      <c r="E1045" s="522">
        <v>57.69</v>
      </c>
      <c r="F1045" s="522"/>
      <c r="G1045" s="333">
        <f t="shared" si="30"/>
        <v>2244.0799999999849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8</v>
      </c>
      <c r="C1046" s="298">
        <v>46144</v>
      </c>
      <c r="D1046" s="299" t="s">
        <v>310</v>
      </c>
      <c r="E1046" s="522">
        <v>6.37</v>
      </c>
      <c r="F1046" s="522"/>
      <c r="G1046" s="333">
        <f t="shared" si="30"/>
        <v>2301.769999999985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294</v>
      </c>
      <c r="B1047" s="330">
        <v>22</v>
      </c>
      <c r="C1047" s="298">
        <v>46144</v>
      </c>
      <c r="D1047" s="299" t="s">
        <v>374</v>
      </c>
      <c r="E1047" s="522">
        <v>6.37</v>
      </c>
      <c r="F1047" s="522"/>
      <c r="G1047" s="333">
        <f t="shared" si="30"/>
        <v>2308.1399999999849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6</v>
      </c>
      <c r="C1048" s="298">
        <v>46144</v>
      </c>
      <c r="D1048" s="299" t="s">
        <v>300</v>
      </c>
      <c r="E1048" s="522">
        <v>41.51</v>
      </c>
      <c r="F1048" s="522"/>
      <c r="G1048" s="333">
        <f t="shared" si="30"/>
        <v>2314.5099999999848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7</v>
      </c>
      <c r="C1049" s="298">
        <v>46144</v>
      </c>
      <c r="D1049" s="299" t="s">
        <v>831</v>
      </c>
      <c r="E1049" s="522">
        <v>74.53</v>
      </c>
      <c r="F1049" s="522"/>
      <c r="G1049" s="333">
        <f t="shared" si="30"/>
        <v>2356.019999999985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1</v>
      </c>
      <c r="C1050" s="298">
        <v>46144</v>
      </c>
      <c r="D1050" s="299" t="s">
        <v>306</v>
      </c>
      <c r="E1050" s="522">
        <v>72.73</v>
      </c>
      <c r="F1050" s="522"/>
      <c r="G1050" s="333">
        <f t="shared" si="30"/>
        <v>2430.5499999999852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3</v>
      </c>
      <c r="C1051" s="298">
        <v>46144</v>
      </c>
      <c r="D1051" s="299" t="s">
        <v>347</v>
      </c>
      <c r="E1051" s="522">
        <v>25</v>
      </c>
      <c r="F1051" s="522"/>
      <c r="G1051" s="333">
        <f t="shared" si="30"/>
        <v>2503.2799999999852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287</v>
      </c>
      <c r="B1052" s="330" t="s">
        <v>287</v>
      </c>
      <c r="C1052" s="298">
        <v>46144</v>
      </c>
      <c r="D1052" s="299" t="s">
        <v>483</v>
      </c>
      <c r="E1052" s="522">
        <v>121.4</v>
      </c>
      <c r="F1052" s="522">
        <v>121.4</v>
      </c>
      <c r="G1052" s="333">
        <f t="shared" si="30"/>
        <v>2528.2799999999852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3</v>
      </c>
      <c r="C1053" s="298">
        <v>46144</v>
      </c>
      <c r="D1053" s="299" t="s">
        <v>347</v>
      </c>
      <c r="E1053" s="522">
        <v>9.73</v>
      </c>
      <c r="F1053" s="522"/>
      <c r="G1053" s="333">
        <f t="shared" si="30"/>
        <v>2528.2799999999852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46143</v>
      </c>
      <c r="D1054" s="299" t="s">
        <v>357</v>
      </c>
      <c r="E1054" s="522">
        <v>8.9700000000000006</v>
      </c>
      <c r="F1054" s="522"/>
      <c r="G1054" s="333">
        <f t="shared" si="30"/>
        <v>2538.0099999999852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s="540" customFormat="1" ht="12" customHeight="1" x14ac:dyDescent="0.3">
      <c r="A1055" s="530" t="s">
        <v>284</v>
      </c>
      <c r="B1055" s="531">
        <v>37</v>
      </c>
      <c r="C1055" s="532">
        <v>46142</v>
      </c>
      <c r="D1055" s="533" t="s">
        <v>285</v>
      </c>
      <c r="E1055" s="534">
        <v>5616.82</v>
      </c>
      <c r="F1055" s="534"/>
      <c r="G1055" s="535">
        <f t="shared" si="30"/>
        <v>2546.979999999985</v>
      </c>
      <c r="H1055" s="536"/>
      <c r="I1055" s="537"/>
      <c r="J1055" s="538"/>
      <c r="K1055" s="539"/>
      <c r="L1055" s="538"/>
      <c r="M1055" s="539"/>
      <c r="N1055" s="538"/>
      <c r="O1055" s="539"/>
      <c r="P1055" s="538"/>
      <c r="Q1055" s="539"/>
      <c r="R1055" s="538"/>
      <c r="S1055" s="539"/>
      <c r="T1055" s="538"/>
    </row>
    <row r="1056" spans="1:20" ht="12" customHeight="1" x14ac:dyDescent="0.3">
      <c r="A1056" s="329" t="s">
        <v>286</v>
      </c>
      <c r="B1056" s="330">
        <v>25</v>
      </c>
      <c r="C1056" s="298">
        <v>46142</v>
      </c>
      <c r="D1056" s="298" t="s">
        <v>204</v>
      </c>
      <c r="E1056" s="331">
        <v>350</v>
      </c>
      <c r="F1056" s="331"/>
      <c r="G1056" s="333">
        <f t="shared" ref="G1056:G1057" si="31">G1057-E1056+F1056</f>
        <v>8163.7999999999847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286</v>
      </c>
      <c r="B1057" s="330">
        <v>26</v>
      </c>
      <c r="C1057" s="298">
        <v>46142</v>
      </c>
      <c r="D1057" s="298" t="s">
        <v>205</v>
      </c>
      <c r="E1057" s="331">
        <v>320</v>
      </c>
      <c r="F1057" s="331"/>
      <c r="G1057" s="333">
        <f t="shared" si="31"/>
        <v>8513.7999999999847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286</v>
      </c>
      <c r="B1058" s="330">
        <v>27</v>
      </c>
      <c r="C1058" s="298">
        <v>46142</v>
      </c>
      <c r="D1058" s="298" t="s">
        <v>206</v>
      </c>
      <c r="E1058" s="331">
        <v>25</v>
      </c>
      <c r="F1058" s="331"/>
      <c r="G1058" s="333">
        <f t="shared" ref="G1058:G1309" si="32">G1059-E1058+F1058</f>
        <v>8833.7999999999847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286</v>
      </c>
      <c r="B1059" s="330">
        <v>28</v>
      </c>
      <c r="C1059" s="298">
        <v>46142</v>
      </c>
      <c r="D1059" s="298" t="s">
        <v>207</v>
      </c>
      <c r="E1059" s="331">
        <v>25</v>
      </c>
      <c r="F1059" s="331"/>
      <c r="G1059" s="333">
        <f t="shared" si="32"/>
        <v>8858.7999999999847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286</v>
      </c>
      <c r="B1060" s="330">
        <v>29</v>
      </c>
      <c r="C1060" s="298">
        <v>46142</v>
      </c>
      <c r="D1060" s="298" t="s">
        <v>208</v>
      </c>
      <c r="E1060" s="331">
        <v>45</v>
      </c>
      <c r="F1060" s="331"/>
      <c r="G1060" s="333">
        <f t="shared" si="32"/>
        <v>8883.7999999999847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286</v>
      </c>
      <c r="B1061" s="330">
        <v>30</v>
      </c>
      <c r="C1061" s="298">
        <v>46142</v>
      </c>
      <c r="D1061" s="298" t="s">
        <v>209</v>
      </c>
      <c r="E1061" s="331">
        <v>400</v>
      </c>
      <c r="F1061" s="331"/>
      <c r="G1061" s="333">
        <f t="shared" si="32"/>
        <v>8928.7999999999847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286</v>
      </c>
      <c r="B1062" s="330">
        <v>31</v>
      </c>
      <c r="C1062" s="298">
        <v>46142</v>
      </c>
      <c r="D1062" s="298" t="s">
        <v>210</v>
      </c>
      <c r="E1062" s="331">
        <v>375</v>
      </c>
      <c r="F1062" s="331"/>
      <c r="G1062" s="333">
        <f t="shared" si="32"/>
        <v>9328.7999999999847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286</v>
      </c>
      <c r="B1063" s="330">
        <v>32</v>
      </c>
      <c r="C1063" s="298">
        <v>46142</v>
      </c>
      <c r="D1063" s="298" t="s">
        <v>211</v>
      </c>
      <c r="E1063" s="331">
        <v>100</v>
      </c>
      <c r="F1063" s="331"/>
      <c r="G1063" s="333">
        <f t="shared" si="32"/>
        <v>9703.7999999999847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286</v>
      </c>
      <c r="B1064" s="330">
        <v>33</v>
      </c>
      <c r="C1064" s="298">
        <v>46142</v>
      </c>
      <c r="D1064" s="298" t="s">
        <v>212</v>
      </c>
      <c r="E1064" s="331">
        <v>85</v>
      </c>
      <c r="F1064" s="331"/>
      <c r="G1064" s="333">
        <f t="shared" si="32"/>
        <v>9803.7999999999847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286</v>
      </c>
      <c r="B1065" s="330">
        <v>34</v>
      </c>
      <c r="C1065" s="298">
        <v>46142</v>
      </c>
      <c r="D1065" s="298" t="s">
        <v>213</v>
      </c>
      <c r="E1065" s="331">
        <v>230</v>
      </c>
      <c r="F1065" s="331"/>
      <c r="G1065" s="333">
        <f t="shared" si="32"/>
        <v>9888.7999999999847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286</v>
      </c>
      <c r="B1066" s="330">
        <v>35</v>
      </c>
      <c r="C1066" s="298">
        <v>46142</v>
      </c>
      <c r="D1066" s="298" t="s">
        <v>214</v>
      </c>
      <c r="E1066" s="331">
        <v>45</v>
      </c>
      <c r="F1066" s="331"/>
      <c r="G1066" s="333">
        <f t="shared" si="32"/>
        <v>10118.799999999985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287</v>
      </c>
      <c r="B1067" s="330" t="s">
        <v>287</v>
      </c>
      <c r="C1067" s="298">
        <v>46142</v>
      </c>
      <c r="D1067" s="299" t="s">
        <v>288</v>
      </c>
      <c r="E1067" s="331">
        <v>185.64</v>
      </c>
      <c r="F1067" s="331">
        <v>185.64</v>
      </c>
      <c r="G1067" s="333">
        <f t="shared" si="32"/>
        <v>10163.799999999985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6</v>
      </c>
      <c r="C1068" s="298">
        <v>46142</v>
      </c>
      <c r="D1068" s="299" t="s">
        <v>290</v>
      </c>
      <c r="E1068" s="331">
        <v>30</v>
      </c>
      <c r="F1068" s="331"/>
      <c r="G1068" s="333">
        <f t="shared" si="32"/>
        <v>10163.799999999985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291</v>
      </c>
      <c r="B1069" s="330">
        <v>39</v>
      </c>
      <c r="C1069" s="298">
        <v>46142</v>
      </c>
      <c r="D1069" s="299" t="s">
        <v>292</v>
      </c>
      <c r="E1069" s="331"/>
      <c r="F1069" s="331">
        <v>2763.78</v>
      </c>
      <c r="G1069" s="333">
        <f t="shared" si="32"/>
        <v>10193.799999999985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291</v>
      </c>
      <c r="B1070" s="330">
        <v>38</v>
      </c>
      <c r="C1070" s="298">
        <v>46142</v>
      </c>
      <c r="D1070" s="299" t="s">
        <v>293</v>
      </c>
      <c r="E1070" s="331"/>
      <c r="F1070" s="331">
        <v>4597.82</v>
      </c>
      <c r="G1070" s="333">
        <f t="shared" si="32"/>
        <v>7430.019999999985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294</v>
      </c>
      <c r="B1071" s="330">
        <v>42</v>
      </c>
      <c r="C1071" s="298">
        <v>46142</v>
      </c>
      <c r="D1071" s="299" t="s">
        <v>200</v>
      </c>
      <c r="E1071" s="331">
        <v>50.92</v>
      </c>
      <c r="F1071" s="331"/>
      <c r="G1071" s="333">
        <f t="shared" si="32"/>
        <v>2832.1999999999853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294</v>
      </c>
      <c r="B1072" s="330">
        <v>43</v>
      </c>
      <c r="C1072" s="298">
        <v>46142</v>
      </c>
      <c r="D1072" s="299" t="s">
        <v>201</v>
      </c>
      <c r="E1072" s="331">
        <v>50.92</v>
      </c>
      <c r="F1072" s="331"/>
      <c r="G1072" s="333">
        <f t="shared" si="32"/>
        <v>2883.1199999999853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4</v>
      </c>
      <c r="C1073" s="298">
        <v>46142</v>
      </c>
      <c r="D1073" s="299" t="s">
        <v>295</v>
      </c>
      <c r="E1073" s="331">
        <v>35.799999999999997</v>
      </c>
      <c r="F1073" s="331"/>
      <c r="G1073" s="333">
        <f t="shared" si="32"/>
        <v>2934.0399999999854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294</v>
      </c>
      <c r="B1074" s="330">
        <v>10</v>
      </c>
      <c r="C1074" s="298">
        <v>46142</v>
      </c>
      <c r="D1074" s="299" t="s">
        <v>176</v>
      </c>
      <c r="E1074" s="331">
        <v>17.899999999999999</v>
      </c>
      <c r="F1074" s="331"/>
      <c r="G1074" s="333">
        <f t="shared" si="32"/>
        <v>2969.8399999999856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46142</v>
      </c>
      <c r="D1075" s="299" t="s">
        <v>296</v>
      </c>
      <c r="E1075" s="331">
        <v>8.7200000000000006</v>
      </c>
      <c r="F1075" s="331"/>
      <c r="G1075" s="333">
        <f t="shared" si="32"/>
        <v>2987.7399999999857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46142</v>
      </c>
      <c r="D1076" s="299" t="s">
        <v>297</v>
      </c>
      <c r="E1076" s="331">
        <v>100</v>
      </c>
      <c r="F1076" s="331"/>
      <c r="G1076" s="333">
        <f t="shared" si="32"/>
        <v>2996.4599999999855</v>
      </c>
      <c r="H1076" s="334" t="s">
        <v>298</v>
      </c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5</v>
      </c>
      <c r="C1077" s="298">
        <v>46142</v>
      </c>
      <c r="D1077" s="299" t="s">
        <v>297</v>
      </c>
      <c r="E1077" s="331">
        <v>100</v>
      </c>
      <c r="F1077" s="331"/>
      <c r="G1077" s="333">
        <f t="shared" si="32"/>
        <v>3096.4599999999855</v>
      </c>
      <c r="H1077" s="334" t="s">
        <v>298</v>
      </c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6</v>
      </c>
      <c r="C1078" s="298">
        <v>46142</v>
      </c>
      <c r="D1078" s="299" t="s">
        <v>297</v>
      </c>
      <c r="E1078" s="331">
        <v>100</v>
      </c>
      <c r="F1078" s="331"/>
      <c r="G1078" s="333">
        <f t="shared" si="32"/>
        <v>3196.4599999999855</v>
      </c>
      <c r="H1078" s="334" t="s">
        <v>298</v>
      </c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8</v>
      </c>
      <c r="C1079" s="298">
        <v>46142</v>
      </c>
      <c r="D1079" s="299" t="s">
        <v>297</v>
      </c>
      <c r="E1079" s="331">
        <v>100</v>
      </c>
      <c r="F1079" s="331"/>
      <c r="G1079" s="333">
        <f t="shared" si="32"/>
        <v>3296.4599999999855</v>
      </c>
      <c r="H1079" s="334" t="s">
        <v>298</v>
      </c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291</v>
      </c>
      <c r="B1080" s="330">
        <v>41</v>
      </c>
      <c r="C1080" s="298">
        <v>46142</v>
      </c>
      <c r="D1080" s="299" t="s">
        <v>299</v>
      </c>
      <c r="E1080" s="331"/>
      <c r="F1080" s="331">
        <v>250</v>
      </c>
      <c r="G1080" s="333">
        <f t="shared" si="32"/>
        <v>3396.4599999999855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6</v>
      </c>
      <c r="C1081" s="298">
        <v>46142</v>
      </c>
      <c r="D1081" s="299" t="s">
        <v>300</v>
      </c>
      <c r="E1081" s="331">
        <v>42.44</v>
      </c>
      <c r="F1081" s="331"/>
      <c r="G1081" s="333">
        <f t="shared" si="32"/>
        <v>3146.4599999999855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46142</v>
      </c>
      <c r="D1082" s="299" t="s">
        <v>300</v>
      </c>
      <c r="E1082" s="331">
        <v>24.05</v>
      </c>
      <c r="F1082" s="331"/>
      <c r="G1082" s="333">
        <f t="shared" si="32"/>
        <v>3188.8999999999855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2</v>
      </c>
      <c r="C1083" s="298">
        <v>46141</v>
      </c>
      <c r="D1083" s="299" t="s">
        <v>301</v>
      </c>
      <c r="E1083" s="331">
        <v>31.8</v>
      </c>
      <c r="F1083" s="331"/>
      <c r="G1083" s="333">
        <f t="shared" si="32"/>
        <v>3212.9499999999857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6</v>
      </c>
      <c r="C1084" s="298">
        <v>46141</v>
      </c>
      <c r="D1084" s="299" t="s">
        <v>302</v>
      </c>
      <c r="E1084" s="331">
        <v>100</v>
      </c>
      <c r="F1084" s="331"/>
      <c r="G1084" s="333">
        <f t="shared" si="32"/>
        <v>3244.7499999999859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6</v>
      </c>
      <c r="C1085" s="298">
        <v>46141</v>
      </c>
      <c r="D1085" s="299" t="s">
        <v>303</v>
      </c>
      <c r="E1085" s="331">
        <v>75</v>
      </c>
      <c r="F1085" s="331"/>
      <c r="G1085" s="333">
        <f t="shared" si="32"/>
        <v>3344.7499999999859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1</v>
      </c>
      <c r="C1086" s="298">
        <v>46141</v>
      </c>
      <c r="D1086" s="299" t="s">
        <v>304</v>
      </c>
      <c r="E1086" s="331">
        <v>52.5</v>
      </c>
      <c r="F1086" s="331"/>
      <c r="G1086" s="333">
        <f t="shared" si="32"/>
        <v>3419.7499999999859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6</v>
      </c>
      <c r="C1087" s="298">
        <v>46141</v>
      </c>
      <c r="D1087" s="299" t="s">
        <v>305</v>
      </c>
      <c r="E1087" s="331">
        <v>-256</v>
      </c>
      <c r="F1087" s="331"/>
      <c r="G1087" s="333">
        <f t="shared" si="32"/>
        <v>3472.2499999999859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6</v>
      </c>
      <c r="C1088" s="298">
        <v>46140</v>
      </c>
      <c r="D1088" s="299" t="s">
        <v>300</v>
      </c>
      <c r="E1088" s="331">
        <v>20.38</v>
      </c>
      <c r="F1088" s="331"/>
      <c r="G1088" s="333">
        <f t="shared" si="32"/>
        <v>3216.2499999999859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2</v>
      </c>
      <c r="C1089" s="298">
        <v>46140</v>
      </c>
      <c r="D1089" s="299" t="s">
        <v>296</v>
      </c>
      <c r="E1089" s="331">
        <v>15.41</v>
      </c>
      <c r="F1089" s="331"/>
      <c r="G1089" s="333">
        <f t="shared" si="32"/>
        <v>3236.629999999986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4</v>
      </c>
      <c r="C1090" s="298">
        <v>46140</v>
      </c>
      <c r="D1090" s="299" t="s">
        <v>296</v>
      </c>
      <c r="E1090" s="331">
        <v>33.840000000000003</v>
      </c>
      <c r="F1090" s="331"/>
      <c r="G1090" s="333">
        <f t="shared" si="32"/>
        <v>3252.0399999999859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1</v>
      </c>
      <c r="C1091" s="298">
        <v>46140</v>
      </c>
      <c r="D1091" s="299" t="s">
        <v>306</v>
      </c>
      <c r="E1091" s="331">
        <v>5.3</v>
      </c>
      <c r="F1091" s="331"/>
      <c r="G1091" s="333">
        <f t="shared" si="32"/>
        <v>3285.879999999986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5</v>
      </c>
      <c r="C1092" s="298">
        <v>46140</v>
      </c>
      <c r="D1092" s="299" t="s">
        <v>307</v>
      </c>
      <c r="E1092" s="331">
        <v>500</v>
      </c>
      <c r="F1092" s="331"/>
      <c r="G1092" s="333">
        <f t="shared" si="32"/>
        <v>3291.1799999999862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8</v>
      </c>
      <c r="C1093" s="298">
        <v>46140</v>
      </c>
      <c r="D1093" s="299" t="s">
        <v>308</v>
      </c>
      <c r="E1093" s="331">
        <v>47.99</v>
      </c>
      <c r="F1093" s="331"/>
      <c r="G1093" s="333">
        <f t="shared" si="32"/>
        <v>3791.1799999999862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3</v>
      </c>
      <c r="C1094" s="298">
        <v>46139</v>
      </c>
      <c r="D1094" s="299" t="s">
        <v>309</v>
      </c>
      <c r="E1094" s="331">
        <v>13.11</v>
      </c>
      <c r="F1094" s="331"/>
      <c r="G1094" s="333">
        <f t="shared" si="32"/>
        <v>3839.169999999986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4</v>
      </c>
      <c r="C1095" s="298">
        <v>46139</v>
      </c>
      <c r="D1095" s="299" t="s">
        <v>310</v>
      </c>
      <c r="E1095" s="331">
        <v>30.54</v>
      </c>
      <c r="F1095" s="331"/>
      <c r="G1095" s="333">
        <f t="shared" si="32"/>
        <v>3852.2799999999861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1</v>
      </c>
      <c r="C1096" s="298">
        <v>46139</v>
      </c>
      <c r="D1096" s="299" t="s">
        <v>311</v>
      </c>
      <c r="E1096" s="331">
        <v>163.01</v>
      </c>
      <c r="F1096" s="331"/>
      <c r="G1096" s="333">
        <f t="shared" si="32"/>
        <v>3882.8199999999861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6</v>
      </c>
      <c r="C1097" s="298">
        <v>46139</v>
      </c>
      <c r="D1097" s="299" t="s">
        <v>312</v>
      </c>
      <c r="E1097" s="331">
        <v>54.97</v>
      </c>
      <c r="F1097" s="331"/>
      <c r="G1097" s="333">
        <f t="shared" si="32"/>
        <v>4045.8299999999858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1</v>
      </c>
      <c r="C1098" s="298">
        <v>46139</v>
      </c>
      <c r="D1098" s="299" t="s">
        <v>306</v>
      </c>
      <c r="E1098" s="331">
        <v>51.28</v>
      </c>
      <c r="F1098" s="331"/>
      <c r="G1098" s="333">
        <f t="shared" si="32"/>
        <v>4100.7999999999856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6</v>
      </c>
      <c r="C1099" s="298">
        <v>46138</v>
      </c>
      <c r="D1099" s="299" t="s">
        <v>312</v>
      </c>
      <c r="E1099" s="331">
        <v>38.979999999999997</v>
      </c>
      <c r="F1099" s="331"/>
      <c r="G1099" s="333">
        <f t="shared" si="32"/>
        <v>4152.0799999999854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2</v>
      </c>
      <c r="C1100" s="298">
        <v>46138</v>
      </c>
      <c r="D1100" s="299" t="s">
        <v>313</v>
      </c>
      <c r="E1100" s="331">
        <v>39.83</v>
      </c>
      <c r="F1100" s="331"/>
      <c r="G1100" s="333">
        <f t="shared" si="32"/>
        <v>4191.0599999999849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8</v>
      </c>
      <c r="C1101" s="298">
        <v>46138</v>
      </c>
      <c r="D1101" s="299" t="s">
        <v>313</v>
      </c>
      <c r="E1101" s="331">
        <v>51.24</v>
      </c>
      <c r="F1101" s="331"/>
      <c r="G1101" s="333">
        <f t="shared" si="32"/>
        <v>4230.8899999999849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294</v>
      </c>
      <c r="B1102" s="330">
        <v>12</v>
      </c>
      <c r="C1102" s="298">
        <v>46137</v>
      </c>
      <c r="D1102" s="299" t="s">
        <v>314</v>
      </c>
      <c r="E1102" s="331">
        <v>214.74</v>
      </c>
      <c r="F1102" s="331"/>
      <c r="G1102" s="333">
        <f t="shared" si="32"/>
        <v>4282.1299999999846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287</v>
      </c>
      <c r="B1103" s="330" t="s">
        <v>287</v>
      </c>
      <c r="C1103" s="298">
        <v>46136</v>
      </c>
      <c r="D1103" s="299" t="s">
        <v>315</v>
      </c>
      <c r="E1103" s="331">
        <v>127.68</v>
      </c>
      <c r="F1103" s="331">
        <v>127.68</v>
      </c>
      <c r="G1103" s="333">
        <f t="shared" si="32"/>
        <v>4496.8699999999844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8</v>
      </c>
      <c r="C1104" s="298">
        <v>46135</v>
      </c>
      <c r="D1104" s="299" t="s">
        <v>861</v>
      </c>
      <c r="E1104" s="331">
        <v>65</v>
      </c>
      <c r="F1104" s="331"/>
      <c r="G1104" s="333">
        <f t="shared" si="32"/>
        <v>4496.8699999999844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291</v>
      </c>
      <c r="B1105" s="330">
        <v>40</v>
      </c>
      <c r="C1105" s="298">
        <v>46134</v>
      </c>
      <c r="D1105" s="299" t="s">
        <v>316</v>
      </c>
      <c r="E1105" s="331"/>
      <c r="F1105" s="331">
        <v>838.69</v>
      </c>
      <c r="G1105" s="333">
        <f t="shared" si="32"/>
        <v>4561.8699999999844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46134</v>
      </c>
      <c r="D1106" s="299" t="s">
        <v>317</v>
      </c>
      <c r="E1106" s="331">
        <v>17.03</v>
      </c>
      <c r="F1106" s="331"/>
      <c r="G1106" s="333">
        <f t="shared" si="32"/>
        <v>3723.1799999999848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6</v>
      </c>
      <c r="C1107" s="298">
        <v>46134</v>
      </c>
      <c r="D1107" s="299" t="s">
        <v>312</v>
      </c>
      <c r="E1107" s="331">
        <v>51.94</v>
      </c>
      <c r="F1107" s="331"/>
      <c r="G1107" s="333">
        <f t="shared" si="32"/>
        <v>3740.209999999985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1</v>
      </c>
      <c r="C1108" s="298">
        <v>46134</v>
      </c>
      <c r="D1108" s="299" t="s">
        <v>306</v>
      </c>
      <c r="E1108" s="331">
        <v>226.7</v>
      </c>
      <c r="F1108" s="331"/>
      <c r="G1108" s="333">
        <f t="shared" si="32"/>
        <v>3792.1499999999851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2</v>
      </c>
      <c r="C1109" s="298">
        <v>46133</v>
      </c>
      <c r="D1109" s="299" t="s">
        <v>318</v>
      </c>
      <c r="E1109" s="331">
        <v>70</v>
      </c>
      <c r="F1109" s="331"/>
      <c r="G1109" s="333">
        <f t="shared" si="32"/>
        <v>4018.8499999999849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8</v>
      </c>
      <c r="C1110" s="298">
        <v>46133</v>
      </c>
      <c r="D1110" s="299" t="s">
        <v>319</v>
      </c>
      <c r="E1110" s="331">
        <v>14.26</v>
      </c>
      <c r="F1110" s="331"/>
      <c r="G1110" s="333">
        <f t="shared" si="32"/>
        <v>4088.8499999999849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1</v>
      </c>
      <c r="C1111" s="298">
        <v>46133</v>
      </c>
      <c r="D1111" s="299" t="s">
        <v>320</v>
      </c>
      <c r="E1111" s="331">
        <v>8.51</v>
      </c>
      <c r="F1111" s="331"/>
      <c r="G1111" s="333">
        <f t="shared" si="32"/>
        <v>4103.1099999999851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5</v>
      </c>
      <c r="C1112" s="298">
        <v>46133</v>
      </c>
      <c r="D1112" s="299" t="s">
        <v>321</v>
      </c>
      <c r="E1112" s="331">
        <v>20</v>
      </c>
      <c r="F1112" s="331"/>
      <c r="G1112" s="333">
        <f t="shared" si="32"/>
        <v>4111.6199999999853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294</v>
      </c>
      <c r="B1113" s="330">
        <v>23</v>
      </c>
      <c r="C1113" s="298">
        <v>46133</v>
      </c>
      <c r="D1113" s="299" t="s">
        <v>67</v>
      </c>
      <c r="E1113" s="331">
        <v>650.88</v>
      </c>
      <c r="F1113" s="331"/>
      <c r="G1113" s="333">
        <f t="shared" si="32"/>
        <v>4131.6199999999853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6</v>
      </c>
      <c r="C1114" s="298">
        <v>46133</v>
      </c>
      <c r="D1114" s="299" t="s">
        <v>322</v>
      </c>
      <c r="E1114" s="331">
        <v>15</v>
      </c>
      <c r="F1114" s="331"/>
      <c r="G1114" s="333">
        <f t="shared" si="32"/>
        <v>4782.4999999999854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5</v>
      </c>
      <c r="C1115" s="298">
        <v>46133</v>
      </c>
      <c r="D1115" s="299" t="s">
        <v>322</v>
      </c>
      <c r="E1115" s="331">
        <v>250</v>
      </c>
      <c r="F1115" s="331"/>
      <c r="G1115" s="333">
        <f t="shared" si="32"/>
        <v>4797.4999999999854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294</v>
      </c>
      <c r="B1116" s="330">
        <v>22</v>
      </c>
      <c r="C1116" s="298">
        <v>46132</v>
      </c>
      <c r="D1116" s="299" t="s">
        <v>323</v>
      </c>
      <c r="E1116" s="331">
        <v>20.22</v>
      </c>
      <c r="F1116" s="331"/>
      <c r="G1116" s="333">
        <f t="shared" si="32"/>
        <v>5047.4999999999854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6</v>
      </c>
      <c r="C1117" s="298">
        <v>46132</v>
      </c>
      <c r="D1117" s="299" t="s">
        <v>402</v>
      </c>
      <c r="E1117" s="331">
        <v>44</v>
      </c>
      <c r="F1117" s="331"/>
      <c r="G1117" s="333">
        <f t="shared" si="32"/>
        <v>5067.7199999999857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2</v>
      </c>
      <c r="C1118" s="298">
        <v>46132</v>
      </c>
      <c r="D1118" s="299" t="s">
        <v>324</v>
      </c>
      <c r="E1118" s="331">
        <v>12.01</v>
      </c>
      <c r="F1118" s="331"/>
      <c r="G1118" s="333">
        <f t="shared" si="32"/>
        <v>5111.7199999999857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2</v>
      </c>
      <c r="C1119" s="298">
        <v>46132</v>
      </c>
      <c r="D1119" s="299" t="s">
        <v>296</v>
      </c>
      <c r="E1119" s="331">
        <v>12.21</v>
      </c>
      <c r="F1119" s="331"/>
      <c r="G1119" s="333">
        <f t="shared" si="32"/>
        <v>5123.7299999999859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2</v>
      </c>
      <c r="C1120" s="298">
        <v>46132</v>
      </c>
      <c r="D1120" s="299" t="s">
        <v>325</v>
      </c>
      <c r="E1120" s="331">
        <v>46.4</v>
      </c>
      <c r="F1120" s="331"/>
      <c r="G1120" s="333">
        <f t="shared" si="32"/>
        <v>5135.939999999986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46131</v>
      </c>
      <c r="D1121" s="299" t="s">
        <v>326</v>
      </c>
      <c r="E1121" s="331">
        <v>31.7</v>
      </c>
      <c r="F1121" s="331"/>
      <c r="G1121" s="333">
        <f t="shared" si="32"/>
        <v>5182.3399999999856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8</v>
      </c>
      <c r="C1122" s="298">
        <v>46131</v>
      </c>
      <c r="D1122" s="299" t="s">
        <v>327</v>
      </c>
      <c r="E1122" s="331">
        <v>11.11</v>
      </c>
      <c r="F1122" s="331"/>
      <c r="G1122" s="333">
        <f t="shared" si="32"/>
        <v>5214.0399999999854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1</v>
      </c>
      <c r="C1123" s="298">
        <v>46131</v>
      </c>
      <c r="D1123" s="299" t="s">
        <v>306</v>
      </c>
      <c r="E1123" s="331">
        <v>79.16</v>
      </c>
      <c r="F1123" s="331"/>
      <c r="G1123" s="333">
        <f t="shared" si="32"/>
        <v>5225.1499999999851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294</v>
      </c>
      <c r="B1124" s="330">
        <v>22</v>
      </c>
      <c r="C1124" s="298">
        <v>46131</v>
      </c>
      <c r="D1124" s="299" t="s">
        <v>328</v>
      </c>
      <c r="E1124" s="331">
        <v>7.46</v>
      </c>
      <c r="F1124" s="331"/>
      <c r="G1124" s="333">
        <f t="shared" si="32"/>
        <v>5304.3099999999849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6</v>
      </c>
      <c r="C1125" s="298">
        <v>46131</v>
      </c>
      <c r="D1125" s="299" t="s">
        <v>300</v>
      </c>
      <c r="E1125" s="331">
        <v>13.83</v>
      </c>
      <c r="F1125" s="331"/>
      <c r="G1125" s="333">
        <f t="shared" si="32"/>
        <v>5311.769999999985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6</v>
      </c>
      <c r="C1126" s="298">
        <v>46131</v>
      </c>
      <c r="D1126" s="299" t="s">
        <v>300</v>
      </c>
      <c r="E1126" s="331">
        <v>30</v>
      </c>
      <c r="F1126" s="331"/>
      <c r="G1126" s="333">
        <f t="shared" si="32"/>
        <v>5325.5999999999849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6</v>
      </c>
      <c r="C1127" s="298">
        <v>46131</v>
      </c>
      <c r="D1127" s="299" t="s">
        <v>300</v>
      </c>
      <c r="E1127" s="331">
        <v>15.17</v>
      </c>
      <c r="F1127" s="331"/>
      <c r="G1127" s="333">
        <f t="shared" si="32"/>
        <v>5355.5999999999849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1</v>
      </c>
      <c r="C1128" s="298">
        <v>46130</v>
      </c>
      <c r="D1128" s="299" t="s">
        <v>329</v>
      </c>
      <c r="E1128" s="331">
        <v>75.55</v>
      </c>
      <c r="F1128" s="331"/>
      <c r="G1128" s="333">
        <f t="shared" si="32"/>
        <v>5370.769999999985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46130</v>
      </c>
      <c r="D1129" s="299" t="s">
        <v>330</v>
      </c>
      <c r="E1129" s="331">
        <v>26</v>
      </c>
      <c r="F1129" s="331"/>
      <c r="G1129" s="333">
        <f t="shared" si="32"/>
        <v>5446.3199999999852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1</v>
      </c>
      <c r="C1130" s="298">
        <v>46130</v>
      </c>
      <c r="D1130" s="299" t="s">
        <v>311</v>
      </c>
      <c r="E1130" s="331">
        <v>25.28</v>
      </c>
      <c r="F1130" s="331"/>
      <c r="G1130" s="333">
        <f t="shared" si="32"/>
        <v>5472.3199999999852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3</v>
      </c>
      <c r="C1131" s="298">
        <v>46130</v>
      </c>
      <c r="D1131" s="299" t="s">
        <v>296</v>
      </c>
      <c r="E1131" s="331">
        <v>7.76</v>
      </c>
      <c r="F1131" s="331"/>
      <c r="G1131" s="333">
        <f t="shared" si="32"/>
        <v>5497.5999999999849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294</v>
      </c>
      <c r="B1132" s="330">
        <v>22</v>
      </c>
      <c r="C1132" s="298">
        <v>46130</v>
      </c>
      <c r="D1132" s="299" t="s">
        <v>400</v>
      </c>
      <c r="E1132" s="331">
        <v>13.84</v>
      </c>
      <c r="F1132" s="331"/>
      <c r="G1132" s="333">
        <f t="shared" si="32"/>
        <v>5505.3599999999851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287</v>
      </c>
      <c r="B1133" s="330" t="s">
        <v>287</v>
      </c>
      <c r="C1133" s="298">
        <v>46130</v>
      </c>
      <c r="D1133" s="299" t="s">
        <v>331</v>
      </c>
      <c r="E1133" s="331">
        <v>578.57000000000005</v>
      </c>
      <c r="F1133" s="331">
        <v>578.57000000000005</v>
      </c>
      <c r="G1133" s="333">
        <f t="shared" si="32"/>
        <v>5519.1999999999853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2</v>
      </c>
      <c r="C1134" s="298">
        <v>46129</v>
      </c>
      <c r="D1134" s="299" t="s">
        <v>324</v>
      </c>
      <c r="E1134" s="331">
        <v>12.84</v>
      </c>
      <c r="F1134" s="331"/>
      <c r="G1134" s="333">
        <f t="shared" si="32"/>
        <v>5519.1999999999853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2</v>
      </c>
      <c r="C1135" s="298">
        <v>46129</v>
      </c>
      <c r="D1135" s="299" t="s">
        <v>332</v>
      </c>
      <c r="E1135" s="331">
        <v>59.71</v>
      </c>
      <c r="F1135" s="331"/>
      <c r="G1135" s="333">
        <f t="shared" si="32"/>
        <v>5532.0399999999854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294</v>
      </c>
      <c r="B1136" s="330">
        <v>21</v>
      </c>
      <c r="C1136" s="298">
        <v>46129</v>
      </c>
      <c r="D1136" s="299" t="s">
        <v>194</v>
      </c>
      <c r="E1136" s="331">
        <v>75.599999999999994</v>
      </c>
      <c r="F1136" s="331"/>
      <c r="G1136" s="333">
        <f t="shared" si="32"/>
        <v>5591.7499999999854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294</v>
      </c>
      <c r="B1137" s="330">
        <v>43</v>
      </c>
      <c r="C1137" s="298">
        <v>46129</v>
      </c>
      <c r="D1137" s="299" t="s">
        <v>333</v>
      </c>
      <c r="E1137" s="331">
        <v>22.35</v>
      </c>
      <c r="F1137" s="331"/>
      <c r="G1137" s="333">
        <f t="shared" si="32"/>
        <v>5667.3499999999858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294</v>
      </c>
      <c r="B1138" s="330">
        <v>42</v>
      </c>
      <c r="C1138" s="298">
        <v>46129</v>
      </c>
      <c r="D1138" s="299" t="s">
        <v>333</v>
      </c>
      <c r="E1138" s="331">
        <v>37.25</v>
      </c>
      <c r="F1138" s="331"/>
      <c r="G1138" s="333">
        <f t="shared" si="32"/>
        <v>5689.6999999999862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8</v>
      </c>
      <c r="C1139" s="298">
        <v>46129</v>
      </c>
      <c r="D1139" s="299" t="s">
        <v>319</v>
      </c>
      <c r="E1139" s="331">
        <v>35.119999999999997</v>
      </c>
      <c r="F1139" s="331"/>
      <c r="G1139" s="333">
        <f t="shared" si="32"/>
        <v>5726.9499999999862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3</v>
      </c>
      <c r="C1140" s="298">
        <v>46129</v>
      </c>
      <c r="D1140" s="299" t="s">
        <v>296</v>
      </c>
      <c r="E1140" s="331">
        <v>8.7200000000000006</v>
      </c>
      <c r="F1140" s="331"/>
      <c r="G1140" s="333">
        <f t="shared" si="32"/>
        <v>5762.0699999999861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46129</v>
      </c>
      <c r="D1141" s="299" t="s">
        <v>334</v>
      </c>
      <c r="E1141" s="331">
        <v>13.21</v>
      </c>
      <c r="F1141" s="331"/>
      <c r="G1141" s="333">
        <f t="shared" si="32"/>
        <v>5770.7899999999863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294</v>
      </c>
      <c r="B1142" s="330">
        <v>17</v>
      </c>
      <c r="C1142" s="298">
        <v>46129</v>
      </c>
      <c r="D1142" s="299" t="s">
        <v>188</v>
      </c>
      <c r="E1142" s="331">
        <v>42.65</v>
      </c>
      <c r="F1142" s="331"/>
      <c r="G1142" s="333">
        <f t="shared" si="32"/>
        <v>5783.9999999999864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335</v>
      </c>
      <c r="B1143" s="330" t="s">
        <v>335</v>
      </c>
      <c r="C1143" s="298">
        <v>46129</v>
      </c>
      <c r="D1143" s="299" t="s">
        <v>185</v>
      </c>
      <c r="E1143" s="331">
        <v>130.31</v>
      </c>
      <c r="F1143" s="331"/>
      <c r="G1143" s="333">
        <f t="shared" si="32"/>
        <v>5826.649999999986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294</v>
      </c>
      <c r="B1144" s="330">
        <v>15</v>
      </c>
      <c r="C1144" s="298">
        <v>46129</v>
      </c>
      <c r="D1144" s="299" t="s">
        <v>185</v>
      </c>
      <c r="E1144" s="331">
        <v>131.22999999999999</v>
      </c>
      <c r="F1144" s="331"/>
      <c r="G1144" s="333">
        <f t="shared" si="32"/>
        <v>5956.9599999999864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6</v>
      </c>
      <c r="C1145" s="298">
        <v>46129</v>
      </c>
      <c r="D1145" s="299" t="s">
        <v>336</v>
      </c>
      <c r="E1145" s="331">
        <v>210</v>
      </c>
      <c r="F1145" s="331"/>
      <c r="G1145" s="333">
        <f t="shared" si="32"/>
        <v>6088.189999999986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294</v>
      </c>
      <c r="B1146" s="330">
        <v>23</v>
      </c>
      <c r="C1146" s="298">
        <v>46129</v>
      </c>
      <c r="D1146" s="299" t="s">
        <v>63</v>
      </c>
      <c r="E1146" s="331">
        <v>529.46</v>
      </c>
      <c r="F1146" s="331"/>
      <c r="G1146" s="333">
        <f t="shared" si="32"/>
        <v>6298.189999999986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7</v>
      </c>
      <c r="C1147" s="298">
        <v>46129</v>
      </c>
      <c r="D1147" s="299" t="s">
        <v>337</v>
      </c>
      <c r="E1147" s="331">
        <v>32.78</v>
      </c>
      <c r="F1147" s="331"/>
      <c r="G1147" s="333">
        <f t="shared" si="32"/>
        <v>6827.649999999986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4</v>
      </c>
      <c r="C1148" s="298">
        <v>46128</v>
      </c>
      <c r="D1148" s="299" t="s">
        <v>310</v>
      </c>
      <c r="E1148" s="331">
        <v>44.41</v>
      </c>
      <c r="F1148" s="331"/>
      <c r="G1148" s="333">
        <f t="shared" si="32"/>
        <v>6860.4299999999857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294</v>
      </c>
      <c r="B1149" s="330">
        <v>16</v>
      </c>
      <c r="C1149" s="298">
        <v>46128</v>
      </c>
      <c r="D1149" s="299" t="s">
        <v>338</v>
      </c>
      <c r="E1149" s="331">
        <v>15</v>
      </c>
      <c r="F1149" s="331"/>
      <c r="G1149" s="333">
        <f t="shared" si="32"/>
        <v>6904.8399999999856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2</v>
      </c>
      <c r="C1150" s="298">
        <v>46128</v>
      </c>
      <c r="D1150" s="299" t="s">
        <v>301</v>
      </c>
      <c r="E1150" s="331">
        <v>41.95</v>
      </c>
      <c r="F1150" s="331"/>
      <c r="G1150" s="333">
        <f t="shared" si="32"/>
        <v>6919.8399999999856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5</v>
      </c>
      <c r="C1151" s="298">
        <v>46128</v>
      </c>
      <c r="D1151" s="299" t="s">
        <v>339</v>
      </c>
      <c r="E1151" s="331">
        <v>21.3</v>
      </c>
      <c r="F1151" s="331"/>
      <c r="G1151" s="333">
        <f t="shared" si="32"/>
        <v>6961.7899999999854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4</v>
      </c>
      <c r="C1152" s="298">
        <v>46128</v>
      </c>
      <c r="D1152" s="299" t="s">
        <v>296</v>
      </c>
      <c r="E1152" s="331">
        <v>70.03</v>
      </c>
      <c r="F1152" s="331"/>
      <c r="G1152" s="333">
        <f t="shared" si="32"/>
        <v>6983.0899999999856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2</v>
      </c>
      <c r="C1153" s="298">
        <v>46128</v>
      </c>
      <c r="D1153" s="299" t="s">
        <v>296</v>
      </c>
      <c r="E1153" s="331">
        <v>11.48</v>
      </c>
      <c r="F1153" s="331"/>
      <c r="G1153" s="333">
        <f t="shared" si="32"/>
        <v>7053.1199999999853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6</v>
      </c>
      <c r="C1154" s="298">
        <v>46128</v>
      </c>
      <c r="D1154" s="299" t="s">
        <v>340</v>
      </c>
      <c r="E1154" s="331">
        <v>26.61</v>
      </c>
      <c r="F1154" s="331"/>
      <c r="G1154" s="333">
        <f t="shared" si="32"/>
        <v>7064.5999999999849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6</v>
      </c>
      <c r="C1155" s="298">
        <v>46128</v>
      </c>
      <c r="D1155" s="299" t="s">
        <v>341</v>
      </c>
      <c r="E1155" s="331">
        <v>42.59</v>
      </c>
      <c r="F1155" s="331"/>
      <c r="G1155" s="333">
        <f t="shared" si="32"/>
        <v>7091.2099999999846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6</v>
      </c>
      <c r="C1156" s="298">
        <v>46128</v>
      </c>
      <c r="D1156" s="299" t="s">
        <v>300</v>
      </c>
      <c r="E1156" s="331">
        <v>20.58</v>
      </c>
      <c r="F1156" s="331"/>
      <c r="G1156" s="333">
        <f t="shared" si="32"/>
        <v>7133.7999999999847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294</v>
      </c>
      <c r="B1157" s="330">
        <v>11</v>
      </c>
      <c r="C1157" s="298">
        <v>46128</v>
      </c>
      <c r="D1157" s="299" t="s">
        <v>178</v>
      </c>
      <c r="E1157" s="331">
        <v>267.91000000000003</v>
      </c>
      <c r="F1157" s="331"/>
      <c r="G1157" s="333">
        <f t="shared" si="32"/>
        <v>7154.3799999999846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291</v>
      </c>
      <c r="B1158" s="330">
        <v>41</v>
      </c>
      <c r="C1158" s="298">
        <v>46128</v>
      </c>
      <c r="D1158" s="299" t="s">
        <v>299</v>
      </c>
      <c r="E1158" s="331"/>
      <c r="F1158" s="331">
        <v>300</v>
      </c>
      <c r="G1158" s="333">
        <f t="shared" si="32"/>
        <v>7422.2899999999845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291</v>
      </c>
      <c r="B1159" s="330">
        <v>39</v>
      </c>
      <c r="C1159" s="298">
        <v>46128</v>
      </c>
      <c r="D1159" s="299" t="s">
        <v>292</v>
      </c>
      <c r="E1159" s="331"/>
      <c r="F1159" s="331">
        <v>2763.78</v>
      </c>
      <c r="G1159" s="333">
        <f t="shared" si="32"/>
        <v>7122.2899999999845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287</v>
      </c>
      <c r="B1160" s="330" t="s">
        <v>287</v>
      </c>
      <c r="C1160" s="298">
        <v>46127</v>
      </c>
      <c r="D1160" s="299" t="s">
        <v>342</v>
      </c>
      <c r="E1160" s="331">
        <v>93.71</v>
      </c>
      <c r="F1160" s="331">
        <v>93.71</v>
      </c>
      <c r="G1160" s="333">
        <f t="shared" si="32"/>
        <v>4358.5099999999848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6</v>
      </c>
      <c r="C1161" s="298">
        <v>46127</v>
      </c>
      <c r="D1161" s="299" t="s">
        <v>343</v>
      </c>
      <c r="E1161" s="331">
        <v>27</v>
      </c>
      <c r="F1161" s="331"/>
      <c r="G1161" s="333">
        <f t="shared" si="32"/>
        <v>4358.5099999999848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291</v>
      </c>
      <c r="B1162" s="330">
        <v>38</v>
      </c>
      <c r="C1162" s="298">
        <v>46127</v>
      </c>
      <c r="D1162" s="299" t="s">
        <v>293</v>
      </c>
      <c r="E1162" s="331"/>
      <c r="F1162" s="331">
        <v>4597.82</v>
      </c>
      <c r="G1162" s="333">
        <f t="shared" si="32"/>
        <v>4385.5099999999848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46127</v>
      </c>
      <c r="D1163" s="299" t="s">
        <v>296</v>
      </c>
      <c r="E1163" s="331">
        <v>14.67</v>
      </c>
      <c r="F1163" s="331"/>
      <c r="G1163" s="333">
        <f t="shared" si="32"/>
        <v>-212.31000000001481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2</v>
      </c>
      <c r="C1164" s="298">
        <v>46127</v>
      </c>
      <c r="D1164" s="299" t="s">
        <v>344</v>
      </c>
      <c r="E1164" s="331">
        <v>102.2</v>
      </c>
      <c r="F1164" s="331"/>
      <c r="G1164" s="333">
        <f t="shared" si="32"/>
        <v>-197.64000000001482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8</v>
      </c>
      <c r="C1165" s="298">
        <v>46126</v>
      </c>
      <c r="D1165" s="299" t="s">
        <v>319</v>
      </c>
      <c r="E1165" s="331">
        <v>15.53</v>
      </c>
      <c r="F1165" s="331"/>
      <c r="G1165" s="333">
        <f t="shared" si="32"/>
        <v>-95.440000000014805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294</v>
      </c>
      <c r="B1166" s="330">
        <v>24</v>
      </c>
      <c r="C1166" s="298">
        <v>46126</v>
      </c>
      <c r="D1166" s="299" t="s">
        <v>858</v>
      </c>
      <c r="E1166" s="331">
        <v>105.33</v>
      </c>
      <c r="F1166" s="331"/>
      <c r="G1166" s="333">
        <f t="shared" si="32"/>
        <v>-79.910000000014804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2</v>
      </c>
      <c r="C1167" s="298">
        <v>46125</v>
      </c>
      <c r="D1167" s="299" t="s">
        <v>345</v>
      </c>
      <c r="E1167" s="331">
        <v>11.64</v>
      </c>
      <c r="F1167" s="331"/>
      <c r="G1167" s="333">
        <f t="shared" si="32"/>
        <v>25.419999999985201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1</v>
      </c>
      <c r="C1168" s="298">
        <v>46125</v>
      </c>
      <c r="D1168" s="299" t="s">
        <v>306</v>
      </c>
      <c r="E1168" s="331">
        <v>50.71</v>
      </c>
      <c r="F1168" s="331"/>
      <c r="G1168" s="333">
        <f t="shared" si="32"/>
        <v>37.059999999985202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2</v>
      </c>
      <c r="C1169" s="298">
        <v>46125</v>
      </c>
      <c r="D1169" s="299" t="s">
        <v>334</v>
      </c>
      <c r="E1169" s="331">
        <v>11.06</v>
      </c>
      <c r="F1169" s="331"/>
      <c r="G1169" s="333">
        <f t="shared" si="32"/>
        <v>87.769999999985203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4</v>
      </c>
      <c r="C1170" s="298">
        <v>46125</v>
      </c>
      <c r="D1170" s="299" t="s">
        <v>295</v>
      </c>
      <c r="E1170" s="331">
        <v>35.979999999999997</v>
      </c>
      <c r="F1170" s="331"/>
      <c r="G1170" s="333">
        <f t="shared" si="32"/>
        <v>98.829999999985205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8</v>
      </c>
      <c r="C1171" s="298">
        <v>46125</v>
      </c>
      <c r="D1171" s="299" t="s">
        <v>346</v>
      </c>
      <c r="E1171" s="331">
        <v>7.83</v>
      </c>
      <c r="F1171" s="331"/>
      <c r="G1171" s="333">
        <f t="shared" si="32"/>
        <v>134.80999999998519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3</v>
      </c>
      <c r="C1172" s="298">
        <v>46125</v>
      </c>
      <c r="D1172" s="299" t="s">
        <v>347</v>
      </c>
      <c r="E1172" s="331">
        <v>4.1900000000000004</v>
      </c>
      <c r="F1172" s="331"/>
      <c r="G1172" s="333">
        <f t="shared" si="32"/>
        <v>142.63999999998521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8</v>
      </c>
      <c r="C1173" s="298">
        <v>46125</v>
      </c>
      <c r="D1173" s="299" t="s">
        <v>348</v>
      </c>
      <c r="E1173" s="331">
        <v>39.25</v>
      </c>
      <c r="F1173" s="331"/>
      <c r="G1173" s="333">
        <f t="shared" si="32"/>
        <v>146.8299999999852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287</v>
      </c>
      <c r="B1174" s="330" t="s">
        <v>287</v>
      </c>
      <c r="C1174" s="298">
        <v>46125</v>
      </c>
      <c r="D1174" s="299" t="s">
        <v>349</v>
      </c>
      <c r="E1174" s="331">
        <v>318.36</v>
      </c>
      <c r="F1174" s="331">
        <v>318.36</v>
      </c>
      <c r="G1174" s="333">
        <f t="shared" si="32"/>
        <v>186.0799999999852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294</v>
      </c>
      <c r="B1175" s="330">
        <v>19</v>
      </c>
      <c r="C1175" s="298">
        <v>46125</v>
      </c>
      <c r="D1175" s="299" t="s">
        <v>191</v>
      </c>
      <c r="E1175" s="331">
        <v>200</v>
      </c>
      <c r="F1175" s="331"/>
      <c r="G1175" s="333">
        <f t="shared" si="32"/>
        <v>186.0799999999852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1</v>
      </c>
      <c r="C1176" s="298">
        <v>46124</v>
      </c>
      <c r="D1176" s="299" t="s">
        <v>304</v>
      </c>
      <c r="E1176" s="331">
        <v>136.05000000000001</v>
      </c>
      <c r="F1176" s="331"/>
      <c r="G1176" s="333">
        <f t="shared" si="32"/>
        <v>386.0799999999852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3</v>
      </c>
      <c r="C1177" s="298">
        <v>46124</v>
      </c>
      <c r="D1177" s="299" t="s">
        <v>347</v>
      </c>
      <c r="E1177" s="331">
        <v>13.09</v>
      </c>
      <c r="F1177" s="331"/>
      <c r="G1177" s="333">
        <f t="shared" si="32"/>
        <v>522.12999999998522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8</v>
      </c>
      <c r="C1178" s="298">
        <v>46124</v>
      </c>
      <c r="D1178" s="299" t="s">
        <v>319</v>
      </c>
      <c r="E1178" s="331">
        <v>24.47</v>
      </c>
      <c r="F1178" s="331"/>
      <c r="G1178" s="333">
        <f t="shared" si="32"/>
        <v>535.21999999998525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8</v>
      </c>
      <c r="C1179" s="298">
        <v>46124</v>
      </c>
      <c r="D1179" s="299" t="s">
        <v>319</v>
      </c>
      <c r="E1179" s="331">
        <v>14.29</v>
      </c>
      <c r="F1179" s="331"/>
      <c r="G1179" s="333">
        <f t="shared" si="32"/>
        <v>559.68999999998528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294</v>
      </c>
      <c r="B1180" s="330">
        <v>22</v>
      </c>
      <c r="C1180" s="298">
        <v>46124</v>
      </c>
      <c r="D1180" s="299" t="s">
        <v>833</v>
      </c>
      <c r="E1180" s="331">
        <v>9.57</v>
      </c>
      <c r="F1180" s="331"/>
      <c r="G1180" s="333">
        <f t="shared" si="32"/>
        <v>573.97999999998524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3</v>
      </c>
      <c r="C1181" s="298">
        <v>46124</v>
      </c>
      <c r="D1181" s="299" t="s">
        <v>350</v>
      </c>
      <c r="E1181" s="331">
        <v>25</v>
      </c>
      <c r="F1181" s="331"/>
      <c r="G1181" s="333">
        <f t="shared" si="32"/>
        <v>583.54999999998529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294</v>
      </c>
      <c r="B1182" s="330">
        <v>22</v>
      </c>
      <c r="C1182" s="298">
        <v>46123</v>
      </c>
      <c r="D1182" s="299" t="s">
        <v>351</v>
      </c>
      <c r="E1182" s="331">
        <v>19.16</v>
      </c>
      <c r="F1182" s="331"/>
      <c r="G1182" s="333">
        <f t="shared" si="32"/>
        <v>608.54999999998529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2</v>
      </c>
      <c r="C1183" s="298">
        <v>46123</v>
      </c>
      <c r="D1183" s="299" t="s">
        <v>301</v>
      </c>
      <c r="E1183" s="331">
        <v>20.91</v>
      </c>
      <c r="F1183" s="331"/>
      <c r="G1183" s="333">
        <f t="shared" si="32"/>
        <v>627.70999999998526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2</v>
      </c>
      <c r="C1184" s="298">
        <v>46123</v>
      </c>
      <c r="D1184" s="299" t="s">
        <v>296</v>
      </c>
      <c r="E1184" s="331">
        <v>12.44</v>
      </c>
      <c r="F1184" s="331"/>
      <c r="G1184" s="333">
        <f t="shared" si="32"/>
        <v>648.61999999998523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2</v>
      </c>
      <c r="C1185" s="298">
        <v>46123</v>
      </c>
      <c r="D1185" s="299" t="s">
        <v>352</v>
      </c>
      <c r="E1185" s="331">
        <v>41.34</v>
      </c>
      <c r="F1185" s="331"/>
      <c r="G1185" s="333">
        <f t="shared" si="32"/>
        <v>661.05999999998528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6</v>
      </c>
      <c r="C1186" s="298">
        <v>46122</v>
      </c>
      <c r="D1186" s="299" t="s">
        <v>445</v>
      </c>
      <c r="E1186" s="331">
        <v>-0.04</v>
      </c>
      <c r="F1186" s="331"/>
      <c r="G1186" s="333">
        <f t="shared" si="32"/>
        <v>702.39999999998531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5</v>
      </c>
      <c r="C1187" s="298">
        <v>46122</v>
      </c>
      <c r="D1187" s="299" t="s">
        <v>353</v>
      </c>
      <c r="E1187" s="331">
        <v>372</v>
      </c>
      <c r="F1187" s="331"/>
      <c r="G1187" s="333">
        <f t="shared" si="32"/>
        <v>702.35999999998535</v>
      </c>
      <c r="H1187" s="334" t="s">
        <v>298</v>
      </c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46122</v>
      </c>
      <c r="D1188" s="299" t="s">
        <v>354</v>
      </c>
      <c r="E1188" s="331">
        <v>15.22</v>
      </c>
      <c r="F1188" s="331"/>
      <c r="G1188" s="333">
        <f t="shared" si="32"/>
        <v>1074.3599999999853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3</v>
      </c>
      <c r="C1189" s="298">
        <v>46122</v>
      </c>
      <c r="D1189" s="299" t="s">
        <v>296</v>
      </c>
      <c r="E1189" s="331">
        <v>9.5500000000000007</v>
      </c>
      <c r="F1189" s="331"/>
      <c r="G1189" s="333">
        <f t="shared" si="32"/>
        <v>1089.5799999999854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8</v>
      </c>
      <c r="C1190" s="298">
        <v>46122</v>
      </c>
      <c r="D1190" s="299" t="s">
        <v>355</v>
      </c>
      <c r="E1190" s="331">
        <v>52.65</v>
      </c>
      <c r="F1190" s="331"/>
      <c r="G1190" s="333">
        <f t="shared" si="32"/>
        <v>1099.1299999999853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1</v>
      </c>
      <c r="C1191" s="298">
        <v>46122</v>
      </c>
      <c r="D1191" s="299" t="s">
        <v>311</v>
      </c>
      <c r="E1191" s="331">
        <v>68.989999999999995</v>
      </c>
      <c r="F1191" s="331"/>
      <c r="G1191" s="333">
        <f t="shared" si="32"/>
        <v>1151.7799999999854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2</v>
      </c>
      <c r="C1192" s="298">
        <v>46122</v>
      </c>
      <c r="D1192" s="299" t="s">
        <v>324</v>
      </c>
      <c r="E1192" s="331">
        <v>17.37</v>
      </c>
      <c r="F1192" s="331"/>
      <c r="G1192" s="333">
        <f t="shared" si="32"/>
        <v>1220.7699999999854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8</v>
      </c>
      <c r="C1193" s="298">
        <v>46121</v>
      </c>
      <c r="D1193" s="299" t="s">
        <v>356</v>
      </c>
      <c r="E1193" s="331">
        <v>64.42</v>
      </c>
      <c r="F1193" s="331"/>
      <c r="G1193" s="333">
        <f t="shared" si="32"/>
        <v>1238.1399999999853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46121</v>
      </c>
      <c r="D1194" s="299" t="s">
        <v>357</v>
      </c>
      <c r="E1194" s="331">
        <v>9.4700000000000006</v>
      </c>
      <c r="F1194" s="331"/>
      <c r="G1194" s="333">
        <f t="shared" si="32"/>
        <v>1302.5599999999854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5</v>
      </c>
      <c r="C1195" s="298">
        <v>46121</v>
      </c>
      <c r="D1195" s="299" t="s">
        <v>852</v>
      </c>
      <c r="E1195" s="331">
        <v>10.68</v>
      </c>
      <c r="F1195" s="331"/>
      <c r="G1195" s="333">
        <f t="shared" si="32"/>
        <v>1312.0299999999854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7</v>
      </c>
      <c r="C1196" s="298">
        <v>46121</v>
      </c>
      <c r="D1196" s="299" t="s">
        <v>358</v>
      </c>
      <c r="E1196" s="331">
        <v>68.010000000000005</v>
      </c>
      <c r="F1196" s="331"/>
      <c r="G1196" s="333">
        <f t="shared" si="32"/>
        <v>1322.7099999999855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4</v>
      </c>
      <c r="C1197" s="298">
        <v>46121</v>
      </c>
      <c r="D1197" s="299" t="s">
        <v>310</v>
      </c>
      <c r="E1197" s="331">
        <v>40.85</v>
      </c>
      <c r="F1197" s="331"/>
      <c r="G1197" s="333">
        <f t="shared" si="32"/>
        <v>1390.7199999999855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6</v>
      </c>
      <c r="C1198" s="298">
        <v>46121</v>
      </c>
      <c r="D1198" s="299" t="s">
        <v>359</v>
      </c>
      <c r="E1198" s="331">
        <v>25</v>
      </c>
      <c r="F1198" s="331"/>
      <c r="G1198" s="333">
        <f t="shared" si="32"/>
        <v>1431.5699999999854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294</v>
      </c>
      <c r="B1199" s="330">
        <v>18</v>
      </c>
      <c r="C1199" s="298">
        <v>46120</v>
      </c>
      <c r="D1199" s="299" t="s">
        <v>360</v>
      </c>
      <c r="E1199" s="331">
        <v>400</v>
      </c>
      <c r="F1199" s="331"/>
      <c r="G1199" s="333">
        <f t="shared" si="32"/>
        <v>1456.5699999999854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335</v>
      </c>
      <c r="B1200" s="330" t="s">
        <v>335</v>
      </c>
      <c r="C1200" s="298">
        <v>46120</v>
      </c>
      <c r="D1200" s="299" t="s">
        <v>182</v>
      </c>
      <c r="E1200" s="331">
        <v>44.96</v>
      </c>
      <c r="F1200" s="331"/>
      <c r="G1200" s="333">
        <f t="shared" si="32"/>
        <v>1856.5699999999854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294</v>
      </c>
      <c r="B1201" s="330">
        <v>13</v>
      </c>
      <c r="C1201" s="298">
        <v>46120</v>
      </c>
      <c r="D1201" s="299" t="s">
        <v>182</v>
      </c>
      <c r="E1201" s="331">
        <v>104.98</v>
      </c>
      <c r="F1201" s="331"/>
      <c r="G1201" s="333">
        <f t="shared" si="32"/>
        <v>1901.5299999999854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2</v>
      </c>
      <c r="C1202" s="298">
        <v>46120</v>
      </c>
      <c r="D1202" s="299" t="s">
        <v>296</v>
      </c>
      <c r="E1202" s="331">
        <v>13.8</v>
      </c>
      <c r="F1202" s="331"/>
      <c r="G1202" s="333">
        <f t="shared" si="32"/>
        <v>2006.5099999999854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4</v>
      </c>
      <c r="C1203" s="298">
        <v>46120</v>
      </c>
      <c r="D1203" s="299" t="s">
        <v>295</v>
      </c>
      <c r="E1203" s="331">
        <v>37.92</v>
      </c>
      <c r="F1203" s="331"/>
      <c r="G1203" s="333">
        <f t="shared" si="32"/>
        <v>2020.3099999999854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6</v>
      </c>
      <c r="C1204" s="298">
        <v>46120</v>
      </c>
      <c r="D1204" s="299" t="s">
        <v>300</v>
      </c>
      <c r="E1204" s="331">
        <v>56.68</v>
      </c>
      <c r="F1204" s="331"/>
      <c r="G1204" s="333">
        <f t="shared" si="32"/>
        <v>2058.2299999999855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6</v>
      </c>
      <c r="C1205" s="298">
        <v>46120</v>
      </c>
      <c r="D1205" s="299" t="s">
        <v>361</v>
      </c>
      <c r="E1205" s="331">
        <v>29.26</v>
      </c>
      <c r="F1205" s="331"/>
      <c r="G1205" s="333">
        <f t="shared" si="32"/>
        <v>2114.9099999999853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294</v>
      </c>
      <c r="B1206" s="330">
        <v>9</v>
      </c>
      <c r="C1206" s="298">
        <v>46119</v>
      </c>
      <c r="D1206" s="299" t="s">
        <v>58</v>
      </c>
      <c r="E1206" s="331">
        <v>1281.53</v>
      </c>
      <c r="F1206" s="331"/>
      <c r="G1206" s="333">
        <f t="shared" si="32"/>
        <v>2144.1699999999855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4</v>
      </c>
      <c r="C1207" s="298">
        <v>46119</v>
      </c>
      <c r="D1207" s="299" t="s">
        <v>362</v>
      </c>
      <c r="E1207" s="331">
        <v>25.84</v>
      </c>
      <c r="F1207" s="331"/>
      <c r="G1207" s="333">
        <f t="shared" si="32"/>
        <v>3425.6999999999853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8</v>
      </c>
      <c r="C1208" s="298">
        <v>46119</v>
      </c>
      <c r="D1208" s="299" t="s">
        <v>319</v>
      </c>
      <c r="E1208" s="331">
        <v>12.05</v>
      </c>
      <c r="F1208" s="331"/>
      <c r="G1208" s="333">
        <f t="shared" si="32"/>
        <v>3451.5399999999854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4</v>
      </c>
      <c r="C1209" s="298">
        <v>46119</v>
      </c>
      <c r="D1209" s="299" t="s">
        <v>334</v>
      </c>
      <c r="E1209" s="331">
        <v>82.04</v>
      </c>
      <c r="F1209" s="331"/>
      <c r="G1209" s="333">
        <f t="shared" si="32"/>
        <v>3463.5899999999856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2</v>
      </c>
      <c r="C1210" s="298">
        <v>46119</v>
      </c>
      <c r="D1210" s="299" t="s">
        <v>363</v>
      </c>
      <c r="E1210" s="331">
        <v>22.92</v>
      </c>
      <c r="F1210" s="331"/>
      <c r="G1210" s="333">
        <f t="shared" si="32"/>
        <v>3545.6299999999856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5</v>
      </c>
      <c r="C1211" s="298">
        <v>46118</v>
      </c>
      <c r="D1211" s="299" t="s">
        <v>364</v>
      </c>
      <c r="E1211" s="331">
        <v>400</v>
      </c>
      <c r="F1211" s="331"/>
      <c r="G1211" s="333">
        <f t="shared" si="32"/>
        <v>3568.5499999999856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294</v>
      </c>
      <c r="B1212" s="330">
        <v>14</v>
      </c>
      <c r="C1212" s="298">
        <v>46118</v>
      </c>
      <c r="D1212" s="299" t="s">
        <v>365</v>
      </c>
      <c r="E1212" s="331">
        <v>66.67</v>
      </c>
      <c r="F1212" s="331"/>
      <c r="G1212" s="333">
        <f t="shared" si="32"/>
        <v>3968.5499999999856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294</v>
      </c>
      <c r="B1213" s="330">
        <v>14</v>
      </c>
      <c r="C1213" s="298">
        <v>46118</v>
      </c>
      <c r="D1213" s="299" t="s">
        <v>366</v>
      </c>
      <c r="E1213" s="331">
        <v>70.25</v>
      </c>
      <c r="F1213" s="331"/>
      <c r="G1213" s="333">
        <f t="shared" si="32"/>
        <v>4035.2199999999857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1</v>
      </c>
      <c r="C1214" s="298">
        <v>46117</v>
      </c>
      <c r="D1214" s="299" t="s">
        <v>367</v>
      </c>
      <c r="E1214" s="331">
        <v>25.6</v>
      </c>
      <c r="F1214" s="331"/>
      <c r="G1214" s="333">
        <f t="shared" si="32"/>
        <v>4105.4699999999857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8</v>
      </c>
      <c r="C1215" s="298">
        <v>46117</v>
      </c>
      <c r="D1215" s="299" t="s">
        <v>319</v>
      </c>
      <c r="E1215" s="331">
        <v>8.56</v>
      </c>
      <c r="F1215" s="331"/>
      <c r="G1215" s="333">
        <f t="shared" si="32"/>
        <v>4131.0699999999861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6</v>
      </c>
      <c r="C1216" s="298">
        <v>46117</v>
      </c>
      <c r="D1216" s="299" t="s">
        <v>368</v>
      </c>
      <c r="E1216" s="331">
        <v>301.67</v>
      </c>
      <c r="F1216" s="331"/>
      <c r="G1216" s="333">
        <f t="shared" si="32"/>
        <v>4139.6299999999865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1</v>
      </c>
      <c r="C1217" s="298">
        <v>46116</v>
      </c>
      <c r="D1217" s="299" t="s">
        <v>306</v>
      </c>
      <c r="E1217" s="331">
        <v>176.85</v>
      </c>
      <c r="F1217" s="331"/>
      <c r="G1217" s="333">
        <f t="shared" si="32"/>
        <v>4441.2999999999865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1</v>
      </c>
      <c r="C1218" s="298">
        <v>46116</v>
      </c>
      <c r="D1218" s="299" t="s">
        <v>311</v>
      </c>
      <c r="E1218" s="331">
        <v>139.34</v>
      </c>
      <c r="F1218" s="331"/>
      <c r="G1218" s="333">
        <f t="shared" si="32"/>
        <v>4618.1499999999869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294</v>
      </c>
      <c r="B1219" s="330">
        <v>17</v>
      </c>
      <c r="C1219" s="298">
        <v>46116</v>
      </c>
      <c r="D1219" s="299" t="s">
        <v>369</v>
      </c>
      <c r="E1219" s="331">
        <v>99</v>
      </c>
      <c r="F1219" s="331"/>
      <c r="G1219" s="333">
        <f t="shared" si="32"/>
        <v>4757.489999999987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2</v>
      </c>
      <c r="C1220" s="298">
        <v>46116</v>
      </c>
      <c r="D1220" s="299" t="s">
        <v>370</v>
      </c>
      <c r="E1220" s="331">
        <v>34</v>
      </c>
      <c r="F1220" s="331"/>
      <c r="G1220" s="333">
        <f t="shared" si="32"/>
        <v>4856.489999999987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3</v>
      </c>
      <c r="C1221" s="298">
        <v>46116</v>
      </c>
      <c r="D1221" s="299" t="s">
        <v>347</v>
      </c>
      <c r="E1221" s="331">
        <v>10.24</v>
      </c>
      <c r="F1221" s="331"/>
      <c r="G1221" s="333">
        <f t="shared" si="32"/>
        <v>4890.489999999987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7</v>
      </c>
      <c r="C1222" s="298">
        <v>46115</v>
      </c>
      <c r="D1222" s="299" t="s">
        <v>371</v>
      </c>
      <c r="E1222" s="331">
        <v>100</v>
      </c>
      <c r="F1222" s="331"/>
      <c r="G1222" s="333">
        <f t="shared" si="32"/>
        <v>4900.7299999999868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6</v>
      </c>
      <c r="C1223" s="298">
        <v>46115</v>
      </c>
      <c r="D1223" s="299" t="s">
        <v>300</v>
      </c>
      <c r="E1223" s="331">
        <v>7.68</v>
      </c>
      <c r="F1223" s="331"/>
      <c r="G1223" s="333">
        <f t="shared" si="32"/>
        <v>5000.7299999999868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2</v>
      </c>
      <c r="C1224" s="298">
        <v>46115</v>
      </c>
      <c r="D1224" s="299" t="s">
        <v>296</v>
      </c>
      <c r="E1224" s="331">
        <v>8.7200000000000006</v>
      </c>
      <c r="F1224" s="331"/>
      <c r="G1224" s="333">
        <f t="shared" si="32"/>
        <v>5008.4099999999871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8</v>
      </c>
      <c r="C1225" s="298">
        <v>46114</v>
      </c>
      <c r="D1225" s="299" t="s">
        <v>372</v>
      </c>
      <c r="E1225" s="331">
        <v>81.739999999999995</v>
      </c>
      <c r="F1225" s="331"/>
      <c r="G1225" s="333">
        <f t="shared" si="32"/>
        <v>5017.1299999999874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284</v>
      </c>
      <c r="B1226" s="330">
        <v>36</v>
      </c>
      <c r="C1226" s="298">
        <v>46114</v>
      </c>
      <c r="D1226" s="299" t="s">
        <v>373</v>
      </c>
      <c r="E1226" s="331">
        <v>50</v>
      </c>
      <c r="F1226" s="331"/>
      <c r="G1226" s="333">
        <f t="shared" si="32"/>
        <v>5098.8699999999872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294</v>
      </c>
      <c r="B1227" s="330">
        <v>22</v>
      </c>
      <c r="C1227" s="298">
        <v>46114</v>
      </c>
      <c r="D1227" s="299" t="s">
        <v>374</v>
      </c>
      <c r="E1227" s="331">
        <v>6.37</v>
      </c>
      <c r="F1227" s="331"/>
      <c r="G1227" s="333">
        <f t="shared" si="32"/>
        <v>5148.8699999999872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2</v>
      </c>
      <c r="C1228" s="298">
        <v>46114</v>
      </c>
      <c r="D1228" s="299" t="s">
        <v>326</v>
      </c>
      <c r="E1228" s="331">
        <v>55.22</v>
      </c>
      <c r="F1228" s="331"/>
      <c r="G1228" s="333">
        <f t="shared" si="32"/>
        <v>5155.239999999987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8</v>
      </c>
      <c r="C1229" s="298">
        <v>46114</v>
      </c>
      <c r="D1229" s="299" t="s">
        <v>319</v>
      </c>
      <c r="E1229" s="331">
        <v>8.5</v>
      </c>
      <c r="F1229" s="331"/>
      <c r="G1229" s="333">
        <f t="shared" si="32"/>
        <v>5210.4599999999873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4</v>
      </c>
      <c r="C1230" s="298">
        <v>46114</v>
      </c>
      <c r="D1230" s="299" t="s">
        <v>334</v>
      </c>
      <c r="E1230" s="331">
        <v>38.99</v>
      </c>
      <c r="F1230" s="331"/>
      <c r="G1230" s="333">
        <f t="shared" si="32"/>
        <v>5218.9599999999873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291</v>
      </c>
      <c r="B1231" s="330">
        <v>39</v>
      </c>
      <c r="C1231" s="298">
        <v>46113</v>
      </c>
      <c r="D1231" s="299" t="s">
        <v>292</v>
      </c>
      <c r="E1231" s="331"/>
      <c r="F1231" s="331">
        <v>2763.78</v>
      </c>
      <c r="G1231" s="333">
        <f t="shared" si="32"/>
        <v>5257.9499999999871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4</v>
      </c>
      <c r="C1232" s="298">
        <v>46113</v>
      </c>
      <c r="D1232" s="299" t="s">
        <v>296</v>
      </c>
      <c r="E1232" s="331">
        <v>36.090000000000003</v>
      </c>
      <c r="F1232" s="331"/>
      <c r="G1232" s="333">
        <f t="shared" si="32"/>
        <v>2494.1699999999869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4</v>
      </c>
      <c r="C1233" s="298">
        <v>46113</v>
      </c>
      <c r="D1233" s="299" t="s">
        <v>310</v>
      </c>
      <c r="E1233" s="331">
        <v>80</v>
      </c>
      <c r="F1233" s="331"/>
      <c r="G1233" s="333">
        <f t="shared" si="32"/>
        <v>2530.259999999987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7</v>
      </c>
      <c r="C1234" s="298">
        <v>46113</v>
      </c>
      <c r="D1234" s="299" t="s">
        <v>320</v>
      </c>
      <c r="E1234" s="331">
        <v>47.84</v>
      </c>
      <c r="F1234" s="331"/>
      <c r="G1234" s="333">
        <f t="shared" si="32"/>
        <v>2610.259999999987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7</v>
      </c>
      <c r="C1235" s="298">
        <v>46113</v>
      </c>
      <c r="D1235" s="299" t="s">
        <v>320</v>
      </c>
      <c r="E1235" s="331">
        <v>21.25</v>
      </c>
      <c r="F1235" s="331"/>
      <c r="G1235" s="333">
        <f t="shared" si="32"/>
        <v>2658.0999999999872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2</v>
      </c>
      <c r="C1236" s="298">
        <v>46113</v>
      </c>
      <c r="D1236" s="299" t="s">
        <v>375</v>
      </c>
      <c r="E1236" s="331">
        <v>42.9</v>
      </c>
      <c r="F1236" s="331"/>
      <c r="G1236" s="333">
        <f t="shared" si="32"/>
        <v>2679.3499999999872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284</v>
      </c>
      <c r="B1237" s="330">
        <v>37</v>
      </c>
      <c r="C1237" s="298">
        <v>46112</v>
      </c>
      <c r="D1237" s="299" t="s">
        <v>376</v>
      </c>
      <c r="E1237" s="331">
        <v>4309.58</v>
      </c>
      <c r="F1237" s="331"/>
      <c r="G1237" s="333">
        <f t="shared" si="32"/>
        <v>2722.2499999999873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286</v>
      </c>
      <c r="B1238" s="330">
        <v>25</v>
      </c>
      <c r="C1238" s="298">
        <v>46112</v>
      </c>
      <c r="D1238" s="298" t="s">
        <v>204</v>
      </c>
      <c r="E1238" s="331">
        <v>350</v>
      </c>
      <c r="F1238" s="331"/>
      <c r="G1238" s="333">
        <f t="shared" si="32"/>
        <v>7031.8299999999872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286</v>
      </c>
      <c r="B1239" s="330">
        <v>26</v>
      </c>
      <c r="C1239" s="298">
        <v>46112</v>
      </c>
      <c r="D1239" s="298" t="s">
        <v>205</v>
      </c>
      <c r="E1239" s="331">
        <v>320</v>
      </c>
      <c r="F1239" s="331"/>
      <c r="G1239" s="333">
        <f t="shared" si="32"/>
        <v>7381.8299999999872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286</v>
      </c>
      <c r="B1240" s="330">
        <v>27</v>
      </c>
      <c r="C1240" s="298">
        <v>46112</v>
      </c>
      <c r="D1240" s="298" t="s">
        <v>206</v>
      </c>
      <c r="E1240" s="331">
        <v>25</v>
      </c>
      <c r="F1240" s="331"/>
      <c r="G1240" s="333">
        <f t="shared" si="32"/>
        <v>7701.8299999999872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286</v>
      </c>
      <c r="B1241" s="330">
        <v>28</v>
      </c>
      <c r="C1241" s="298">
        <v>46112</v>
      </c>
      <c r="D1241" s="298" t="s">
        <v>207</v>
      </c>
      <c r="E1241" s="331">
        <v>25</v>
      </c>
      <c r="F1241" s="331"/>
      <c r="G1241" s="333">
        <f t="shared" si="32"/>
        <v>7726.8299999999872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286</v>
      </c>
      <c r="B1242" s="330">
        <v>29</v>
      </c>
      <c r="C1242" s="298">
        <v>46112</v>
      </c>
      <c r="D1242" s="298" t="s">
        <v>208</v>
      </c>
      <c r="E1242" s="331">
        <v>45</v>
      </c>
      <c r="F1242" s="331"/>
      <c r="G1242" s="333">
        <f t="shared" si="32"/>
        <v>7751.8299999999872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286</v>
      </c>
      <c r="B1243" s="330">
        <v>30</v>
      </c>
      <c r="C1243" s="298">
        <v>46112</v>
      </c>
      <c r="D1243" s="298" t="s">
        <v>209</v>
      </c>
      <c r="E1243" s="331">
        <v>400</v>
      </c>
      <c r="F1243" s="331"/>
      <c r="G1243" s="333">
        <f t="shared" si="32"/>
        <v>7796.8299999999872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286</v>
      </c>
      <c r="B1244" s="330">
        <v>31</v>
      </c>
      <c r="C1244" s="298">
        <v>46112</v>
      </c>
      <c r="D1244" s="298" t="s">
        <v>210</v>
      </c>
      <c r="E1244" s="331">
        <v>375</v>
      </c>
      <c r="F1244" s="331"/>
      <c r="G1244" s="333">
        <f t="shared" si="32"/>
        <v>8196.8299999999872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286</v>
      </c>
      <c r="B1245" s="330">
        <v>32</v>
      </c>
      <c r="C1245" s="298">
        <v>46112</v>
      </c>
      <c r="D1245" s="298" t="s">
        <v>211</v>
      </c>
      <c r="E1245" s="331">
        <v>100</v>
      </c>
      <c r="F1245" s="331"/>
      <c r="G1245" s="333">
        <f t="shared" si="32"/>
        <v>8571.8299999999872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286</v>
      </c>
      <c r="B1246" s="330">
        <v>33</v>
      </c>
      <c r="C1246" s="298">
        <v>46112</v>
      </c>
      <c r="D1246" s="298" t="s">
        <v>212</v>
      </c>
      <c r="E1246" s="331">
        <v>85</v>
      </c>
      <c r="F1246" s="331"/>
      <c r="G1246" s="333">
        <f t="shared" si="32"/>
        <v>8671.8299999999872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286</v>
      </c>
      <c r="B1247" s="330">
        <v>34</v>
      </c>
      <c r="C1247" s="298">
        <v>46112</v>
      </c>
      <c r="D1247" s="298" t="s">
        <v>213</v>
      </c>
      <c r="E1247" s="331">
        <v>230</v>
      </c>
      <c r="F1247" s="331"/>
      <c r="G1247" s="333">
        <f t="shared" si="32"/>
        <v>8756.8299999999872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286</v>
      </c>
      <c r="B1248" s="330">
        <v>35</v>
      </c>
      <c r="C1248" s="298">
        <v>46112</v>
      </c>
      <c r="D1248" s="298" t="s">
        <v>214</v>
      </c>
      <c r="E1248" s="331">
        <v>45</v>
      </c>
      <c r="F1248" s="331"/>
      <c r="G1248" s="333">
        <f t="shared" si="32"/>
        <v>8986.8299999999872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6</v>
      </c>
      <c r="C1249" s="298">
        <v>46112</v>
      </c>
      <c r="D1249" s="298" t="s">
        <v>377</v>
      </c>
      <c r="E1249" s="331">
        <v>40</v>
      </c>
      <c r="F1249" s="331"/>
      <c r="G1249" s="333">
        <f t="shared" si="32"/>
        <v>9031.8299999999872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294</v>
      </c>
      <c r="B1250" s="330">
        <v>42</v>
      </c>
      <c r="C1250" s="298">
        <v>46112</v>
      </c>
      <c r="D1250" s="298" t="s">
        <v>200</v>
      </c>
      <c r="E1250" s="331">
        <v>59</v>
      </c>
      <c r="F1250" s="331"/>
      <c r="G1250" s="333">
        <f t="shared" si="32"/>
        <v>9071.8299999999872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294</v>
      </c>
      <c r="B1251" s="330">
        <v>43</v>
      </c>
      <c r="C1251" s="298">
        <v>46112</v>
      </c>
      <c r="D1251" s="298" t="s">
        <v>201</v>
      </c>
      <c r="E1251" s="331">
        <v>42.84</v>
      </c>
      <c r="F1251" s="331"/>
      <c r="G1251" s="333">
        <f t="shared" si="32"/>
        <v>9130.8299999999872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6</v>
      </c>
      <c r="C1252" s="298">
        <v>46112</v>
      </c>
      <c r="D1252" s="298" t="s">
        <v>300</v>
      </c>
      <c r="E1252" s="331">
        <v>57.21</v>
      </c>
      <c r="F1252" s="331"/>
      <c r="G1252" s="333">
        <f t="shared" si="32"/>
        <v>9173.6699999999873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8</v>
      </c>
      <c r="C1253" s="298">
        <v>46112</v>
      </c>
      <c r="D1253" s="298" t="s">
        <v>296</v>
      </c>
      <c r="E1253" s="331">
        <v>11.18</v>
      </c>
      <c r="F1253" s="331"/>
      <c r="G1253" s="333">
        <f t="shared" si="32"/>
        <v>9230.8799999999865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294</v>
      </c>
      <c r="B1254" s="330">
        <v>10</v>
      </c>
      <c r="C1254" s="298">
        <v>46112</v>
      </c>
      <c r="D1254" s="298" t="s">
        <v>176</v>
      </c>
      <c r="E1254" s="331">
        <v>17.899999999999999</v>
      </c>
      <c r="F1254" s="331"/>
      <c r="G1254" s="333">
        <f t="shared" si="32"/>
        <v>9242.0599999999868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2</v>
      </c>
      <c r="C1255" s="298">
        <v>46111</v>
      </c>
      <c r="D1255" s="298" t="s">
        <v>334</v>
      </c>
      <c r="E1255" s="331">
        <v>23.83</v>
      </c>
      <c r="F1255" s="331"/>
      <c r="G1255" s="333">
        <f t="shared" si="32"/>
        <v>9259.9599999999864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291</v>
      </c>
      <c r="B1256" s="330">
        <v>38</v>
      </c>
      <c r="C1256" s="298">
        <v>46111</v>
      </c>
      <c r="D1256" s="299" t="s">
        <v>293</v>
      </c>
      <c r="E1256" s="331"/>
      <c r="F1256" s="331">
        <v>4278.1400000000003</v>
      </c>
      <c r="G1256" s="333">
        <f t="shared" si="32"/>
        <v>9283.7899999999863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3</v>
      </c>
      <c r="C1257" s="298">
        <v>46111</v>
      </c>
      <c r="D1257" s="299" t="s">
        <v>350</v>
      </c>
      <c r="E1257" s="331">
        <v>30</v>
      </c>
      <c r="F1257" s="331"/>
      <c r="G1257" s="333">
        <f t="shared" si="32"/>
        <v>5005.649999999986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6</v>
      </c>
      <c r="C1258" s="298">
        <v>46111</v>
      </c>
      <c r="D1258" s="299" t="s">
        <v>300</v>
      </c>
      <c r="E1258" s="331">
        <v>15.96</v>
      </c>
      <c r="F1258" s="331"/>
      <c r="G1258" s="333">
        <f t="shared" si="32"/>
        <v>5035.649999999986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3</v>
      </c>
      <c r="C1259" s="298">
        <v>46111</v>
      </c>
      <c r="D1259" s="299" t="s">
        <v>378</v>
      </c>
      <c r="E1259" s="331">
        <v>18.96</v>
      </c>
      <c r="F1259" s="331"/>
      <c r="G1259" s="333">
        <f t="shared" si="32"/>
        <v>5051.609999999986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1</v>
      </c>
      <c r="C1260" s="298">
        <v>46110</v>
      </c>
      <c r="D1260" s="299" t="s">
        <v>311</v>
      </c>
      <c r="E1260" s="331">
        <v>144.22</v>
      </c>
      <c r="F1260" s="331"/>
      <c r="G1260" s="333">
        <f t="shared" si="32"/>
        <v>5070.5699999999861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7</v>
      </c>
      <c r="C1261" s="298">
        <v>46110</v>
      </c>
      <c r="D1261" s="299" t="s">
        <v>379</v>
      </c>
      <c r="E1261" s="331">
        <v>181.04</v>
      </c>
      <c r="F1261" s="331"/>
      <c r="G1261" s="333">
        <f t="shared" si="32"/>
        <v>5214.7899999999863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6</v>
      </c>
      <c r="C1262" s="298">
        <v>46110</v>
      </c>
      <c r="D1262" s="299" t="s">
        <v>380</v>
      </c>
      <c r="E1262" s="331">
        <v>196.9</v>
      </c>
      <c r="F1262" s="331"/>
      <c r="G1262" s="333">
        <f t="shared" si="32"/>
        <v>5395.8299999999863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3</v>
      </c>
      <c r="C1263" s="298">
        <v>46110</v>
      </c>
      <c r="D1263" s="299" t="s">
        <v>381</v>
      </c>
      <c r="E1263" s="331">
        <v>7.5</v>
      </c>
      <c r="F1263" s="331"/>
      <c r="G1263" s="333">
        <f t="shared" si="32"/>
        <v>5592.7299999999859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8</v>
      </c>
      <c r="C1264" s="298">
        <v>46109</v>
      </c>
      <c r="D1264" s="299" t="s">
        <v>319</v>
      </c>
      <c r="E1264" s="331">
        <v>11.7</v>
      </c>
      <c r="F1264" s="331"/>
      <c r="G1264" s="333">
        <f t="shared" si="32"/>
        <v>5600.2299999999859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2</v>
      </c>
      <c r="C1265" s="298">
        <v>46109</v>
      </c>
      <c r="D1265" s="299" t="s">
        <v>308</v>
      </c>
      <c r="E1265" s="331">
        <v>210.76</v>
      </c>
      <c r="F1265" s="331"/>
      <c r="G1265" s="333">
        <f t="shared" si="32"/>
        <v>5611.9299999999857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4</v>
      </c>
      <c r="C1266" s="298">
        <v>46109</v>
      </c>
      <c r="D1266" s="299" t="s">
        <v>310</v>
      </c>
      <c r="E1266" s="331">
        <v>46.9</v>
      </c>
      <c r="F1266" s="331"/>
      <c r="G1266" s="333">
        <f t="shared" si="32"/>
        <v>5822.689999999986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1</v>
      </c>
      <c r="C1267" s="298">
        <v>46109</v>
      </c>
      <c r="D1267" s="299" t="s">
        <v>329</v>
      </c>
      <c r="E1267" s="331">
        <v>179.1</v>
      </c>
      <c r="F1267" s="331"/>
      <c r="G1267" s="333">
        <f t="shared" si="32"/>
        <v>5869.5899999999856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8</v>
      </c>
      <c r="C1268" s="298">
        <v>46109</v>
      </c>
      <c r="D1268" s="299" t="s">
        <v>308</v>
      </c>
      <c r="E1268" s="331">
        <v>31.97</v>
      </c>
      <c r="F1268" s="331"/>
      <c r="G1268" s="333">
        <f t="shared" si="32"/>
        <v>6048.689999999986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8</v>
      </c>
      <c r="C1269" s="298">
        <v>46109</v>
      </c>
      <c r="D1269" s="299" t="s">
        <v>308</v>
      </c>
      <c r="E1269" s="331">
        <v>12.19</v>
      </c>
      <c r="F1269" s="331"/>
      <c r="G1269" s="333">
        <f t="shared" si="32"/>
        <v>6080.6599999999862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291</v>
      </c>
      <c r="B1270" s="330">
        <v>41</v>
      </c>
      <c r="C1270" s="298">
        <v>46108</v>
      </c>
      <c r="D1270" s="299" t="s">
        <v>382</v>
      </c>
      <c r="E1270" s="331"/>
      <c r="F1270" s="331">
        <v>400</v>
      </c>
      <c r="G1270" s="333">
        <f t="shared" si="32"/>
        <v>6092.8499999999858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2</v>
      </c>
      <c r="C1271" s="298">
        <v>46108</v>
      </c>
      <c r="D1271" s="299" t="s">
        <v>301</v>
      </c>
      <c r="E1271" s="331">
        <v>19.5</v>
      </c>
      <c r="F1271" s="331"/>
      <c r="G1271" s="333">
        <f t="shared" si="32"/>
        <v>5692.8499999999858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2</v>
      </c>
      <c r="C1272" s="298">
        <v>46108</v>
      </c>
      <c r="D1272" s="299" t="s">
        <v>296</v>
      </c>
      <c r="E1272" s="331">
        <v>11.48</v>
      </c>
      <c r="F1272" s="331"/>
      <c r="G1272" s="333">
        <f t="shared" si="32"/>
        <v>5712.3499999999858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8</v>
      </c>
      <c r="C1273" s="298">
        <v>46108</v>
      </c>
      <c r="D1273" s="299" t="s">
        <v>334</v>
      </c>
      <c r="E1273" s="331">
        <v>11.46</v>
      </c>
      <c r="F1273" s="331"/>
      <c r="G1273" s="333">
        <f t="shared" si="32"/>
        <v>5723.8299999999854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4</v>
      </c>
      <c r="C1274" s="298">
        <v>46108</v>
      </c>
      <c r="D1274" s="299" t="s">
        <v>334</v>
      </c>
      <c r="E1274" s="331">
        <v>38.21</v>
      </c>
      <c r="F1274" s="331"/>
      <c r="G1274" s="333">
        <f t="shared" si="32"/>
        <v>5735.2899999999854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2</v>
      </c>
      <c r="C1275" s="298">
        <v>46108</v>
      </c>
      <c r="D1275" s="299" t="s">
        <v>383</v>
      </c>
      <c r="E1275" s="331">
        <v>69.95</v>
      </c>
      <c r="F1275" s="331"/>
      <c r="G1275" s="333">
        <f t="shared" si="32"/>
        <v>5773.4999999999854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3</v>
      </c>
      <c r="C1276" s="298">
        <v>46108</v>
      </c>
      <c r="D1276" s="299" t="s">
        <v>347</v>
      </c>
      <c r="E1276" s="331">
        <v>10.78</v>
      </c>
      <c r="F1276" s="331"/>
      <c r="G1276" s="333">
        <f t="shared" si="32"/>
        <v>5843.4499999999853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6</v>
      </c>
      <c r="C1277" s="298">
        <v>46108</v>
      </c>
      <c r="D1277" s="299" t="s">
        <v>300</v>
      </c>
      <c r="E1277" s="331">
        <v>15.84</v>
      </c>
      <c r="F1277" s="331"/>
      <c r="G1277" s="333">
        <f t="shared" si="32"/>
        <v>5854.229999999985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8</v>
      </c>
      <c r="C1278" s="298">
        <v>46108</v>
      </c>
      <c r="D1278" s="299" t="s">
        <v>384</v>
      </c>
      <c r="E1278" s="331">
        <v>22.48</v>
      </c>
      <c r="F1278" s="331"/>
      <c r="G1278" s="333">
        <f t="shared" si="32"/>
        <v>5870.0699999999852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2</v>
      </c>
      <c r="C1279" s="298">
        <v>46107</v>
      </c>
      <c r="D1279" s="299" t="s">
        <v>357</v>
      </c>
      <c r="E1279" s="331">
        <v>11.17</v>
      </c>
      <c r="F1279" s="331"/>
      <c r="G1279" s="333">
        <f t="shared" si="32"/>
        <v>5892.5499999999847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2</v>
      </c>
      <c r="C1280" s="298">
        <v>46107</v>
      </c>
      <c r="D1280" s="299" t="s">
        <v>385</v>
      </c>
      <c r="E1280" s="331">
        <v>14.38</v>
      </c>
      <c r="F1280" s="331"/>
      <c r="G1280" s="333">
        <f t="shared" si="32"/>
        <v>5903.7199999999848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8</v>
      </c>
      <c r="C1281" s="298">
        <v>46107</v>
      </c>
      <c r="D1281" s="299" t="s">
        <v>386</v>
      </c>
      <c r="E1281" s="331">
        <v>45</v>
      </c>
      <c r="F1281" s="331"/>
      <c r="G1281" s="333">
        <f t="shared" si="32"/>
        <v>5918.0999999999849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2</v>
      </c>
      <c r="C1282" s="298">
        <v>46107</v>
      </c>
      <c r="D1282" s="299" t="s">
        <v>324</v>
      </c>
      <c r="E1282" s="331">
        <v>9.0299999999999994</v>
      </c>
      <c r="F1282" s="331"/>
      <c r="G1282" s="333">
        <f t="shared" si="32"/>
        <v>5963.0999999999849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2</v>
      </c>
      <c r="C1283" s="298">
        <v>46107</v>
      </c>
      <c r="D1283" s="299" t="s">
        <v>301</v>
      </c>
      <c r="E1283" s="331">
        <v>30</v>
      </c>
      <c r="F1283" s="331"/>
      <c r="G1283" s="333">
        <f t="shared" si="32"/>
        <v>5972.1299999999846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6</v>
      </c>
      <c r="C1284" s="298">
        <v>46106</v>
      </c>
      <c r="D1284" s="299" t="s">
        <v>387</v>
      </c>
      <c r="E1284" s="331">
        <v>12</v>
      </c>
      <c r="F1284" s="331"/>
      <c r="G1284" s="333">
        <f t="shared" si="32"/>
        <v>6002.1299999999846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6</v>
      </c>
      <c r="C1285" s="298">
        <v>46106</v>
      </c>
      <c r="D1285" s="299" t="s">
        <v>388</v>
      </c>
      <c r="E1285" s="331">
        <v>20</v>
      </c>
      <c r="F1285" s="331"/>
      <c r="G1285" s="333">
        <f t="shared" si="32"/>
        <v>6014.1299999999846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2</v>
      </c>
      <c r="C1286" s="298">
        <v>46106</v>
      </c>
      <c r="D1286" s="299" t="s">
        <v>296</v>
      </c>
      <c r="E1286" s="331">
        <v>21.05</v>
      </c>
      <c r="F1286" s="331"/>
      <c r="G1286" s="333">
        <f t="shared" si="32"/>
        <v>6034.1299999999846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4</v>
      </c>
      <c r="C1287" s="298">
        <v>46106</v>
      </c>
      <c r="D1287" s="299" t="s">
        <v>296</v>
      </c>
      <c r="E1287" s="331">
        <v>38.58</v>
      </c>
      <c r="F1287" s="331"/>
      <c r="G1287" s="333">
        <f t="shared" si="32"/>
        <v>6055.1799999999848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294</v>
      </c>
      <c r="B1288" s="330">
        <v>12</v>
      </c>
      <c r="C1288" s="298">
        <v>46106</v>
      </c>
      <c r="D1288" s="299" t="s">
        <v>314</v>
      </c>
      <c r="E1288" s="331">
        <v>204.47</v>
      </c>
      <c r="F1288" s="331"/>
      <c r="G1288" s="333">
        <f t="shared" si="32"/>
        <v>6093.7599999999848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294</v>
      </c>
      <c r="B1289" s="330">
        <v>24</v>
      </c>
      <c r="C1289" s="298">
        <v>46105</v>
      </c>
      <c r="D1289" s="299" t="s">
        <v>858</v>
      </c>
      <c r="E1289" s="331">
        <v>86.58</v>
      </c>
      <c r="F1289" s="331"/>
      <c r="G1289" s="333">
        <f t="shared" si="32"/>
        <v>6298.229999999985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6</v>
      </c>
      <c r="C1290" s="298">
        <v>46105</v>
      </c>
      <c r="D1290" s="299" t="s">
        <v>388</v>
      </c>
      <c r="E1290" s="331">
        <v>20</v>
      </c>
      <c r="F1290" s="331"/>
      <c r="G1290" s="333">
        <f t="shared" si="32"/>
        <v>6384.8099999999849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2</v>
      </c>
      <c r="C1291" s="298">
        <v>46105</v>
      </c>
      <c r="D1291" s="299" t="s">
        <v>389</v>
      </c>
      <c r="E1291" s="331">
        <v>15.29</v>
      </c>
      <c r="F1291" s="331"/>
      <c r="G1291" s="333">
        <f t="shared" si="32"/>
        <v>6404.8099999999849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8</v>
      </c>
      <c r="C1292" s="298">
        <v>46105</v>
      </c>
      <c r="D1292" s="299" t="s">
        <v>308</v>
      </c>
      <c r="E1292" s="331">
        <v>47.99</v>
      </c>
      <c r="F1292" s="331"/>
      <c r="G1292" s="333">
        <f t="shared" si="32"/>
        <v>6420.0999999999849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294</v>
      </c>
      <c r="B1293" s="330">
        <v>23</v>
      </c>
      <c r="C1293" s="298">
        <v>46104</v>
      </c>
      <c r="D1293" s="299" t="s">
        <v>67</v>
      </c>
      <c r="E1293" s="331">
        <v>650.88</v>
      </c>
      <c r="F1293" s="331"/>
      <c r="G1293" s="333">
        <f t="shared" si="32"/>
        <v>6468.0899999999847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2</v>
      </c>
      <c r="C1294" s="298">
        <v>46104</v>
      </c>
      <c r="D1294" s="299" t="s">
        <v>390</v>
      </c>
      <c r="E1294" s="331">
        <v>46</v>
      </c>
      <c r="F1294" s="331"/>
      <c r="G1294" s="333">
        <f t="shared" si="32"/>
        <v>7118.9699999999848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2</v>
      </c>
      <c r="C1295" s="298">
        <v>46103</v>
      </c>
      <c r="D1295" s="299" t="s">
        <v>391</v>
      </c>
      <c r="E1295" s="331">
        <v>24.81</v>
      </c>
      <c r="F1295" s="331"/>
      <c r="G1295" s="333">
        <f t="shared" si="32"/>
        <v>7164.9699999999848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4</v>
      </c>
      <c r="C1296" s="298">
        <v>46103</v>
      </c>
      <c r="D1296" s="299" t="s">
        <v>296</v>
      </c>
      <c r="E1296" s="331">
        <v>28.77</v>
      </c>
      <c r="F1296" s="331"/>
      <c r="G1296" s="333">
        <f t="shared" si="32"/>
        <v>7189.7799999999852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8</v>
      </c>
      <c r="C1297" s="298">
        <v>46103</v>
      </c>
      <c r="D1297" s="299" t="s">
        <v>296</v>
      </c>
      <c r="E1297" s="331">
        <v>11.9</v>
      </c>
      <c r="F1297" s="331"/>
      <c r="G1297" s="333">
        <f t="shared" si="32"/>
        <v>7218.5499999999856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1</v>
      </c>
      <c r="C1298" s="298">
        <v>46103</v>
      </c>
      <c r="D1298" s="299" t="s">
        <v>300</v>
      </c>
      <c r="E1298" s="331">
        <v>42.59</v>
      </c>
      <c r="F1298" s="331"/>
      <c r="G1298" s="333">
        <f t="shared" si="32"/>
        <v>7230.4499999999853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6</v>
      </c>
      <c r="C1299" s="298">
        <v>46103</v>
      </c>
      <c r="D1299" s="299" t="s">
        <v>300</v>
      </c>
      <c r="E1299" s="331">
        <v>17.579999999999998</v>
      </c>
      <c r="F1299" s="331"/>
      <c r="G1299" s="333">
        <f t="shared" si="32"/>
        <v>7273.0399999999854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1</v>
      </c>
      <c r="C1300" s="298">
        <v>46103</v>
      </c>
      <c r="D1300" s="299" t="s">
        <v>300</v>
      </c>
      <c r="E1300" s="331">
        <v>11.99</v>
      </c>
      <c r="F1300" s="331"/>
      <c r="G1300" s="333">
        <f t="shared" si="32"/>
        <v>7290.6199999999853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1</v>
      </c>
      <c r="C1301" s="298">
        <v>46103</v>
      </c>
      <c r="D1301" s="299" t="s">
        <v>311</v>
      </c>
      <c r="E1301" s="331">
        <v>81.31</v>
      </c>
      <c r="F1301" s="331"/>
      <c r="G1301" s="333">
        <f t="shared" si="32"/>
        <v>7302.6099999999851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1</v>
      </c>
      <c r="C1302" s="298">
        <v>46103</v>
      </c>
      <c r="D1302" s="299" t="s">
        <v>392</v>
      </c>
      <c r="E1302" s="331">
        <v>38.44</v>
      </c>
      <c r="F1302" s="331"/>
      <c r="G1302" s="333">
        <f t="shared" si="32"/>
        <v>7383.9199999999855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2</v>
      </c>
      <c r="C1303" s="298">
        <v>46103</v>
      </c>
      <c r="D1303" s="299" t="s">
        <v>393</v>
      </c>
      <c r="E1303" s="331">
        <v>35.700000000000003</v>
      </c>
      <c r="F1303" s="331"/>
      <c r="G1303" s="333">
        <f t="shared" si="32"/>
        <v>7422.3599999999851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6</v>
      </c>
      <c r="C1304" s="298">
        <v>46102</v>
      </c>
      <c r="D1304" s="299" t="s">
        <v>300</v>
      </c>
      <c r="E1304" s="331">
        <v>10.64</v>
      </c>
      <c r="F1304" s="331"/>
      <c r="G1304" s="333">
        <f t="shared" si="32"/>
        <v>7458.0599999999849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1</v>
      </c>
      <c r="C1305" s="298">
        <v>46102</v>
      </c>
      <c r="D1305" s="299" t="s">
        <v>300</v>
      </c>
      <c r="E1305" s="331">
        <v>28.69</v>
      </c>
      <c r="F1305" s="331"/>
      <c r="G1305" s="333">
        <f t="shared" si="32"/>
        <v>7468.6999999999853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3</v>
      </c>
      <c r="C1306" s="298">
        <v>46102</v>
      </c>
      <c r="D1306" s="299" t="s">
        <v>347</v>
      </c>
      <c r="E1306" s="331">
        <v>11.59</v>
      </c>
      <c r="F1306" s="331"/>
      <c r="G1306" s="333">
        <f t="shared" si="32"/>
        <v>7497.3899999999849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291</v>
      </c>
      <c r="B1307" s="330">
        <v>41</v>
      </c>
      <c r="C1307" s="298">
        <v>46102</v>
      </c>
      <c r="D1307" s="299" t="s">
        <v>382</v>
      </c>
      <c r="E1307" s="331"/>
      <c r="F1307" s="331">
        <v>400</v>
      </c>
      <c r="G1307" s="333">
        <f t="shared" si="32"/>
        <v>7508.979999999985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5</v>
      </c>
      <c r="C1308" s="298">
        <v>46102</v>
      </c>
      <c r="D1308" s="299" t="s">
        <v>394</v>
      </c>
      <c r="E1308" s="331">
        <v>170</v>
      </c>
      <c r="F1308" s="331"/>
      <c r="G1308" s="333">
        <f t="shared" si="32"/>
        <v>7108.979999999985</v>
      </c>
      <c r="H1308" s="334" t="s">
        <v>298</v>
      </c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5</v>
      </c>
      <c r="C1309" s="298">
        <v>46102</v>
      </c>
      <c r="D1309" s="299" t="s">
        <v>353</v>
      </c>
      <c r="E1309" s="331">
        <v>70</v>
      </c>
      <c r="F1309" s="331"/>
      <c r="G1309" s="333">
        <f t="shared" si="32"/>
        <v>7278.979999999985</v>
      </c>
      <c r="H1309" s="334" t="s">
        <v>298</v>
      </c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5</v>
      </c>
      <c r="C1310" s="298">
        <v>46102</v>
      </c>
      <c r="D1310" s="299" t="s">
        <v>395</v>
      </c>
      <c r="E1310" s="331">
        <v>40</v>
      </c>
      <c r="F1310" s="331"/>
      <c r="G1310" s="333">
        <f t="shared" ref="G1310:G1564" si="33">G1311-E1310+F1310</f>
        <v>7348.979999999985</v>
      </c>
      <c r="H1310" s="334" t="s">
        <v>298</v>
      </c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3</v>
      </c>
      <c r="C1311" s="298">
        <v>46102</v>
      </c>
      <c r="D1311" s="299" t="s">
        <v>347</v>
      </c>
      <c r="E1311" s="331">
        <v>25</v>
      </c>
      <c r="F1311" s="331"/>
      <c r="G1311" s="333">
        <f t="shared" si="33"/>
        <v>7388.979999999985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1</v>
      </c>
      <c r="C1312" s="298">
        <v>46102</v>
      </c>
      <c r="D1312" s="299" t="s">
        <v>304</v>
      </c>
      <c r="E1312" s="331">
        <v>65.19</v>
      </c>
      <c r="F1312" s="331"/>
      <c r="G1312" s="333">
        <f t="shared" si="33"/>
        <v>7413.979999999985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4</v>
      </c>
      <c r="C1313" s="298">
        <v>46102</v>
      </c>
      <c r="D1313" s="299" t="s">
        <v>310</v>
      </c>
      <c r="E1313" s="331">
        <v>37.450000000000003</v>
      </c>
      <c r="F1313" s="331"/>
      <c r="G1313" s="333">
        <f t="shared" si="33"/>
        <v>7479.1699999999846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8</v>
      </c>
      <c r="C1314" s="298">
        <v>46101</v>
      </c>
      <c r="D1314" s="299" t="s">
        <v>355</v>
      </c>
      <c r="E1314" s="331">
        <v>65.099999999999994</v>
      </c>
      <c r="F1314" s="331"/>
      <c r="G1314" s="333">
        <f t="shared" si="33"/>
        <v>7516.6199999999844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294</v>
      </c>
      <c r="B1315" s="330">
        <v>22</v>
      </c>
      <c r="C1315" s="298">
        <v>46101</v>
      </c>
      <c r="D1315" s="299" t="s">
        <v>323</v>
      </c>
      <c r="E1315" s="331">
        <v>20.22</v>
      </c>
      <c r="F1315" s="331"/>
      <c r="G1315" s="333">
        <f t="shared" si="33"/>
        <v>7581.7199999999848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6</v>
      </c>
      <c r="C1316" s="298">
        <v>46101</v>
      </c>
      <c r="D1316" s="299" t="s">
        <v>432</v>
      </c>
      <c r="E1316" s="331">
        <v>-73</v>
      </c>
      <c r="F1316" s="331"/>
      <c r="G1316" s="333">
        <f t="shared" si="33"/>
        <v>7601.939999999985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6</v>
      </c>
      <c r="C1317" s="298">
        <v>46101</v>
      </c>
      <c r="D1317" s="299" t="s">
        <v>300</v>
      </c>
      <c r="E1317" s="331">
        <v>34.68</v>
      </c>
      <c r="F1317" s="331"/>
      <c r="G1317" s="333">
        <f t="shared" si="33"/>
        <v>7528.939999999985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6</v>
      </c>
      <c r="C1318" s="298">
        <v>46101</v>
      </c>
      <c r="D1318" s="299" t="s">
        <v>396</v>
      </c>
      <c r="E1318" s="331">
        <v>10.63</v>
      </c>
      <c r="F1318" s="331"/>
      <c r="G1318" s="333">
        <f t="shared" si="33"/>
        <v>7563.6199999999853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5</v>
      </c>
      <c r="C1319" s="298">
        <v>46101</v>
      </c>
      <c r="D1319" s="299" t="s">
        <v>397</v>
      </c>
      <c r="E1319" s="331">
        <v>106.49</v>
      </c>
      <c r="F1319" s="331"/>
      <c r="G1319" s="333">
        <f t="shared" si="33"/>
        <v>7574.2499999999854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8</v>
      </c>
      <c r="C1320" s="298">
        <v>46100</v>
      </c>
      <c r="D1320" s="299" t="s">
        <v>356</v>
      </c>
      <c r="E1320" s="331">
        <v>16.739999999999998</v>
      </c>
      <c r="F1320" s="331"/>
      <c r="G1320" s="333">
        <f t="shared" si="33"/>
        <v>7680.7399999999852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8</v>
      </c>
      <c r="C1321" s="298">
        <v>46100</v>
      </c>
      <c r="D1321" s="299" t="s">
        <v>398</v>
      </c>
      <c r="E1321" s="331">
        <v>108.54</v>
      </c>
      <c r="F1321" s="331"/>
      <c r="G1321" s="333">
        <f t="shared" si="33"/>
        <v>7697.479999999985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294</v>
      </c>
      <c r="B1322" s="330">
        <v>22</v>
      </c>
      <c r="C1322" s="298">
        <v>46100</v>
      </c>
      <c r="D1322" s="299" t="s">
        <v>833</v>
      </c>
      <c r="E1322" s="331">
        <v>12.77</v>
      </c>
      <c r="F1322" s="331"/>
      <c r="G1322" s="333">
        <f t="shared" si="33"/>
        <v>7806.019999999985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8</v>
      </c>
      <c r="C1323" s="298">
        <v>46100</v>
      </c>
      <c r="D1323" s="299" t="s">
        <v>334</v>
      </c>
      <c r="E1323" s="331">
        <v>28.33</v>
      </c>
      <c r="F1323" s="331"/>
      <c r="G1323" s="333">
        <f t="shared" si="33"/>
        <v>7818.7899999999854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2</v>
      </c>
      <c r="C1324" s="298">
        <v>46100</v>
      </c>
      <c r="D1324" s="299" t="s">
        <v>357</v>
      </c>
      <c r="E1324" s="331">
        <v>17.45</v>
      </c>
      <c r="F1324" s="331"/>
      <c r="G1324" s="333">
        <f t="shared" si="33"/>
        <v>7847.1199999999853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294</v>
      </c>
      <c r="B1325" s="330">
        <v>22</v>
      </c>
      <c r="C1325" s="298">
        <v>46100</v>
      </c>
      <c r="D1325" s="299" t="s">
        <v>328</v>
      </c>
      <c r="E1325" s="331">
        <v>7.46</v>
      </c>
      <c r="F1325" s="331"/>
      <c r="G1325" s="333">
        <f t="shared" si="33"/>
        <v>7864.5699999999852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335</v>
      </c>
      <c r="B1326" s="330" t="s">
        <v>335</v>
      </c>
      <c r="C1326" s="298">
        <v>46100</v>
      </c>
      <c r="D1326" s="299" t="s">
        <v>185</v>
      </c>
      <c r="E1326" s="331">
        <v>172.29</v>
      </c>
      <c r="F1326" s="331"/>
      <c r="G1326" s="333">
        <f t="shared" si="33"/>
        <v>7872.0299999999852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294</v>
      </c>
      <c r="B1327" s="330">
        <v>15</v>
      </c>
      <c r="C1327" s="298">
        <v>46100</v>
      </c>
      <c r="D1327" s="299" t="s">
        <v>185</v>
      </c>
      <c r="E1327" s="331">
        <v>175.09</v>
      </c>
      <c r="F1327" s="331"/>
      <c r="G1327" s="333">
        <f t="shared" si="33"/>
        <v>8044.3199999999852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291</v>
      </c>
      <c r="B1328" s="330">
        <v>39</v>
      </c>
      <c r="C1328" s="298">
        <v>46100</v>
      </c>
      <c r="D1328" s="299" t="s">
        <v>292</v>
      </c>
      <c r="E1328" s="331"/>
      <c r="F1328" s="331">
        <v>2763.78</v>
      </c>
      <c r="G1328" s="333">
        <f t="shared" si="33"/>
        <v>8219.4099999999853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46099</v>
      </c>
      <c r="D1329" s="299" t="s">
        <v>399</v>
      </c>
      <c r="E1329" s="331">
        <v>47.46</v>
      </c>
      <c r="F1329" s="331"/>
      <c r="G1329" s="333">
        <f t="shared" si="33"/>
        <v>5455.6299999999856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8</v>
      </c>
      <c r="C1330" s="298">
        <v>46099</v>
      </c>
      <c r="D1330" s="299" t="s">
        <v>399</v>
      </c>
      <c r="E1330" s="331">
        <v>15.01</v>
      </c>
      <c r="F1330" s="331"/>
      <c r="G1330" s="333">
        <f t="shared" si="33"/>
        <v>5503.0899999999856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291</v>
      </c>
      <c r="B1331" s="330">
        <v>40</v>
      </c>
      <c r="C1331" s="298">
        <v>46099</v>
      </c>
      <c r="D1331" s="299" t="s">
        <v>316</v>
      </c>
      <c r="E1331" s="331"/>
      <c r="F1331" s="331">
        <v>838.67</v>
      </c>
      <c r="G1331" s="333">
        <f t="shared" si="33"/>
        <v>5518.0999999999858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2</v>
      </c>
      <c r="C1332" s="298">
        <v>46099</v>
      </c>
      <c r="D1332" s="299" t="s">
        <v>296</v>
      </c>
      <c r="E1332" s="331">
        <v>14.67</v>
      </c>
      <c r="F1332" s="331"/>
      <c r="G1332" s="333">
        <f t="shared" si="33"/>
        <v>4679.4299999999857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4</v>
      </c>
      <c r="C1333" s="298">
        <v>46099</v>
      </c>
      <c r="D1333" s="299" t="s">
        <v>296</v>
      </c>
      <c r="E1333" s="331">
        <v>40.22</v>
      </c>
      <c r="F1333" s="331"/>
      <c r="G1333" s="333">
        <f t="shared" si="33"/>
        <v>4694.0999999999858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8</v>
      </c>
      <c r="C1334" s="298">
        <v>46099</v>
      </c>
      <c r="D1334" s="299" t="s">
        <v>295</v>
      </c>
      <c r="E1334" s="331">
        <v>3.49</v>
      </c>
      <c r="F1334" s="331"/>
      <c r="G1334" s="333">
        <f t="shared" si="33"/>
        <v>4734.3199999999861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294</v>
      </c>
      <c r="B1335" s="330">
        <v>22</v>
      </c>
      <c r="C1335" s="298">
        <v>46099</v>
      </c>
      <c r="D1335" s="299" t="s">
        <v>400</v>
      </c>
      <c r="E1335" s="331">
        <v>13.84</v>
      </c>
      <c r="F1335" s="331"/>
      <c r="G1335" s="333">
        <f t="shared" si="33"/>
        <v>4737.8099999999858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294</v>
      </c>
      <c r="B1336" s="330">
        <v>17</v>
      </c>
      <c r="C1336" s="298">
        <v>46098</v>
      </c>
      <c r="D1336" s="299" t="s">
        <v>188</v>
      </c>
      <c r="E1336" s="331">
        <v>42.65</v>
      </c>
      <c r="F1336" s="331"/>
      <c r="G1336" s="333">
        <f t="shared" si="33"/>
        <v>4751.649999999986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294</v>
      </c>
      <c r="B1337" s="330">
        <v>23</v>
      </c>
      <c r="C1337" s="298">
        <v>46098</v>
      </c>
      <c r="D1337" s="299" t="s">
        <v>401</v>
      </c>
      <c r="E1337" s="331">
        <v>529.46</v>
      </c>
      <c r="F1337" s="331"/>
      <c r="G1337" s="333">
        <f t="shared" si="33"/>
        <v>4794.2999999999856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294</v>
      </c>
      <c r="B1338" s="330">
        <v>43</v>
      </c>
      <c r="C1338" s="298">
        <v>46098</v>
      </c>
      <c r="D1338" s="299" t="s">
        <v>333</v>
      </c>
      <c r="E1338" s="331">
        <v>22.35</v>
      </c>
      <c r="F1338" s="331"/>
      <c r="G1338" s="333">
        <f t="shared" si="33"/>
        <v>5323.7599999999857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294</v>
      </c>
      <c r="B1339" s="330">
        <v>42</v>
      </c>
      <c r="C1339" s="298">
        <v>46098</v>
      </c>
      <c r="D1339" s="299" t="s">
        <v>333</v>
      </c>
      <c r="E1339" s="331">
        <v>37.25</v>
      </c>
      <c r="F1339" s="331"/>
      <c r="G1339" s="333">
        <f t="shared" si="33"/>
        <v>5346.109999999986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8</v>
      </c>
      <c r="C1340" s="298">
        <v>46098</v>
      </c>
      <c r="D1340" s="299" t="s">
        <v>319</v>
      </c>
      <c r="E1340" s="331">
        <v>3.99</v>
      </c>
      <c r="F1340" s="331"/>
      <c r="G1340" s="333">
        <f t="shared" si="33"/>
        <v>5383.359999999986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8</v>
      </c>
      <c r="C1341" s="298">
        <v>46098</v>
      </c>
      <c r="D1341" s="299" t="s">
        <v>319</v>
      </c>
      <c r="E1341" s="331">
        <v>24.47</v>
      </c>
      <c r="F1341" s="331"/>
      <c r="G1341" s="333">
        <f t="shared" si="33"/>
        <v>5387.3499999999858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294</v>
      </c>
      <c r="B1342" s="330">
        <v>21</v>
      </c>
      <c r="C1342" s="298">
        <v>46098</v>
      </c>
      <c r="D1342" s="299" t="s">
        <v>194</v>
      </c>
      <c r="E1342" s="331">
        <v>75.599999999999994</v>
      </c>
      <c r="F1342" s="331"/>
      <c r="G1342" s="333">
        <f t="shared" si="33"/>
        <v>5411.8199999999861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5</v>
      </c>
      <c r="C1343" s="298">
        <v>46097</v>
      </c>
      <c r="D1343" s="299" t="s">
        <v>339</v>
      </c>
      <c r="E1343" s="331">
        <v>21.3</v>
      </c>
      <c r="F1343" s="331"/>
      <c r="G1343" s="333">
        <f t="shared" si="33"/>
        <v>5487.4199999999864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294</v>
      </c>
      <c r="B1344" s="330">
        <v>11</v>
      </c>
      <c r="C1344" s="298">
        <v>46097</v>
      </c>
      <c r="D1344" s="299" t="s">
        <v>178</v>
      </c>
      <c r="E1344" s="331">
        <v>267.91000000000003</v>
      </c>
      <c r="F1344" s="331"/>
      <c r="G1344" s="333">
        <f t="shared" si="33"/>
        <v>5508.7199999999866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287</v>
      </c>
      <c r="B1345" s="330" t="s">
        <v>287</v>
      </c>
      <c r="C1345" s="298">
        <v>46097</v>
      </c>
      <c r="D1345" s="299" t="s">
        <v>402</v>
      </c>
      <c r="E1345" s="331"/>
      <c r="F1345" s="331">
        <v>80</v>
      </c>
      <c r="G1345" s="333">
        <f t="shared" si="33"/>
        <v>5776.6299999999865</v>
      </c>
      <c r="H1345" s="334" t="s">
        <v>298</v>
      </c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287</v>
      </c>
      <c r="B1346" s="330" t="s">
        <v>287</v>
      </c>
      <c r="C1346" s="298">
        <v>46097</v>
      </c>
      <c r="D1346" s="299" t="s">
        <v>302</v>
      </c>
      <c r="E1346" s="331">
        <v>80</v>
      </c>
      <c r="F1346" s="331"/>
      <c r="G1346" s="333">
        <f t="shared" si="33"/>
        <v>5696.6299999999865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4</v>
      </c>
      <c r="C1347" s="298">
        <v>46097</v>
      </c>
      <c r="D1347" s="299" t="s">
        <v>310</v>
      </c>
      <c r="E1347" s="331">
        <v>42.47</v>
      </c>
      <c r="F1347" s="331"/>
      <c r="G1347" s="333">
        <f t="shared" si="33"/>
        <v>5776.6299999999865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2</v>
      </c>
      <c r="C1348" s="298">
        <v>46097</v>
      </c>
      <c r="D1348" s="299" t="s">
        <v>296</v>
      </c>
      <c r="E1348" s="331">
        <v>11.18</v>
      </c>
      <c r="F1348" s="331"/>
      <c r="G1348" s="333">
        <f t="shared" si="33"/>
        <v>5819.0999999999867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2</v>
      </c>
      <c r="C1349" s="298">
        <v>46096</v>
      </c>
      <c r="D1349" s="299" t="s">
        <v>403</v>
      </c>
      <c r="E1349" s="331">
        <v>38.67</v>
      </c>
      <c r="F1349" s="331"/>
      <c r="G1349" s="333">
        <f t="shared" si="33"/>
        <v>5830.279999999987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3</v>
      </c>
      <c r="C1350" s="298">
        <v>46096</v>
      </c>
      <c r="D1350" s="299" t="s">
        <v>347</v>
      </c>
      <c r="E1350" s="331">
        <v>7.11</v>
      </c>
      <c r="F1350" s="331"/>
      <c r="G1350" s="333">
        <f t="shared" si="33"/>
        <v>5868.9499999999871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1</v>
      </c>
      <c r="C1351" s="298">
        <v>46096</v>
      </c>
      <c r="D1351" s="299" t="s">
        <v>304</v>
      </c>
      <c r="E1351" s="331">
        <v>126.64</v>
      </c>
      <c r="F1351" s="331"/>
      <c r="G1351" s="333">
        <f t="shared" si="33"/>
        <v>5876.0599999999868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1</v>
      </c>
      <c r="C1352" s="298">
        <v>46096</v>
      </c>
      <c r="D1352" s="299" t="s">
        <v>311</v>
      </c>
      <c r="E1352" s="331">
        <v>125.2</v>
      </c>
      <c r="F1352" s="331"/>
      <c r="G1352" s="333">
        <f t="shared" si="33"/>
        <v>6002.6999999999871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1</v>
      </c>
      <c r="C1353" s="298">
        <v>46096</v>
      </c>
      <c r="D1353" s="299" t="s">
        <v>306</v>
      </c>
      <c r="E1353" s="331">
        <v>37.159999999999997</v>
      </c>
      <c r="F1353" s="331"/>
      <c r="G1353" s="333">
        <f t="shared" si="33"/>
        <v>6127.8999999999869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294</v>
      </c>
      <c r="B1354" s="330">
        <v>16</v>
      </c>
      <c r="C1354" s="298">
        <v>46096</v>
      </c>
      <c r="D1354" s="299" t="s">
        <v>404</v>
      </c>
      <c r="E1354" s="331">
        <v>713.06</v>
      </c>
      <c r="F1354" s="331"/>
      <c r="G1354" s="333">
        <f t="shared" si="33"/>
        <v>6165.0599999999868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5</v>
      </c>
      <c r="C1355" s="298">
        <v>46095</v>
      </c>
      <c r="D1355" s="299" t="s">
        <v>405</v>
      </c>
      <c r="E1355" s="331">
        <v>24</v>
      </c>
      <c r="F1355" s="331"/>
      <c r="G1355" s="333">
        <f t="shared" si="33"/>
        <v>6878.1199999999862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3</v>
      </c>
      <c r="C1356" s="298">
        <v>46095</v>
      </c>
      <c r="D1356" s="299" t="s">
        <v>347</v>
      </c>
      <c r="E1356" s="331">
        <v>14.58</v>
      </c>
      <c r="F1356" s="331"/>
      <c r="G1356" s="333">
        <f t="shared" si="33"/>
        <v>6902.1199999999862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291</v>
      </c>
      <c r="B1357" s="330">
        <v>41</v>
      </c>
      <c r="C1357" s="298">
        <v>46094</v>
      </c>
      <c r="D1357" s="299" t="s">
        <v>406</v>
      </c>
      <c r="E1357" s="331"/>
      <c r="F1357" s="331">
        <v>300</v>
      </c>
      <c r="G1357" s="333">
        <f t="shared" si="33"/>
        <v>6916.6999999999862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1</v>
      </c>
      <c r="C1358" s="298">
        <v>46094</v>
      </c>
      <c r="D1358" s="299" t="s">
        <v>311</v>
      </c>
      <c r="E1358" s="331">
        <v>17.71</v>
      </c>
      <c r="F1358" s="331"/>
      <c r="G1358" s="333">
        <f t="shared" si="33"/>
        <v>6616.6999999999862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4</v>
      </c>
      <c r="C1359" s="298">
        <v>46094</v>
      </c>
      <c r="D1359" s="299" t="s">
        <v>296</v>
      </c>
      <c r="E1359" s="331">
        <v>31.56</v>
      </c>
      <c r="F1359" s="331"/>
      <c r="G1359" s="333">
        <f t="shared" si="33"/>
        <v>6634.4099999999862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2</v>
      </c>
      <c r="C1360" s="298">
        <v>46094</v>
      </c>
      <c r="D1360" s="299" t="s">
        <v>296</v>
      </c>
      <c r="E1360" s="331">
        <v>34.79</v>
      </c>
      <c r="F1360" s="331"/>
      <c r="G1360" s="333">
        <f t="shared" si="33"/>
        <v>6665.9699999999866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2</v>
      </c>
      <c r="C1361" s="298">
        <v>46094</v>
      </c>
      <c r="D1361" s="299" t="s">
        <v>407</v>
      </c>
      <c r="E1361" s="331">
        <v>23.9</v>
      </c>
      <c r="F1361" s="331"/>
      <c r="G1361" s="333">
        <f t="shared" si="33"/>
        <v>6700.7599999999866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3</v>
      </c>
      <c r="C1362" s="298">
        <v>46094</v>
      </c>
      <c r="D1362" s="299" t="s">
        <v>347</v>
      </c>
      <c r="E1362" s="331">
        <v>7.26</v>
      </c>
      <c r="F1362" s="331"/>
      <c r="G1362" s="333">
        <f t="shared" si="33"/>
        <v>6724.6599999999862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5</v>
      </c>
      <c r="C1363" s="298">
        <v>46094</v>
      </c>
      <c r="D1363" s="299" t="s">
        <v>353</v>
      </c>
      <c r="E1363" s="331">
        <v>85</v>
      </c>
      <c r="F1363" s="331"/>
      <c r="G1363" s="333">
        <f t="shared" si="33"/>
        <v>6731.9199999999864</v>
      </c>
      <c r="H1363" s="334" t="s">
        <v>298</v>
      </c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8</v>
      </c>
      <c r="C1364" s="298">
        <v>46093</v>
      </c>
      <c r="D1364" s="299" t="s">
        <v>408</v>
      </c>
      <c r="E1364" s="331">
        <v>51.22</v>
      </c>
      <c r="F1364" s="331"/>
      <c r="G1364" s="333">
        <f t="shared" si="33"/>
        <v>6816.9199999999864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2</v>
      </c>
      <c r="C1365" s="298">
        <v>46093</v>
      </c>
      <c r="D1365" s="299" t="s">
        <v>409</v>
      </c>
      <c r="E1365" s="331">
        <v>57.43</v>
      </c>
      <c r="F1365" s="331"/>
      <c r="G1365" s="333">
        <f t="shared" si="33"/>
        <v>6868.1399999999867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2</v>
      </c>
      <c r="C1366" s="298">
        <v>46093</v>
      </c>
      <c r="D1366" s="299" t="s">
        <v>357</v>
      </c>
      <c r="E1366" s="331">
        <v>17.45</v>
      </c>
      <c r="F1366" s="331"/>
      <c r="G1366" s="333">
        <f t="shared" si="33"/>
        <v>6925.569999999987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8</v>
      </c>
      <c r="C1367" s="298">
        <v>46093</v>
      </c>
      <c r="D1367" s="299" t="s">
        <v>319</v>
      </c>
      <c r="E1367" s="331">
        <v>7.92</v>
      </c>
      <c r="F1367" s="331"/>
      <c r="G1367" s="333">
        <f t="shared" si="33"/>
        <v>6943.0199999999868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291</v>
      </c>
      <c r="B1368" s="330">
        <v>38</v>
      </c>
      <c r="C1368" s="298">
        <v>46093</v>
      </c>
      <c r="D1368" s="299" t="s">
        <v>293</v>
      </c>
      <c r="E1368" s="331"/>
      <c r="F1368" s="331">
        <v>4726.92</v>
      </c>
      <c r="G1368" s="333">
        <f t="shared" si="33"/>
        <v>6950.9399999999869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2</v>
      </c>
      <c r="C1369" s="298">
        <v>46093</v>
      </c>
      <c r="D1369" s="299" t="s">
        <v>385</v>
      </c>
      <c r="E1369" s="331">
        <v>15</v>
      </c>
      <c r="F1369" s="331"/>
      <c r="G1369" s="333">
        <f t="shared" si="33"/>
        <v>2224.0199999999868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6</v>
      </c>
      <c r="C1370" s="298">
        <v>46093</v>
      </c>
      <c r="D1370" s="299" t="s">
        <v>410</v>
      </c>
      <c r="E1370" s="331">
        <v>12</v>
      </c>
      <c r="F1370" s="331"/>
      <c r="G1370" s="333">
        <f t="shared" si="33"/>
        <v>2239.0199999999868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294</v>
      </c>
      <c r="B1371" s="330">
        <v>19</v>
      </c>
      <c r="C1371" s="298">
        <v>46093</v>
      </c>
      <c r="D1371" s="299" t="s">
        <v>191</v>
      </c>
      <c r="E1371" s="331">
        <v>200</v>
      </c>
      <c r="F1371" s="331"/>
      <c r="G1371" s="333">
        <f t="shared" si="33"/>
        <v>2251.0199999999868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6</v>
      </c>
      <c r="C1372" s="298">
        <v>46092</v>
      </c>
      <c r="D1372" s="299" t="s">
        <v>411</v>
      </c>
      <c r="E1372" s="331">
        <v>-10.050000000000001</v>
      </c>
      <c r="F1372" s="331"/>
      <c r="G1372" s="333">
        <f t="shared" si="33"/>
        <v>2451.0199999999868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6</v>
      </c>
      <c r="C1373" s="298">
        <v>46092</v>
      </c>
      <c r="D1373" s="299" t="s">
        <v>412</v>
      </c>
      <c r="E1373" s="331">
        <v>25</v>
      </c>
      <c r="F1373" s="331"/>
      <c r="G1373" s="333">
        <f t="shared" si="33"/>
        <v>2440.9699999999866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2</v>
      </c>
      <c r="C1374" s="298">
        <v>46092</v>
      </c>
      <c r="D1374" s="299" t="s">
        <v>301</v>
      </c>
      <c r="E1374" s="331">
        <v>-9</v>
      </c>
      <c r="F1374" s="331"/>
      <c r="G1374" s="333">
        <f t="shared" si="33"/>
        <v>2465.9699999999866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291</v>
      </c>
      <c r="B1375" s="330">
        <v>41</v>
      </c>
      <c r="C1375" s="298">
        <v>46092</v>
      </c>
      <c r="D1375" s="299" t="s">
        <v>406</v>
      </c>
      <c r="E1375" s="331"/>
      <c r="F1375" s="331">
        <v>500</v>
      </c>
      <c r="G1375" s="333">
        <f t="shared" si="33"/>
        <v>2456.9699999999866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2</v>
      </c>
      <c r="C1376" s="298">
        <v>46092</v>
      </c>
      <c r="D1376" s="299" t="s">
        <v>296</v>
      </c>
      <c r="E1376" s="331">
        <v>16.170000000000002</v>
      </c>
      <c r="F1376" s="331"/>
      <c r="G1376" s="333">
        <f t="shared" si="33"/>
        <v>1956.9699999999864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294</v>
      </c>
      <c r="B1377" s="330">
        <v>22</v>
      </c>
      <c r="C1377" s="298">
        <v>46092</v>
      </c>
      <c r="D1377" s="299" t="s">
        <v>351</v>
      </c>
      <c r="E1377" s="331">
        <v>19.16</v>
      </c>
      <c r="F1377" s="331"/>
      <c r="G1377" s="333">
        <f t="shared" si="33"/>
        <v>1973.1399999999865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335</v>
      </c>
      <c r="B1378" s="330" t="s">
        <v>335</v>
      </c>
      <c r="C1378" s="298">
        <v>46091</v>
      </c>
      <c r="D1378" s="299" t="s">
        <v>182</v>
      </c>
      <c r="E1378" s="331">
        <v>47.28</v>
      </c>
      <c r="F1378" s="331"/>
      <c r="G1378" s="333">
        <f t="shared" si="33"/>
        <v>1992.2999999999865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294</v>
      </c>
      <c r="B1379" s="330">
        <v>13</v>
      </c>
      <c r="C1379" s="298">
        <v>46091</v>
      </c>
      <c r="D1379" s="299" t="s">
        <v>182</v>
      </c>
      <c r="E1379" s="331">
        <v>134.93</v>
      </c>
      <c r="F1379" s="331"/>
      <c r="G1379" s="333">
        <f t="shared" si="33"/>
        <v>2039.5799999999865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8</v>
      </c>
      <c r="C1380" s="298">
        <v>46091</v>
      </c>
      <c r="D1380" s="299" t="s">
        <v>295</v>
      </c>
      <c r="E1380" s="331">
        <v>7.44</v>
      </c>
      <c r="F1380" s="331"/>
      <c r="G1380" s="333">
        <f t="shared" si="33"/>
        <v>2174.5099999999866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4</v>
      </c>
      <c r="C1381" s="298">
        <v>46091</v>
      </c>
      <c r="D1381" s="299" t="s">
        <v>295</v>
      </c>
      <c r="E1381" s="331">
        <v>29.53</v>
      </c>
      <c r="F1381" s="331"/>
      <c r="G1381" s="333">
        <f t="shared" si="33"/>
        <v>2181.9499999999866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4</v>
      </c>
      <c r="C1382" s="298">
        <v>46091</v>
      </c>
      <c r="D1382" s="299" t="s">
        <v>310</v>
      </c>
      <c r="E1382" s="331">
        <v>34.119999999999997</v>
      </c>
      <c r="F1382" s="331"/>
      <c r="G1382" s="333">
        <f t="shared" si="33"/>
        <v>2211.4799999999868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2</v>
      </c>
      <c r="C1383" s="298">
        <v>46091</v>
      </c>
      <c r="D1383" s="299" t="s">
        <v>413</v>
      </c>
      <c r="E1383" s="331">
        <v>18.57</v>
      </c>
      <c r="F1383" s="331"/>
      <c r="G1383" s="333">
        <f t="shared" si="33"/>
        <v>2245.5999999999867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294</v>
      </c>
      <c r="B1384" s="330">
        <v>16</v>
      </c>
      <c r="C1384" s="298">
        <v>46091</v>
      </c>
      <c r="D1384" s="299" t="s">
        <v>414</v>
      </c>
      <c r="E1384" s="331">
        <v>107</v>
      </c>
      <c r="F1384" s="331"/>
      <c r="G1384" s="333">
        <f t="shared" si="33"/>
        <v>2264.1699999999869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294</v>
      </c>
      <c r="B1385" s="330">
        <v>18</v>
      </c>
      <c r="C1385" s="298">
        <v>46090</v>
      </c>
      <c r="D1385" s="299" t="s">
        <v>360</v>
      </c>
      <c r="E1385" s="331">
        <v>400</v>
      </c>
      <c r="F1385" s="331"/>
      <c r="G1385" s="333">
        <f t="shared" si="33"/>
        <v>2371.1699999999869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4</v>
      </c>
      <c r="C1386" s="298">
        <v>46090</v>
      </c>
      <c r="D1386" s="299" t="s">
        <v>296</v>
      </c>
      <c r="E1386" s="331">
        <v>24.69</v>
      </c>
      <c r="F1386" s="331"/>
      <c r="G1386" s="333">
        <f t="shared" si="33"/>
        <v>2771.1699999999869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3</v>
      </c>
      <c r="C1387" s="298">
        <v>46090</v>
      </c>
      <c r="D1387" s="299" t="s">
        <v>415</v>
      </c>
      <c r="E1387" s="331">
        <v>4.59</v>
      </c>
      <c r="F1387" s="331"/>
      <c r="G1387" s="333">
        <f t="shared" si="33"/>
        <v>2795.8599999999869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294</v>
      </c>
      <c r="B1388" s="330">
        <v>9</v>
      </c>
      <c r="C1388" s="298">
        <v>46090</v>
      </c>
      <c r="D1388" s="299" t="s">
        <v>58</v>
      </c>
      <c r="E1388" s="331">
        <v>1281.53</v>
      </c>
      <c r="F1388" s="331"/>
      <c r="G1388" s="333">
        <f t="shared" si="33"/>
        <v>2800.4499999999871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7</v>
      </c>
      <c r="C1389" s="298">
        <v>46090</v>
      </c>
      <c r="D1389" s="299" t="s">
        <v>337</v>
      </c>
      <c r="E1389" s="331">
        <v>40.61</v>
      </c>
      <c r="F1389" s="331"/>
      <c r="G1389" s="333">
        <f t="shared" si="33"/>
        <v>4081.9799999999873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287</v>
      </c>
      <c r="B1390" s="330" t="s">
        <v>287</v>
      </c>
      <c r="C1390" s="298">
        <v>46090</v>
      </c>
      <c r="D1390" s="299" t="s">
        <v>416</v>
      </c>
      <c r="E1390" s="331">
        <v>380</v>
      </c>
      <c r="F1390" s="331">
        <v>380</v>
      </c>
      <c r="G1390" s="333">
        <f t="shared" si="33"/>
        <v>4122.5899999999874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2</v>
      </c>
      <c r="C1391" s="298">
        <v>46090</v>
      </c>
      <c r="D1391" s="299" t="s">
        <v>417</v>
      </c>
      <c r="E1391" s="331">
        <v>15</v>
      </c>
      <c r="F1391" s="331"/>
      <c r="G1391" s="333">
        <f t="shared" si="33"/>
        <v>4122.5899999999874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46090</v>
      </c>
      <c r="D1392" s="299" t="s">
        <v>385</v>
      </c>
      <c r="E1392" s="331">
        <v>15</v>
      </c>
      <c r="F1392" s="331"/>
      <c r="G1392" s="333">
        <f t="shared" si="33"/>
        <v>4137.5899999999874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6</v>
      </c>
      <c r="C1393" s="298">
        <v>46090</v>
      </c>
      <c r="D1393" s="299" t="s">
        <v>300</v>
      </c>
      <c r="E1393" s="331">
        <v>70.66</v>
      </c>
      <c r="F1393" s="331"/>
      <c r="G1393" s="333">
        <f t="shared" si="33"/>
        <v>4152.5899999999874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1</v>
      </c>
      <c r="C1394" s="298">
        <v>46089</v>
      </c>
      <c r="D1394" s="299" t="s">
        <v>311</v>
      </c>
      <c r="E1394" s="331">
        <v>109.77</v>
      </c>
      <c r="F1394" s="331"/>
      <c r="G1394" s="333">
        <f t="shared" si="33"/>
        <v>4223.2499999999873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6</v>
      </c>
      <c r="C1395" s="298">
        <v>46089</v>
      </c>
      <c r="D1395" s="299" t="s">
        <v>306</v>
      </c>
      <c r="E1395" s="331">
        <v>9.3800000000000008</v>
      </c>
      <c r="F1395" s="331"/>
      <c r="G1395" s="333">
        <f t="shared" si="33"/>
        <v>4333.0199999999877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3</v>
      </c>
      <c r="C1396" s="298">
        <v>46089</v>
      </c>
      <c r="D1396" s="299" t="s">
        <v>418</v>
      </c>
      <c r="E1396" s="331">
        <v>3.85</v>
      </c>
      <c r="F1396" s="331"/>
      <c r="G1396" s="333">
        <f t="shared" si="33"/>
        <v>4342.3999999999878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2</v>
      </c>
      <c r="C1397" s="298">
        <v>46089</v>
      </c>
      <c r="D1397" s="299" t="s">
        <v>403</v>
      </c>
      <c r="E1397" s="331">
        <v>88.54</v>
      </c>
      <c r="F1397" s="331"/>
      <c r="G1397" s="333">
        <f t="shared" si="33"/>
        <v>4346.2499999999882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2</v>
      </c>
      <c r="C1398" s="298">
        <v>46089</v>
      </c>
      <c r="D1398" s="299" t="s">
        <v>357</v>
      </c>
      <c r="E1398" s="331">
        <v>8.3800000000000008</v>
      </c>
      <c r="F1398" s="331"/>
      <c r="G1398" s="333">
        <f t="shared" si="33"/>
        <v>4434.7899999999881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2</v>
      </c>
      <c r="C1399" s="298">
        <v>46089</v>
      </c>
      <c r="D1399" s="299" t="s">
        <v>301</v>
      </c>
      <c r="E1399" s="331">
        <v>39.549999999999997</v>
      </c>
      <c r="F1399" s="331"/>
      <c r="G1399" s="333">
        <f t="shared" si="33"/>
        <v>4443.1699999999882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4</v>
      </c>
      <c r="C1400" s="298">
        <v>46089</v>
      </c>
      <c r="D1400" s="299" t="s">
        <v>419</v>
      </c>
      <c r="E1400" s="331">
        <v>31.68</v>
      </c>
      <c r="F1400" s="331"/>
      <c r="G1400" s="333">
        <f t="shared" si="33"/>
        <v>4482.7199999999884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8</v>
      </c>
      <c r="C1401" s="298">
        <v>46088</v>
      </c>
      <c r="D1401" s="299" t="s">
        <v>308</v>
      </c>
      <c r="E1401" s="331">
        <v>24.65</v>
      </c>
      <c r="F1401" s="331"/>
      <c r="G1401" s="333">
        <f t="shared" si="33"/>
        <v>4514.3999999999887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2</v>
      </c>
      <c r="C1402" s="298">
        <v>46088</v>
      </c>
      <c r="D1402" s="299" t="s">
        <v>345</v>
      </c>
      <c r="E1402" s="331">
        <v>11.04</v>
      </c>
      <c r="F1402" s="331"/>
      <c r="G1402" s="333">
        <f t="shared" si="33"/>
        <v>4539.0499999999884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8</v>
      </c>
      <c r="C1403" s="298">
        <v>46088</v>
      </c>
      <c r="D1403" s="299" t="s">
        <v>319</v>
      </c>
      <c r="E1403" s="331">
        <v>11.5</v>
      </c>
      <c r="F1403" s="331"/>
      <c r="G1403" s="333">
        <f t="shared" si="33"/>
        <v>4550.0899999999883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8</v>
      </c>
      <c r="C1404" s="298">
        <v>46088</v>
      </c>
      <c r="D1404" s="299" t="s">
        <v>296</v>
      </c>
      <c r="E1404" s="331">
        <v>12.44</v>
      </c>
      <c r="F1404" s="331"/>
      <c r="G1404" s="333">
        <f t="shared" si="33"/>
        <v>4561.5899999999883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4</v>
      </c>
      <c r="C1405" s="298">
        <v>46088</v>
      </c>
      <c r="D1405" s="299" t="s">
        <v>296</v>
      </c>
      <c r="E1405" s="331">
        <v>23.62</v>
      </c>
      <c r="F1405" s="331"/>
      <c r="G1405" s="333">
        <f t="shared" si="33"/>
        <v>4574.0299999999879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2</v>
      </c>
      <c r="C1406" s="298">
        <v>46088</v>
      </c>
      <c r="D1406" s="299" t="s">
        <v>301</v>
      </c>
      <c r="E1406" s="331">
        <v>36.049999999999997</v>
      </c>
      <c r="F1406" s="331"/>
      <c r="G1406" s="333">
        <f t="shared" si="33"/>
        <v>4597.6499999999878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294</v>
      </c>
      <c r="B1407" s="330">
        <v>14</v>
      </c>
      <c r="C1407" s="298">
        <v>46087</v>
      </c>
      <c r="D1407" s="299" t="s">
        <v>365</v>
      </c>
      <c r="E1407" s="331">
        <v>66.67</v>
      </c>
      <c r="F1407" s="331"/>
      <c r="G1407" s="333">
        <f t="shared" si="33"/>
        <v>4633.699999999988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2</v>
      </c>
      <c r="C1408" s="298">
        <v>46087</v>
      </c>
      <c r="D1408" s="299" t="s">
        <v>296</v>
      </c>
      <c r="E1408" s="331">
        <v>17.850000000000001</v>
      </c>
      <c r="F1408" s="331"/>
      <c r="G1408" s="333">
        <f t="shared" si="33"/>
        <v>4700.3699999999881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1</v>
      </c>
      <c r="C1409" s="298">
        <v>46087</v>
      </c>
      <c r="D1409" s="299" t="s">
        <v>304</v>
      </c>
      <c r="E1409" s="331">
        <v>112.13</v>
      </c>
      <c r="F1409" s="331"/>
      <c r="G1409" s="333">
        <f t="shared" si="33"/>
        <v>4718.2199999999884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3</v>
      </c>
      <c r="C1410" s="298">
        <v>46087</v>
      </c>
      <c r="D1410" s="299" t="s">
        <v>324</v>
      </c>
      <c r="E1410" s="331">
        <v>7.31</v>
      </c>
      <c r="F1410" s="331"/>
      <c r="G1410" s="333">
        <f t="shared" si="33"/>
        <v>4830.3499999999885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291</v>
      </c>
      <c r="B1411" s="330">
        <v>39</v>
      </c>
      <c r="C1411" s="298">
        <v>46086</v>
      </c>
      <c r="D1411" s="299" t="s">
        <v>292</v>
      </c>
      <c r="E1411" s="331"/>
      <c r="F1411" s="331">
        <v>2763.78</v>
      </c>
      <c r="G1411" s="333">
        <f t="shared" si="33"/>
        <v>4837.6599999999889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4</v>
      </c>
      <c r="C1412" s="298">
        <v>46086</v>
      </c>
      <c r="D1412" s="299" t="s">
        <v>295</v>
      </c>
      <c r="E1412" s="331">
        <v>31.52</v>
      </c>
      <c r="F1412" s="331"/>
      <c r="G1412" s="333">
        <f t="shared" si="33"/>
        <v>2073.8799999999892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2</v>
      </c>
      <c r="C1413" s="298">
        <v>46086</v>
      </c>
      <c r="D1413" s="299" t="s">
        <v>357</v>
      </c>
      <c r="E1413" s="331">
        <v>14.86</v>
      </c>
      <c r="F1413" s="331"/>
      <c r="G1413" s="333">
        <f t="shared" si="33"/>
        <v>2105.3999999999892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8</v>
      </c>
      <c r="C1414" s="298">
        <v>46086</v>
      </c>
      <c r="D1414" s="299" t="s">
        <v>408</v>
      </c>
      <c r="E1414" s="331">
        <v>44.99</v>
      </c>
      <c r="F1414" s="331"/>
      <c r="G1414" s="333">
        <f t="shared" si="33"/>
        <v>2120.2599999999893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2</v>
      </c>
      <c r="C1415" s="298">
        <v>46085</v>
      </c>
      <c r="D1415" s="299" t="s">
        <v>420</v>
      </c>
      <c r="E1415" s="331">
        <v>15</v>
      </c>
      <c r="F1415" s="331"/>
      <c r="G1415" s="333">
        <f t="shared" si="33"/>
        <v>2165.2499999999891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2</v>
      </c>
      <c r="C1416" s="298">
        <v>46085</v>
      </c>
      <c r="D1416" s="299" t="s">
        <v>296</v>
      </c>
      <c r="E1416" s="331">
        <v>10.84</v>
      </c>
      <c r="F1416" s="331"/>
      <c r="G1416" s="333">
        <f t="shared" si="33"/>
        <v>2180.2499999999891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294</v>
      </c>
      <c r="B1417" s="330">
        <v>14</v>
      </c>
      <c r="C1417" s="298">
        <v>46085</v>
      </c>
      <c r="D1417" s="299" t="s">
        <v>366</v>
      </c>
      <c r="E1417" s="331">
        <v>68.739999999999995</v>
      </c>
      <c r="F1417" s="331"/>
      <c r="G1417" s="333">
        <f t="shared" si="33"/>
        <v>2191.0899999999892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4</v>
      </c>
      <c r="C1418" s="298">
        <v>46085</v>
      </c>
      <c r="D1418" s="299" t="s">
        <v>310</v>
      </c>
      <c r="E1418" s="331">
        <v>30.67</v>
      </c>
      <c r="F1418" s="331"/>
      <c r="G1418" s="333">
        <f t="shared" si="33"/>
        <v>2259.829999999989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294</v>
      </c>
      <c r="B1419" s="330">
        <v>17</v>
      </c>
      <c r="C1419" s="298">
        <v>46085</v>
      </c>
      <c r="D1419" s="299" t="s">
        <v>369</v>
      </c>
      <c r="E1419" s="331">
        <v>99</v>
      </c>
      <c r="F1419" s="331"/>
      <c r="G1419" s="333">
        <f t="shared" si="33"/>
        <v>2290.4999999999891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294</v>
      </c>
      <c r="B1420" s="330">
        <v>21</v>
      </c>
      <c r="C1420" s="298">
        <v>46084</v>
      </c>
      <c r="D1420" s="299" t="s">
        <v>194</v>
      </c>
      <c r="E1420" s="331">
        <v>40.72</v>
      </c>
      <c r="F1420" s="331"/>
      <c r="G1420" s="333">
        <f t="shared" si="33"/>
        <v>2389.4999999999891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284</v>
      </c>
      <c r="B1421" s="330">
        <v>36</v>
      </c>
      <c r="C1421" s="298">
        <v>46084</v>
      </c>
      <c r="D1421" s="299" t="s">
        <v>373</v>
      </c>
      <c r="E1421" s="331">
        <v>50</v>
      </c>
      <c r="F1421" s="331"/>
      <c r="G1421" s="333">
        <f t="shared" si="33"/>
        <v>2430.2199999999889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2</v>
      </c>
      <c r="C1422" s="298">
        <v>46084</v>
      </c>
      <c r="D1422" s="299" t="s">
        <v>296</v>
      </c>
      <c r="E1422" s="331">
        <v>14.67</v>
      </c>
      <c r="F1422" s="331"/>
      <c r="G1422" s="333">
        <f t="shared" si="33"/>
        <v>2480.2199999999889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4</v>
      </c>
      <c r="C1423" s="298">
        <v>46084</v>
      </c>
      <c r="D1423" s="299" t="s">
        <v>296</v>
      </c>
      <c r="E1423" s="331">
        <v>27.42</v>
      </c>
      <c r="F1423" s="331"/>
      <c r="G1423" s="333">
        <f t="shared" si="33"/>
        <v>2494.889999999989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6</v>
      </c>
      <c r="C1424" s="298">
        <v>46084</v>
      </c>
      <c r="D1424" s="299" t="s">
        <v>421</v>
      </c>
      <c r="E1424" s="331">
        <v>106.27</v>
      </c>
      <c r="F1424" s="331"/>
      <c r="G1424" s="333">
        <f t="shared" si="33"/>
        <v>2522.309999999989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6</v>
      </c>
      <c r="C1425" s="298">
        <v>46084</v>
      </c>
      <c r="D1425" s="299" t="s">
        <v>421</v>
      </c>
      <c r="E1425" s="331">
        <v>-107</v>
      </c>
      <c r="F1425" s="331"/>
      <c r="G1425" s="333">
        <f t="shared" si="33"/>
        <v>2628.579999999989</v>
      </c>
      <c r="H1425" s="334" t="s">
        <v>298</v>
      </c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2</v>
      </c>
      <c r="C1426" s="298">
        <v>46083</v>
      </c>
      <c r="D1426" s="299" t="s">
        <v>301</v>
      </c>
      <c r="E1426" s="331">
        <v>20</v>
      </c>
      <c r="F1426" s="331"/>
      <c r="G1426" s="333">
        <f t="shared" si="33"/>
        <v>2521.579999999989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287</v>
      </c>
      <c r="B1427" s="330" t="s">
        <v>287</v>
      </c>
      <c r="C1427" s="298">
        <v>46083</v>
      </c>
      <c r="D1427" s="299" t="s">
        <v>288</v>
      </c>
      <c r="E1427" s="331">
        <v>185.64</v>
      </c>
      <c r="F1427" s="331">
        <v>185.64</v>
      </c>
      <c r="G1427" s="333">
        <f t="shared" si="33"/>
        <v>2541.579999999989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2</v>
      </c>
      <c r="C1428" s="298">
        <v>46083</v>
      </c>
      <c r="D1428" s="299" t="s">
        <v>423</v>
      </c>
      <c r="E1428" s="331">
        <v>70.12</v>
      </c>
      <c r="F1428" s="331"/>
      <c r="G1428" s="333">
        <f t="shared" si="33"/>
        <v>2541.579999999989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294</v>
      </c>
      <c r="B1429" s="330">
        <v>17</v>
      </c>
      <c r="C1429" s="298">
        <v>46083</v>
      </c>
      <c r="D1429" s="299" t="s">
        <v>188</v>
      </c>
      <c r="E1429" s="331">
        <v>41.44</v>
      </c>
      <c r="F1429" s="331"/>
      <c r="G1429" s="333">
        <f t="shared" si="33"/>
        <v>2611.6999999999889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8</v>
      </c>
      <c r="C1430" s="298">
        <v>46083</v>
      </c>
      <c r="D1430" s="299" t="s">
        <v>296</v>
      </c>
      <c r="E1430" s="331">
        <v>8.7200000000000006</v>
      </c>
      <c r="F1430" s="331"/>
      <c r="G1430" s="333">
        <f t="shared" si="33"/>
        <v>2653.139999999989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294</v>
      </c>
      <c r="B1431" s="330">
        <v>22</v>
      </c>
      <c r="C1431" s="298">
        <v>46082</v>
      </c>
      <c r="D1431" s="299" t="s">
        <v>374</v>
      </c>
      <c r="E1431" s="331">
        <v>6.37</v>
      </c>
      <c r="F1431" s="331"/>
      <c r="G1431" s="333">
        <f t="shared" si="33"/>
        <v>2661.8599999999888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2</v>
      </c>
      <c r="C1432" s="298">
        <v>46082</v>
      </c>
      <c r="D1432" s="299" t="s">
        <v>296</v>
      </c>
      <c r="E1432" s="331">
        <v>9.8699999999999992</v>
      </c>
      <c r="F1432" s="331"/>
      <c r="G1432" s="333">
        <f t="shared" si="33"/>
        <v>2668.2299999999886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1</v>
      </c>
      <c r="C1433" s="298">
        <v>46082</v>
      </c>
      <c r="D1433" s="299" t="s">
        <v>311</v>
      </c>
      <c r="E1433" s="331">
        <v>119.55</v>
      </c>
      <c r="F1433" s="331"/>
      <c r="G1433" s="333">
        <f t="shared" si="33"/>
        <v>2678.0999999999885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3</v>
      </c>
      <c r="C1434" s="298">
        <v>46082</v>
      </c>
      <c r="D1434" s="299" t="s">
        <v>347</v>
      </c>
      <c r="E1434" s="331">
        <v>25</v>
      </c>
      <c r="F1434" s="331"/>
      <c r="G1434" s="333">
        <f t="shared" si="33"/>
        <v>2797.6499999999887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1</v>
      </c>
      <c r="C1435" s="298">
        <v>46082</v>
      </c>
      <c r="D1435" s="299" t="s">
        <v>304</v>
      </c>
      <c r="E1435" s="331">
        <v>119.17</v>
      </c>
      <c r="F1435" s="331"/>
      <c r="G1435" s="333">
        <f t="shared" si="33"/>
        <v>2822.6499999999887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284</v>
      </c>
      <c r="B1436" s="330">
        <v>37</v>
      </c>
      <c r="C1436" s="298">
        <v>46081</v>
      </c>
      <c r="D1436" s="299" t="s">
        <v>424</v>
      </c>
      <c r="E1436" s="331">
        <v>3764.91</v>
      </c>
      <c r="F1436" s="331"/>
      <c r="G1436" s="333">
        <f t="shared" si="33"/>
        <v>2941.8199999999888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286</v>
      </c>
      <c r="B1437" s="330">
        <v>25</v>
      </c>
      <c r="C1437" s="298">
        <v>46081</v>
      </c>
      <c r="D1437" s="298" t="s">
        <v>204</v>
      </c>
      <c r="E1437" s="331">
        <v>350</v>
      </c>
      <c r="F1437" s="331"/>
      <c r="G1437" s="333">
        <f t="shared" si="33"/>
        <v>6706.7299999999886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286</v>
      </c>
      <c r="B1438" s="330">
        <v>26</v>
      </c>
      <c r="C1438" s="298">
        <v>46081</v>
      </c>
      <c r="D1438" s="298" t="s">
        <v>205</v>
      </c>
      <c r="E1438" s="331">
        <v>320</v>
      </c>
      <c r="F1438" s="331"/>
      <c r="G1438" s="333">
        <f t="shared" si="33"/>
        <v>7056.7299999999886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286</v>
      </c>
      <c r="B1439" s="330">
        <v>27</v>
      </c>
      <c r="C1439" s="298">
        <v>46081</v>
      </c>
      <c r="D1439" s="298" t="s">
        <v>206</v>
      </c>
      <c r="E1439" s="331">
        <v>25</v>
      </c>
      <c r="F1439" s="331"/>
      <c r="G1439" s="333">
        <f t="shared" si="33"/>
        <v>7376.7299999999886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286</v>
      </c>
      <c r="B1440" s="330">
        <v>28</v>
      </c>
      <c r="C1440" s="298">
        <v>46081</v>
      </c>
      <c r="D1440" s="298" t="s">
        <v>207</v>
      </c>
      <c r="E1440" s="331">
        <v>25</v>
      </c>
      <c r="F1440" s="331"/>
      <c r="G1440" s="333">
        <f t="shared" si="33"/>
        <v>7401.7299999999886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286</v>
      </c>
      <c r="B1441" s="330">
        <v>29</v>
      </c>
      <c r="C1441" s="298">
        <v>46081</v>
      </c>
      <c r="D1441" s="298" t="s">
        <v>208</v>
      </c>
      <c r="E1441" s="331">
        <v>45</v>
      </c>
      <c r="F1441" s="331"/>
      <c r="G1441" s="333">
        <f t="shared" si="33"/>
        <v>7426.7299999999886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286</v>
      </c>
      <c r="B1442" s="330">
        <v>30</v>
      </c>
      <c r="C1442" s="298">
        <v>46081</v>
      </c>
      <c r="D1442" s="298" t="s">
        <v>209</v>
      </c>
      <c r="E1442" s="331">
        <v>400</v>
      </c>
      <c r="F1442" s="331"/>
      <c r="G1442" s="333">
        <f t="shared" si="33"/>
        <v>7471.7299999999886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286</v>
      </c>
      <c r="B1443" s="330">
        <v>31</v>
      </c>
      <c r="C1443" s="298">
        <v>46081</v>
      </c>
      <c r="D1443" s="298" t="s">
        <v>210</v>
      </c>
      <c r="E1443" s="331">
        <v>375</v>
      </c>
      <c r="F1443" s="331"/>
      <c r="G1443" s="333">
        <f t="shared" si="33"/>
        <v>7871.7299999999886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286</v>
      </c>
      <c r="B1444" s="330">
        <v>32</v>
      </c>
      <c r="C1444" s="298">
        <v>46081</v>
      </c>
      <c r="D1444" s="298" t="s">
        <v>211</v>
      </c>
      <c r="E1444" s="331">
        <v>100</v>
      </c>
      <c r="F1444" s="331"/>
      <c r="G1444" s="333">
        <f t="shared" si="33"/>
        <v>8246.7299999999886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286</v>
      </c>
      <c r="B1445" s="330">
        <v>33</v>
      </c>
      <c r="C1445" s="298">
        <v>46081</v>
      </c>
      <c r="D1445" s="298" t="s">
        <v>212</v>
      </c>
      <c r="E1445" s="331">
        <v>85</v>
      </c>
      <c r="F1445" s="331"/>
      <c r="G1445" s="333">
        <f t="shared" si="33"/>
        <v>8346.7299999999886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286</v>
      </c>
      <c r="B1446" s="330">
        <v>34</v>
      </c>
      <c r="C1446" s="298">
        <v>46081</v>
      </c>
      <c r="D1446" s="298" t="s">
        <v>213</v>
      </c>
      <c r="E1446" s="331">
        <v>230</v>
      </c>
      <c r="F1446" s="331"/>
      <c r="G1446" s="333">
        <f t="shared" si="33"/>
        <v>8431.7299999999886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286</v>
      </c>
      <c r="B1447" s="330">
        <v>35</v>
      </c>
      <c r="C1447" s="298">
        <v>46081</v>
      </c>
      <c r="D1447" s="298" t="s">
        <v>214</v>
      </c>
      <c r="E1447" s="331">
        <v>45</v>
      </c>
      <c r="F1447" s="331"/>
      <c r="G1447" s="333">
        <f t="shared" si="33"/>
        <v>8661.7299999999886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294</v>
      </c>
      <c r="B1448" s="330">
        <v>42</v>
      </c>
      <c r="C1448" s="298">
        <v>46081</v>
      </c>
      <c r="D1448" s="298" t="s">
        <v>200</v>
      </c>
      <c r="E1448" s="331">
        <v>51.19</v>
      </c>
      <c r="F1448" s="331"/>
      <c r="G1448" s="333">
        <f t="shared" si="33"/>
        <v>8706.7299999999886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294</v>
      </c>
      <c r="B1449" s="330">
        <v>43</v>
      </c>
      <c r="C1449" s="298">
        <v>46081</v>
      </c>
      <c r="D1449" s="298" t="s">
        <v>201</v>
      </c>
      <c r="E1449" s="331">
        <v>37.17</v>
      </c>
      <c r="F1449" s="331"/>
      <c r="G1449" s="333">
        <f t="shared" si="33"/>
        <v>8757.9199999999892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294</v>
      </c>
      <c r="B1450" s="330">
        <v>10</v>
      </c>
      <c r="C1450" s="298">
        <v>46081</v>
      </c>
      <c r="D1450" s="298" t="s">
        <v>176</v>
      </c>
      <c r="E1450" s="331">
        <v>17.899999999999999</v>
      </c>
      <c r="F1450" s="331"/>
      <c r="G1450" s="333">
        <f t="shared" si="33"/>
        <v>8795.0899999999892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2</v>
      </c>
      <c r="C1451" s="298">
        <v>46080</v>
      </c>
      <c r="D1451" s="298" t="s">
        <v>357</v>
      </c>
      <c r="E1451" s="331">
        <v>11.17</v>
      </c>
      <c r="F1451" s="331"/>
      <c r="G1451" s="333">
        <f t="shared" si="33"/>
        <v>8812.9899999999889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2</v>
      </c>
      <c r="C1452" s="298">
        <v>46080</v>
      </c>
      <c r="D1452" s="299" t="s">
        <v>425</v>
      </c>
      <c r="E1452" s="331">
        <v>25</v>
      </c>
      <c r="F1452" s="331"/>
      <c r="G1452" s="333">
        <f t="shared" si="33"/>
        <v>8824.1599999999889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2</v>
      </c>
      <c r="C1453" s="298">
        <v>46080</v>
      </c>
      <c r="D1453" s="299" t="s">
        <v>357</v>
      </c>
      <c r="E1453" s="331">
        <v>22.84</v>
      </c>
      <c r="F1453" s="331"/>
      <c r="G1453" s="333">
        <f t="shared" si="33"/>
        <v>8849.1599999999889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6</v>
      </c>
      <c r="C1454" s="298">
        <v>46080</v>
      </c>
      <c r="D1454" s="299" t="s">
        <v>426</v>
      </c>
      <c r="E1454" s="331">
        <v>-88</v>
      </c>
      <c r="F1454" s="331"/>
      <c r="G1454" s="333">
        <f t="shared" si="33"/>
        <v>8871.9999999999891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291</v>
      </c>
      <c r="B1455" s="330">
        <v>38</v>
      </c>
      <c r="C1455" s="298">
        <v>46080</v>
      </c>
      <c r="D1455" s="299" t="s">
        <v>293</v>
      </c>
      <c r="E1455" s="331"/>
      <c r="F1455" s="331">
        <v>4278.1499999999996</v>
      </c>
      <c r="G1455" s="333">
        <f t="shared" si="33"/>
        <v>8783.9999999999891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6</v>
      </c>
      <c r="C1456" s="298">
        <v>46080</v>
      </c>
      <c r="D1456" s="299" t="s">
        <v>427</v>
      </c>
      <c r="E1456" s="331">
        <v>25.93</v>
      </c>
      <c r="F1456" s="331"/>
      <c r="G1456" s="333">
        <f t="shared" si="33"/>
        <v>4505.8499999999904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4</v>
      </c>
      <c r="C1457" s="298">
        <v>46079</v>
      </c>
      <c r="D1457" s="299" t="s">
        <v>310</v>
      </c>
      <c r="E1457" s="331">
        <v>29.84</v>
      </c>
      <c r="F1457" s="331"/>
      <c r="G1457" s="333">
        <f t="shared" si="33"/>
        <v>4531.7799999999907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5</v>
      </c>
      <c r="C1458" s="298">
        <v>46079</v>
      </c>
      <c r="D1458" s="299" t="s">
        <v>428</v>
      </c>
      <c r="E1458" s="331">
        <v>103.25</v>
      </c>
      <c r="F1458" s="331"/>
      <c r="G1458" s="333">
        <f t="shared" si="33"/>
        <v>4561.6199999999908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8</v>
      </c>
      <c r="C1459" s="298">
        <v>46079</v>
      </c>
      <c r="D1459" s="299" t="s">
        <v>356</v>
      </c>
      <c r="E1459" s="331">
        <v>26.02</v>
      </c>
      <c r="F1459" s="331"/>
      <c r="G1459" s="333">
        <f t="shared" si="33"/>
        <v>4664.8699999999908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294</v>
      </c>
      <c r="B1460" s="330">
        <v>24</v>
      </c>
      <c r="C1460" s="298">
        <v>46079</v>
      </c>
      <c r="D1460" s="299" t="s">
        <v>858</v>
      </c>
      <c r="E1460" s="331">
        <v>84.83</v>
      </c>
      <c r="F1460" s="331"/>
      <c r="G1460" s="333">
        <f t="shared" si="33"/>
        <v>4690.8899999999912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2</v>
      </c>
      <c r="C1461" s="298">
        <v>46079</v>
      </c>
      <c r="D1461" s="299" t="s">
        <v>296</v>
      </c>
      <c r="E1461" s="331">
        <v>17.87</v>
      </c>
      <c r="F1461" s="331"/>
      <c r="G1461" s="333">
        <f t="shared" si="33"/>
        <v>4775.7199999999912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5</v>
      </c>
      <c r="C1462" s="298">
        <v>46079</v>
      </c>
      <c r="D1462" s="299" t="s">
        <v>429</v>
      </c>
      <c r="E1462" s="331">
        <v>123.64</v>
      </c>
      <c r="F1462" s="331"/>
      <c r="G1462" s="333">
        <f t="shared" si="33"/>
        <v>4793.5899999999911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8</v>
      </c>
      <c r="C1463" s="298">
        <v>46078</v>
      </c>
      <c r="D1463" s="299" t="s">
        <v>319</v>
      </c>
      <c r="E1463" s="331">
        <v>18.5</v>
      </c>
      <c r="F1463" s="331"/>
      <c r="G1463" s="333">
        <f t="shared" si="33"/>
        <v>4917.2299999999914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4</v>
      </c>
      <c r="C1464" s="298">
        <v>46078</v>
      </c>
      <c r="D1464" s="299" t="s">
        <v>296</v>
      </c>
      <c r="E1464" s="331">
        <v>50.96</v>
      </c>
      <c r="F1464" s="331"/>
      <c r="G1464" s="333">
        <f t="shared" si="33"/>
        <v>4935.7299999999914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8</v>
      </c>
      <c r="C1465" s="298">
        <v>46078</v>
      </c>
      <c r="D1465" s="299" t="s">
        <v>296</v>
      </c>
      <c r="E1465" s="331">
        <v>11.28</v>
      </c>
      <c r="F1465" s="331"/>
      <c r="G1465" s="333">
        <f t="shared" si="33"/>
        <v>4986.6899999999914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294</v>
      </c>
      <c r="B1466" s="330">
        <v>12</v>
      </c>
      <c r="C1466" s="298">
        <v>46078</v>
      </c>
      <c r="D1466" s="299" t="s">
        <v>314</v>
      </c>
      <c r="E1466" s="331">
        <v>204.47</v>
      </c>
      <c r="F1466" s="331"/>
      <c r="G1466" s="333">
        <f t="shared" si="33"/>
        <v>4997.9699999999912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8</v>
      </c>
      <c r="C1467" s="298">
        <v>46078</v>
      </c>
      <c r="D1467" s="299" t="s">
        <v>308</v>
      </c>
      <c r="E1467" s="331">
        <v>47.99</v>
      </c>
      <c r="F1467" s="331"/>
      <c r="G1467" s="333">
        <f t="shared" si="33"/>
        <v>5202.4399999999914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1</v>
      </c>
      <c r="C1468" s="298">
        <v>46078</v>
      </c>
      <c r="D1468" s="299" t="s">
        <v>304</v>
      </c>
      <c r="E1468" s="331">
        <v>19.09</v>
      </c>
      <c r="F1468" s="331"/>
      <c r="G1468" s="333">
        <f t="shared" si="33"/>
        <v>5250.4299999999912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294</v>
      </c>
      <c r="B1469" s="330">
        <v>23</v>
      </c>
      <c r="C1469" s="298">
        <v>46076</v>
      </c>
      <c r="D1469" s="299" t="s">
        <v>67</v>
      </c>
      <c r="E1469" s="331">
        <v>650.88</v>
      </c>
      <c r="F1469" s="331"/>
      <c r="G1469" s="333">
        <f t="shared" si="33"/>
        <v>5269.5199999999913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6</v>
      </c>
      <c r="C1470" s="298">
        <v>46076</v>
      </c>
      <c r="D1470" s="299" t="s">
        <v>350</v>
      </c>
      <c r="E1470" s="331">
        <v>35</v>
      </c>
      <c r="F1470" s="331"/>
      <c r="G1470" s="333">
        <f t="shared" si="33"/>
        <v>5920.3999999999915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1</v>
      </c>
      <c r="C1471" s="298">
        <v>46076</v>
      </c>
      <c r="D1471" s="299" t="s">
        <v>306</v>
      </c>
      <c r="E1471" s="331">
        <v>128.97999999999999</v>
      </c>
      <c r="F1471" s="331"/>
      <c r="G1471" s="333">
        <f t="shared" si="33"/>
        <v>5955.3999999999915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1</v>
      </c>
      <c r="C1472" s="298">
        <v>46076</v>
      </c>
      <c r="D1472" s="299" t="s">
        <v>320</v>
      </c>
      <c r="E1472" s="331">
        <v>52.55</v>
      </c>
      <c r="F1472" s="331"/>
      <c r="G1472" s="333">
        <f t="shared" si="33"/>
        <v>6084.379999999991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3</v>
      </c>
      <c r="C1473" s="298">
        <v>46075</v>
      </c>
      <c r="D1473" s="299" t="s">
        <v>347</v>
      </c>
      <c r="E1473" s="331">
        <v>13.76</v>
      </c>
      <c r="F1473" s="331"/>
      <c r="G1473" s="333">
        <f t="shared" si="33"/>
        <v>6136.9299999999912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1</v>
      </c>
      <c r="C1474" s="298">
        <v>46075</v>
      </c>
      <c r="D1474" s="299" t="s">
        <v>311</v>
      </c>
      <c r="E1474" s="331">
        <v>187.64</v>
      </c>
      <c r="F1474" s="331"/>
      <c r="G1474" s="333">
        <f t="shared" si="33"/>
        <v>6150.6899999999914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1</v>
      </c>
      <c r="C1475" s="298">
        <v>46074</v>
      </c>
      <c r="D1475" s="299" t="s">
        <v>392</v>
      </c>
      <c r="E1475" s="331">
        <v>75.78</v>
      </c>
      <c r="F1475" s="331"/>
      <c r="G1475" s="333">
        <f t="shared" si="33"/>
        <v>6338.3299999999917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2</v>
      </c>
      <c r="C1476" s="298">
        <v>46074</v>
      </c>
      <c r="D1476" s="299" t="s">
        <v>391</v>
      </c>
      <c r="E1476" s="331">
        <v>27.41</v>
      </c>
      <c r="F1476" s="331"/>
      <c r="G1476" s="333">
        <f t="shared" si="33"/>
        <v>6414.1099999999915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4</v>
      </c>
      <c r="C1477" s="298">
        <v>46074</v>
      </c>
      <c r="D1477" s="299" t="s">
        <v>430</v>
      </c>
      <c r="E1477" s="331">
        <v>32.049999999999997</v>
      </c>
      <c r="F1477" s="331"/>
      <c r="G1477" s="333">
        <f t="shared" si="33"/>
        <v>6441.5199999999913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2</v>
      </c>
      <c r="C1478" s="298">
        <v>46074</v>
      </c>
      <c r="D1478" s="299" t="s">
        <v>357</v>
      </c>
      <c r="E1478" s="331">
        <v>9.4700000000000006</v>
      </c>
      <c r="F1478" s="331"/>
      <c r="G1478" s="333">
        <f t="shared" si="33"/>
        <v>6473.5699999999915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2</v>
      </c>
      <c r="C1479" s="298">
        <v>46073</v>
      </c>
      <c r="D1479" s="299" t="s">
        <v>296</v>
      </c>
      <c r="E1479" s="331">
        <v>14.47</v>
      </c>
      <c r="F1479" s="331"/>
      <c r="G1479" s="333">
        <f t="shared" si="33"/>
        <v>6483.0399999999918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3</v>
      </c>
      <c r="C1480" s="298">
        <v>46073</v>
      </c>
      <c r="D1480" s="299" t="s">
        <v>354</v>
      </c>
      <c r="E1480" s="331">
        <v>11.97</v>
      </c>
      <c r="F1480" s="331"/>
      <c r="G1480" s="333">
        <f t="shared" si="33"/>
        <v>6497.509999999992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4</v>
      </c>
      <c r="C1481" s="298">
        <v>46073</v>
      </c>
      <c r="D1481" s="299" t="s">
        <v>354</v>
      </c>
      <c r="E1481" s="331">
        <v>59.88</v>
      </c>
      <c r="F1481" s="331"/>
      <c r="G1481" s="333">
        <f t="shared" si="33"/>
        <v>6509.4799999999923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2</v>
      </c>
      <c r="C1482" s="298">
        <v>46073</v>
      </c>
      <c r="D1482" s="299" t="s">
        <v>417</v>
      </c>
      <c r="E1482" s="331">
        <v>19.57</v>
      </c>
      <c r="F1482" s="331"/>
      <c r="G1482" s="333">
        <f t="shared" si="33"/>
        <v>6569.3599999999924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294</v>
      </c>
      <c r="B1483" s="330">
        <v>22</v>
      </c>
      <c r="C1483" s="298">
        <v>46073</v>
      </c>
      <c r="D1483" s="299" t="s">
        <v>323</v>
      </c>
      <c r="E1483" s="331">
        <v>20.22</v>
      </c>
      <c r="F1483" s="331"/>
      <c r="G1483" s="333">
        <f t="shared" si="33"/>
        <v>6588.9299999999921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289</v>
      </c>
      <c r="B1484" s="330">
        <v>2</v>
      </c>
      <c r="C1484" s="298">
        <v>46073</v>
      </c>
      <c r="D1484" s="299" t="s">
        <v>357</v>
      </c>
      <c r="E1484" s="331">
        <v>5.3</v>
      </c>
      <c r="F1484" s="331"/>
      <c r="G1484" s="333">
        <f t="shared" si="33"/>
        <v>6609.1499999999924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3</v>
      </c>
      <c r="C1485" s="298">
        <v>46073</v>
      </c>
      <c r="D1485" s="299" t="s">
        <v>324</v>
      </c>
      <c r="E1485" s="331">
        <v>8.1300000000000008</v>
      </c>
      <c r="F1485" s="331"/>
      <c r="G1485" s="333">
        <f t="shared" si="33"/>
        <v>6614.4499999999925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4</v>
      </c>
      <c r="C1486" s="298">
        <v>46073</v>
      </c>
      <c r="D1486" s="299" t="s">
        <v>310</v>
      </c>
      <c r="E1486" s="331">
        <v>32.43</v>
      </c>
      <c r="F1486" s="331"/>
      <c r="G1486" s="333">
        <f t="shared" si="33"/>
        <v>6622.5799999999927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8</v>
      </c>
      <c r="C1487" s="298">
        <v>46073</v>
      </c>
      <c r="D1487" s="299" t="s">
        <v>431</v>
      </c>
      <c r="E1487" s="331">
        <v>98.65</v>
      </c>
      <c r="F1487" s="331"/>
      <c r="G1487" s="333">
        <f t="shared" si="33"/>
        <v>6655.0099999999929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6</v>
      </c>
      <c r="C1488" s="298">
        <v>46072</v>
      </c>
      <c r="D1488" s="299" t="s">
        <v>300</v>
      </c>
      <c r="E1488" s="331">
        <v>30.87</v>
      </c>
      <c r="F1488" s="331"/>
      <c r="G1488" s="333">
        <f t="shared" si="33"/>
        <v>6753.6599999999926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6</v>
      </c>
      <c r="C1489" s="298">
        <v>46072</v>
      </c>
      <c r="D1489" s="299" t="s">
        <v>300</v>
      </c>
      <c r="E1489" s="331">
        <v>15.96</v>
      </c>
      <c r="F1489" s="331"/>
      <c r="G1489" s="333">
        <f t="shared" si="33"/>
        <v>6784.5299999999925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2</v>
      </c>
      <c r="C1490" s="298">
        <v>46072</v>
      </c>
      <c r="D1490" s="299" t="s">
        <v>296</v>
      </c>
      <c r="E1490" s="331">
        <v>17.36</v>
      </c>
      <c r="F1490" s="331"/>
      <c r="G1490" s="333">
        <f t="shared" si="33"/>
        <v>6800.4899999999925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294</v>
      </c>
      <c r="B1491" s="330">
        <v>22</v>
      </c>
      <c r="C1491" s="298">
        <v>46072</v>
      </c>
      <c r="D1491" s="299" t="s">
        <v>328</v>
      </c>
      <c r="E1491" s="331">
        <v>7.46</v>
      </c>
      <c r="F1491" s="331"/>
      <c r="G1491" s="333">
        <f t="shared" si="33"/>
        <v>6817.8499999999922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291</v>
      </c>
      <c r="B1492" s="330">
        <v>39</v>
      </c>
      <c r="C1492" s="298">
        <v>46072</v>
      </c>
      <c r="D1492" s="299" t="s">
        <v>292</v>
      </c>
      <c r="E1492" s="331"/>
      <c r="F1492" s="331">
        <v>2763.77</v>
      </c>
      <c r="G1492" s="333">
        <f t="shared" si="33"/>
        <v>6825.3099999999922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335</v>
      </c>
      <c r="B1493" s="330" t="s">
        <v>335</v>
      </c>
      <c r="C1493" s="298">
        <v>46071</v>
      </c>
      <c r="D1493" s="299" t="s">
        <v>185</v>
      </c>
      <c r="E1493" s="331">
        <v>182.55</v>
      </c>
      <c r="F1493" s="331"/>
      <c r="G1493" s="333">
        <f t="shared" si="33"/>
        <v>4061.5399999999927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294</v>
      </c>
      <c r="B1494" s="330">
        <v>15</v>
      </c>
      <c r="C1494" s="298">
        <v>46071</v>
      </c>
      <c r="D1494" s="299" t="s">
        <v>185</v>
      </c>
      <c r="E1494" s="331">
        <v>188.16</v>
      </c>
      <c r="F1494" s="331"/>
      <c r="G1494" s="333">
        <f t="shared" si="33"/>
        <v>4244.0899999999929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291</v>
      </c>
      <c r="B1495" s="330">
        <v>40</v>
      </c>
      <c r="C1495" s="298">
        <v>46071</v>
      </c>
      <c r="D1495" s="299" t="s">
        <v>316</v>
      </c>
      <c r="E1495" s="331"/>
      <c r="F1495" s="331">
        <v>1281.58</v>
      </c>
      <c r="G1495" s="333">
        <f t="shared" si="33"/>
        <v>4432.2499999999927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6</v>
      </c>
      <c r="C1496" s="298">
        <v>46071</v>
      </c>
      <c r="D1496" s="299" t="s">
        <v>432</v>
      </c>
      <c r="E1496" s="331">
        <v>-146</v>
      </c>
      <c r="F1496" s="331"/>
      <c r="G1496" s="333">
        <f t="shared" si="33"/>
        <v>3150.6699999999933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2</v>
      </c>
      <c r="C1497" s="298">
        <v>46071</v>
      </c>
      <c r="D1497" s="299" t="s">
        <v>433</v>
      </c>
      <c r="E1497" s="331">
        <v>-13</v>
      </c>
      <c r="F1497" s="331"/>
      <c r="G1497" s="333">
        <f t="shared" si="33"/>
        <v>3004.6699999999933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335</v>
      </c>
      <c r="B1498" s="330" t="s">
        <v>335</v>
      </c>
      <c r="C1498" s="298">
        <v>46071</v>
      </c>
      <c r="D1498" s="299" t="s">
        <v>458</v>
      </c>
      <c r="E1498" s="331"/>
      <c r="F1498" s="331">
        <v>191</v>
      </c>
      <c r="G1498" s="333">
        <f t="shared" si="33"/>
        <v>2991.6699999999933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6</v>
      </c>
      <c r="C1499" s="298">
        <v>46071</v>
      </c>
      <c r="D1499" s="299" t="s">
        <v>300</v>
      </c>
      <c r="E1499" s="331">
        <v>43.63</v>
      </c>
      <c r="F1499" s="331"/>
      <c r="G1499" s="333">
        <f t="shared" si="33"/>
        <v>2800.6699999999933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6</v>
      </c>
      <c r="C1500" s="298">
        <v>46071</v>
      </c>
      <c r="D1500" s="299" t="s">
        <v>300</v>
      </c>
      <c r="E1500" s="331">
        <v>10.64</v>
      </c>
      <c r="F1500" s="331"/>
      <c r="G1500" s="333">
        <f t="shared" si="33"/>
        <v>2844.2999999999934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8</v>
      </c>
      <c r="C1501" s="298">
        <v>46071</v>
      </c>
      <c r="D1501" s="299" t="s">
        <v>296</v>
      </c>
      <c r="E1501" s="331">
        <v>14.87</v>
      </c>
      <c r="F1501" s="331"/>
      <c r="G1501" s="333">
        <f t="shared" si="33"/>
        <v>2854.9399999999932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2</v>
      </c>
      <c r="C1502" s="298">
        <v>46071</v>
      </c>
      <c r="D1502" s="299" t="s">
        <v>295</v>
      </c>
      <c r="E1502" s="331">
        <v>12.99</v>
      </c>
      <c r="F1502" s="331"/>
      <c r="G1502" s="333">
        <f t="shared" si="33"/>
        <v>2869.8099999999931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4</v>
      </c>
      <c r="C1503" s="298">
        <v>46071</v>
      </c>
      <c r="D1503" s="299" t="s">
        <v>295</v>
      </c>
      <c r="E1503" s="331">
        <v>29.47</v>
      </c>
      <c r="F1503" s="331"/>
      <c r="G1503" s="333">
        <f t="shared" si="33"/>
        <v>2882.7999999999929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294</v>
      </c>
      <c r="B1504" s="330">
        <v>22</v>
      </c>
      <c r="C1504" s="298">
        <v>46071</v>
      </c>
      <c r="D1504" s="299" t="s">
        <v>400</v>
      </c>
      <c r="E1504" s="331">
        <v>13.84</v>
      </c>
      <c r="F1504" s="331"/>
      <c r="G1504" s="333">
        <f t="shared" si="33"/>
        <v>2912.2699999999927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2</v>
      </c>
      <c r="C1505" s="298">
        <v>46071</v>
      </c>
      <c r="D1505" s="299" t="s">
        <v>434</v>
      </c>
      <c r="E1505" s="331">
        <v>64.569999999999993</v>
      </c>
      <c r="F1505" s="331"/>
      <c r="G1505" s="333">
        <f t="shared" si="33"/>
        <v>2926.1099999999929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294</v>
      </c>
      <c r="B1506" s="330">
        <v>21</v>
      </c>
      <c r="C1506" s="298">
        <v>46070</v>
      </c>
      <c r="D1506" s="299" t="s">
        <v>194</v>
      </c>
      <c r="E1506" s="331">
        <v>81</v>
      </c>
      <c r="F1506" s="331"/>
      <c r="G1506" s="333">
        <f t="shared" si="33"/>
        <v>2990.679999999993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2</v>
      </c>
      <c r="C1507" s="298">
        <v>46070</v>
      </c>
      <c r="D1507" s="299" t="s">
        <v>383</v>
      </c>
      <c r="E1507" s="331">
        <v>81.41</v>
      </c>
      <c r="F1507" s="331"/>
      <c r="G1507" s="333">
        <f t="shared" si="33"/>
        <v>3071.679999999993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289</v>
      </c>
      <c r="B1508" s="330">
        <v>6</v>
      </c>
      <c r="C1508" s="298">
        <v>46070</v>
      </c>
      <c r="D1508" s="299" t="s">
        <v>300</v>
      </c>
      <c r="E1508" s="331">
        <v>113.74</v>
      </c>
      <c r="F1508" s="331"/>
      <c r="G1508" s="333">
        <f t="shared" si="33"/>
        <v>3153.0899999999929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294</v>
      </c>
      <c r="B1509" s="330">
        <v>43</v>
      </c>
      <c r="C1509" s="298">
        <v>46070</v>
      </c>
      <c r="D1509" s="299" t="s">
        <v>333</v>
      </c>
      <c r="E1509" s="331">
        <v>29.8</v>
      </c>
      <c r="F1509" s="331"/>
      <c r="G1509" s="333">
        <f t="shared" si="33"/>
        <v>3266.8299999999927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294</v>
      </c>
      <c r="B1510" s="330">
        <v>42</v>
      </c>
      <c r="C1510" s="298">
        <v>46070</v>
      </c>
      <c r="D1510" s="299" t="s">
        <v>333</v>
      </c>
      <c r="E1510" s="331">
        <v>37.25</v>
      </c>
      <c r="F1510" s="331"/>
      <c r="G1510" s="333">
        <f t="shared" si="33"/>
        <v>3296.6299999999928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2</v>
      </c>
      <c r="C1511" s="298">
        <v>46070</v>
      </c>
      <c r="D1511" s="299" t="s">
        <v>423</v>
      </c>
      <c r="E1511" s="331">
        <v>7.97</v>
      </c>
      <c r="F1511" s="331"/>
      <c r="G1511" s="333">
        <f t="shared" si="33"/>
        <v>3333.8799999999928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294</v>
      </c>
      <c r="B1512" s="330">
        <v>17</v>
      </c>
      <c r="C1512" s="298">
        <v>46070</v>
      </c>
      <c r="D1512" s="299" t="s">
        <v>188</v>
      </c>
      <c r="E1512" s="331">
        <v>42.65</v>
      </c>
      <c r="F1512" s="331"/>
      <c r="G1512" s="333">
        <f t="shared" si="33"/>
        <v>3341.8499999999926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6</v>
      </c>
      <c r="C1513" s="298">
        <v>46070</v>
      </c>
      <c r="D1513" s="299" t="s">
        <v>435</v>
      </c>
      <c r="E1513" s="331">
        <v>40</v>
      </c>
      <c r="F1513" s="331"/>
      <c r="G1513" s="333">
        <f t="shared" si="33"/>
        <v>3384.4999999999927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294</v>
      </c>
      <c r="B1514" s="330">
        <v>11</v>
      </c>
      <c r="C1514" s="298">
        <v>46070</v>
      </c>
      <c r="D1514" s="299" t="s">
        <v>178</v>
      </c>
      <c r="E1514" s="331">
        <v>480.91</v>
      </c>
      <c r="F1514" s="331"/>
      <c r="G1514" s="333">
        <f t="shared" si="33"/>
        <v>3424.4999999999927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294</v>
      </c>
      <c r="B1515" s="330">
        <v>23</v>
      </c>
      <c r="C1515" s="298">
        <v>46070</v>
      </c>
      <c r="D1515" s="299" t="s">
        <v>63</v>
      </c>
      <c r="E1515" s="331">
        <v>529.46</v>
      </c>
      <c r="F1515" s="331"/>
      <c r="G1515" s="333">
        <f t="shared" si="33"/>
        <v>3905.4099999999926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2</v>
      </c>
      <c r="C1516" s="298">
        <v>46069</v>
      </c>
      <c r="D1516" s="299" t="s">
        <v>324</v>
      </c>
      <c r="E1516" s="331">
        <v>16.079999999999998</v>
      </c>
      <c r="F1516" s="331"/>
      <c r="G1516" s="333">
        <f t="shared" si="33"/>
        <v>4434.8699999999926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6</v>
      </c>
      <c r="C1517" s="298">
        <v>46069</v>
      </c>
      <c r="D1517" s="299" t="s">
        <v>300</v>
      </c>
      <c r="E1517" s="331">
        <v>21.17</v>
      </c>
      <c r="F1517" s="331"/>
      <c r="G1517" s="333">
        <f t="shared" si="33"/>
        <v>4450.9499999999925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289</v>
      </c>
      <c r="B1518" s="330">
        <v>6</v>
      </c>
      <c r="C1518" s="298">
        <v>46069</v>
      </c>
      <c r="D1518" s="299" t="s">
        <v>300</v>
      </c>
      <c r="E1518" s="331">
        <v>17.03</v>
      </c>
      <c r="F1518" s="331"/>
      <c r="G1518" s="333">
        <f t="shared" si="33"/>
        <v>4472.1199999999926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2</v>
      </c>
      <c r="C1519" s="298">
        <v>46069</v>
      </c>
      <c r="D1519" s="299" t="s">
        <v>296</v>
      </c>
      <c r="E1519" s="331">
        <v>18.309999999999999</v>
      </c>
      <c r="F1519" s="331"/>
      <c r="G1519" s="333">
        <f t="shared" si="33"/>
        <v>4489.1499999999924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2</v>
      </c>
      <c r="C1520" s="298">
        <v>46069</v>
      </c>
      <c r="D1520" s="299" t="s">
        <v>301</v>
      </c>
      <c r="E1520" s="331">
        <v>19.3</v>
      </c>
      <c r="F1520" s="331"/>
      <c r="G1520" s="333">
        <f t="shared" si="33"/>
        <v>4507.4599999999928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6</v>
      </c>
      <c r="C1521" s="298">
        <v>46069</v>
      </c>
      <c r="D1521" s="299" t="s">
        <v>396</v>
      </c>
      <c r="E1521" s="331">
        <v>24.67</v>
      </c>
      <c r="F1521" s="331"/>
      <c r="G1521" s="333">
        <f t="shared" si="33"/>
        <v>4526.7599999999929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287</v>
      </c>
      <c r="B1522" s="330" t="s">
        <v>287</v>
      </c>
      <c r="C1522" s="298">
        <v>46069</v>
      </c>
      <c r="D1522" s="299" t="s">
        <v>396</v>
      </c>
      <c r="E1522" s="331">
        <v>152.41999999999999</v>
      </c>
      <c r="F1522" s="331">
        <v>152.41999999999999</v>
      </c>
      <c r="G1522" s="333">
        <f t="shared" si="33"/>
        <v>4551.429999999993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6</v>
      </c>
      <c r="C1523" s="298">
        <v>46068</v>
      </c>
      <c r="D1523" s="299" t="s">
        <v>436</v>
      </c>
      <c r="E1523" s="331">
        <v>233.83</v>
      </c>
      <c r="F1523" s="331"/>
      <c r="G1523" s="333">
        <f t="shared" si="33"/>
        <v>4551.429999999993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289</v>
      </c>
      <c r="B1524" s="330">
        <v>2</v>
      </c>
      <c r="C1524" s="298">
        <v>46068</v>
      </c>
      <c r="D1524" s="299" t="s">
        <v>326</v>
      </c>
      <c r="E1524" s="331">
        <v>50.87</v>
      </c>
      <c r="F1524" s="331"/>
      <c r="G1524" s="333">
        <f t="shared" si="33"/>
        <v>4785.2599999999929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2</v>
      </c>
      <c r="C1525" s="298">
        <v>46068</v>
      </c>
      <c r="D1525" s="299" t="s">
        <v>437</v>
      </c>
      <c r="E1525" s="331">
        <v>16</v>
      </c>
      <c r="F1525" s="331"/>
      <c r="G1525" s="333">
        <f t="shared" si="33"/>
        <v>4836.1299999999928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2</v>
      </c>
      <c r="C1526" s="298">
        <v>46068</v>
      </c>
      <c r="D1526" s="299" t="s">
        <v>352</v>
      </c>
      <c r="E1526" s="331">
        <v>30</v>
      </c>
      <c r="F1526" s="331"/>
      <c r="G1526" s="333">
        <f t="shared" si="33"/>
        <v>4852.1299999999928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289</v>
      </c>
      <c r="B1527" s="330">
        <v>6</v>
      </c>
      <c r="C1527" s="298">
        <v>46068</v>
      </c>
      <c r="D1527" s="299" t="s">
        <v>306</v>
      </c>
      <c r="E1527" s="331">
        <v>76</v>
      </c>
      <c r="F1527" s="331"/>
      <c r="G1527" s="333">
        <f t="shared" si="33"/>
        <v>4882.1299999999928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3</v>
      </c>
      <c r="C1528" s="298">
        <v>46068</v>
      </c>
      <c r="D1528" s="299" t="s">
        <v>347</v>
      </c>
      <c r="E1528" s="331">
        <v>3.59</v>
      </c>
      <c r="F1528" s="331"/>
      <c r="G1528" s="333">
        <f t="shared" si="33"/>
        <v>4958.1299999999928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6</v>
      </c>
      <c r="C1529" s="298">
        <v>46068</v>
      </c>
      <c r="D1529" s="299" t="s">
        <v>438</v>
      </c>
      <c r="E1529" s="331">
        <v>70</v>
      </c>
      <c r="F1529" s="331"/>
      <c r="G1529" s="333">
        <f t="shared" si="33"/>
        <v>4961.719999999993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8</v>
      </c>
      <c r="C1530" s="298">
        <v>46068</v>
      </c>
      <c r="D1530" s="299" t="s">
        <v>439</v>
      </c>
      <c r="E1530" s="331">
        <v>175</v>
      </c>
      <c r="F1530" s="331"/>
      <c r="G1530" s="333">
        <f t="shared" si="33"/>
        <v>5031.719999999993</v>
      </c>
      <c r="H1530" s="334" t="s">
        <v>298</v>
      </c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289</v>
      </c>
      <c r="B1531" s="330">
        <v>8</v>
      </c>
      <c r="C1531" s="298">
        <v>46067</v>
      </c>
      <c r="D1531" s="299" t="s">
        <v>319</v>
      </c>
      <c r="E1531" s="331">
        <v>13.09</v>
      </c>
      <c r="F1531" s="331"/>
      <c r="G1531" s="333">
        <f t="shared" si="33"/>
        <v>5206.719999999993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3</v>
      </c>
      <c r="C1532" s="298">
        <v>46067</v>
      </c>
      <c r="D1532" s="299" t="s">
        <v>296</v>
      </c>
      <c r="E1532" s="331">
        <v>7.56</v>
      </c>
      <c r="F1532" s="331"/>
      <c r="G1532" s="333">
        <f t="shared" si="33"/>
        <v>5219.8099999999931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289</v>
      </c>
      <c r="B1533" s="330">
        <v>4</v>
      </c>
      <c r="C1533" s="298">
        <v>46067</v>
      </c>
      <c r="D1533" s="299" t="s">
        <v>296</v>
      </c>
      <c r="E1533" s="331">
        <v>32.409999999999997</v>
      </c>
      <c r="F1533" s="331"/>
      <c r="G1533" s="333">
        <f t="shared" si="33"/>
        <v>5227.3699999999935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289</v>
      </c>
      <c r="B1534" s="330">
        <v>5</v>
      </c>
      <c r="C1534" s="298">
        <v>46067</v>
      </c>
      <c r="D1534" s="299" t="s">
        <v>440</v>
      </c>
      <c r="E1534" s="331">
        <v>400</v>
      </c>
      <c r="F1534" s="331"/>
      <c r="G1534" s="333">
        <f t="shared" si="33"/>
        <v>5259.7799999999934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8</v>
      </c>
      <c r="C1535" s="298">
        <v>46066</v>
      </c>
      <c r="D1535" s="299" t="s">
        <v>319</v>
      </c>
      <c r="E1535" s="331">
        <v>41.51</v>
      </c>
      <c r="F1535" s="331"/>
      <c r="G1535" s="333">
        <f t="shared" si="33"/>
        <v>5659.7799999999934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289</v>
      </c>
      <c r="B1536" s="330">
        <v>4</v>
      </c>
      <c r="C1536" s="298">
        <v>46066</v>
      </c>
      <c r="D1536" s="299" t="s">
        <v>296</v>
      </c>
      <c r="E1536" s="331">
        <v>21.55</v>
      </c>
      <c r="F1536" s="331"/>
      <c r="G1536" s="333">
        <f t="shared" si="33"/>
        <v>5701.2899999999936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2</v>
      </c>
      <c r="C1537" s="298">
        <v>46066</v>
      </c>
      <c r="D1537" s="299" t="s">
        <v>357</v>
      </c>
      <c r="E1537" s="331">
        <v>12.45</v>
      </c>
      <c r="F1537" s="331"/>
      <c r="G1537" s="333">
        <f t="shared" si="33"/>
        <v>5722.8399999999938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287</v>
      </c>
      <c r="B1538" s="330" t="s">
        <v>287</v>
      </c>
      <c r="C1538" s="298">
        <v>46066</v>
      </c>
      <c r="D1538" s="299" t="s">
        <v>396</v>
      </c>
      <c r="E1538" s="331">
        <v>91.38</v>
      </c>
      <c r="F1538" s="331">
        <v>91.38</v>
      </c>
      <c r="G1538" s="333">
        <f t="shared" si="33"/>
        <v>5735.2899999999936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1</v>
      </c>
      <c r="C1539" s="298">
        <v>46066</v>
      </c>
      <c r="D1539" s="299" t="s">
        <v>311</v>
      </c>
      <c r="E1539" s="331">
        <v>16.48</v>
      </c>
      <c r="F1539" s="331"/>
      <c r="G1539" s="333">
        <f t="shared" si="33"/>
        <v>5735.2899999999936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289</v>
      </c>
      <c r="B1540" s="330">
        <v>1</v>
      </c>
      <c r="C1540" s="298">
        <v>46066</v>
      </c>
      <c r="D1540" s="299" t="s">
        <v>427</v>
      </c>
      <c r="E1540" s="331">
        <v>12.76</v>
      </c>
      <c r="F1540" s="331"/>
      <c r="G1540" s="333">
        <f t="shared" si="33"/>
        <v>5751.7699999999932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4</v>
      </c>
      <c r="C1541" s="298">
        <v>46066</v>
      </c>
      <c r="D1541" s="299" t="s">
        <v>329</v>
      </c>
      <c r="E1541" s="331">
        <v>37.9</v>
      </c>
      <c r="F1541" s="331"/>
      <c r="G1541" s="333">
        <f t="shared" si="33"/>
        <v>5764.5299999999934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291</v>
      </c>
      <c r="B1542" s="330">
        <v>40</v>
      </c>
      <c r="C1542" s="298">
        <v>46066</v>
      </c>
      <c r="D1542" s="299" t="s">
        <v>316</v>
      </c>
      <c r="E1542" s="331"/>
      <c r="F1542" s="331">
        <v>427.18</v>
      </c>
      <c r="G1542" s="333">
        <f t="shared" si="33"/>
        <v>5802.429999999993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291</v>
      </c>
      <c r="B1543" s="330">
        <v>38</v>
      </c>
      <c r="C1543" s="298">
        <v>46066</v>
      </c>
      <c r="D1543" s="299" t="s">
        <v>293</v>
      </c>
      <c r="E1543" s="331"/>
      <c r="F1543" s="331">
        <v>4278.16</v>
      </c>
      <c r="G1543" s="333">
        <f t="shared" si="33"/>
        <v>5375.2499999999927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8</v>
      </c>
      <c r="C1544" s="298">
        <v>46065</v>
      </c>
      <c r="D1544" s="299" t="s">
        <v>356</v>
      </c>
      <c r="E1544" s="331">
        <v>111.36</v>
      </c>
      <c r="F1544" s="331"/>
      <c r="G1544" s="333">
        <f t="shared" si="33"/>
        <v>1097.0899999999931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289</v>
      </c>
      <c r="B1545" s="330">
        <v>6</v>
      </c>
      <c r="C1545" s="298">
        <v>46065</v>
      </c>
      <c r="D1545" s="299" t="s">
        <v>441</v>
      </c>
      <c r="E1545" s="331">
        <v>16</v>
      </c>
      <c r="F1545" s="331"/>
      <c r="G1545" s="333">
        <f t="shared" si="33"/>
        <v>1208.449999999993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289</v>
      </c>
      <c r="B1546" s="330">
        <v>6</v>
      </c>
      <c r="C1546" s="298">
        <v>46065</v>
      </c>
      <c r="D1546" s="299" t="s">
        <v>300</v>
      </c>
      <c r="E1546" s="331">
        <v>29.81</v>
      </c>
      <c r="F1546" s="331"/>
      <c r="G1546" s="333">
        <f t="shared" si="33"/>
        <v>1224.449999999993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294</v>
      </c>
      <c r="B1547" s="330">
        <v>19</v>
      </c>
      <c r="C1547" s="298">
        <v>46065</v>
      </c>
      <c r="D1547" s="299" t="s">
        <v>191</v>
      </c>
      <c r="E1547" s="331">
        <v>200</v>
      </c>
      <c r="F1547" s="331"/>
      <c r="G1547" s="333">
        <f t="shared" si="33"/>
        <v>1254.2599999999929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289</v>
      </c>
      <c r="B1548" s="330">
        <v>2</v>
      </c>
      <c r="C1548" s="298">
        <v>46065</v>
      </c>
      <c r="D1548" s="299" t="s">
        <v>296</v>
      </c>
      <c r="E1548" s="331">
        <v>7.56</v>
      </c>
      <c r="F1548" s="331"/>
      <c r="G1548" s="333">
        <f t="shared" si="33"/>
        <v>1454.2599999999929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289</v>
      </c>
      <c r="B1549" s="330">
        <v>4</v>
      </c>
      <c r="C1549" s="298">
        <v>46065</v>
      </c>
      <c r="D1549" s="299" t="s">
        <v>296</v>
      </c>
      <c r="E1549" s="331">
        <v>65.78</v>
      </c>
      <c r="F1549" s="331"/>
      <c r="G1549" s="333">
        <f t="shared" si="33"/>
        <v>1461.8199999999929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289</v>
      </c>
      <c r="B1550" s="330">
        <v>3</v>
      </c>
      <c r="C1550" s="298">
        <v>46065</v>
      </c>
      <c r="D1550" s="299" t="s">
        <v>296</v>
      </c>
      <c r="E1550" s="331">
        <v>3.93</v>
      </c>
      <c r="F1550" s="331"/>
      <c r="G1550" s="333">
        <f t="shared" si="33"/>
        <v>1527.5999999999929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289</v>
      </c>
      <c r="B1551" s="330">
        <v>7</v>
      </c>
      <c r="C1551" s="298">
        <v>46065</v>
      </c>
      <c r="D1551" s="299" t="s">
        <v>442</v>
      </c>
      <c r="E1551" s="331">
        <v>564.83000000000004</v>
      </c>
      <c r="F1551" s="331"/>
      <c r="G1551" s="333">
        <f t="shared" si="33"/>
        <v>1531.5299999999929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289</v>
      </c>
      <c r="B1552" s="330">
        <v>7</v>
      </c>
      <c r="C1552" s="298">
        <v>46065</v>
      </c>
      <c r="D1552" s="299" t="s">
        <v>443</v>
      </c>
      <c r="E1552" s="331">
        <v>70.180000000000007</v>
      </c>
      <c r="F1552" s="331"/>
      <c r="G1552" s="333">
        <f t="shared" si="33"/>
        <v>2096.3599999999929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289</v>
      </c>
      <c r="B1553" s="330">
        <v>6</v>
      </c>
      <c r="C1553" s="298">
        <v>46065</v>
      </c>
      <c r="D1553" s="299" t="s">
        <v>444</v>
      </c>
      <c r="E1553" s="331">
        <v>2.66</v>
      </c>
      <c r="F1553" s="331"/>
      <c r="G1553" s="333">
        <f t="shared" si="33"/>
        <v>2166.5399999999927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5</v>
      </c>
      <c r="C1554" s="298">
        <v>46064</v>
      </c>
      <c r="D1554" s="299" t="s">
        <v>428</v>
      </c>
      <c r="E1554" s="331">
        <v>103.25</v>
      </c>
      <c r="F1554" s="331"/>
      <c r="G1554" s="333">
        <f t="shared" si="33"/>
        <v>2169.1999999999925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289</v>
      </c>
      <c r="B1555" s="330">
        <v>4</v>
      </c>
      <c r="C1555" s="298">
        <v>46064</v>
      </c>
      <c r="D1555" s="299" t="s">
        <v>362</v>
      </c>
      <c r="E1555" s="331">
        <v>30.39</v>
      </c>
      <c r="F1555" s="331"/>
      <c r="G1555" s="333">
        <f t="shared" si="33"/>
        <v>2272.4499999999925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2</v>
      </c>
      <c r="C1556" s="298">
        <v>46064</v>
      </c>
      <c r="D1556" s="299" t="s">
        <v>296</v>
      </c>
      <c r="E1556" s="331">
        <v>9.92</v>
      </c>
      <c r="F1556" s="331"/>
      <c r="G1556" s="333">
        <f t="shared" si="33"/>
        <v>2302.8399999999924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3</v>
      </c>
      <c r="C1557" s="298">
        <v>46064</v>
      </c>
      <c r="D1557" s="299" t="s">
        <v>295</v>
      </c>
      <c r="E1557" s="331">
        <v>3.49</v>
      </c>
      <c r="F1557" s="331"/>
      <c r="G1557" s="333">
        <f t="shared" si="33"/>
        <v>2312.7599999999925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294</v>
      </c>
      <c r="B1558" s="330">
        <v>22</v>
      </c>
      <c r="C1558" s="298">
        <v>46064</v>
      </c>
      <c r="D1558" s="299" t="s">
        <v>351</v>
      </c>
      <c r="E1558" s="331">
        <v>19.16</v>
      </c>
      <c r="F1558" s="331"/>
      <c r="G1558" s="333">
        <f t="shared" si="33"/>
        <v>2316.2499999999923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6</v>
      </c>
      <c r="C1559" s="298">
        <v>46063</v>
      </c>
      <c r="D1559" s="299" t="s">
        <v>411</v>
      </c>
      <c r="E1559" s="331">
        <v>-8</v>
      </c>
      <c r="F1559" s="331"/>
      <c r="G1559" s="333">
        <f t="shared" si="33"/>
        <v>2335.4099999999921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6</v>
      </c>
      <c r="C1560" s="298">
        <v>46063</v>
      </c>
      <c r="D1560" s="299" t="s">
        <v>445</v>
      </c>
      <c r="E1560" s="331">
        <v>-0.04</v>
      </c>
      <c r="F1560" s="331"/>
      <c r="G1560" s="333">
        <f t="shared" si="33"/>
        <v>2327.4099999999921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335</v>
      </c>
      <c r="B1561" s="330" t="s">
        <v>335</v>
      </c>
      <c r="C1561" s="298">
        <v>46063</v>
      </c>
      <c r="D1561" s="299" t="s">
        <v>182</v>
      </c>
      <c r="E1561" s="331">
        <v>65.78</v>
      </c>
      <c r="F1561" s="331"/>
      <c r="G1561" s="333">
        <f t="shared" si="33"/>
        <v>2327.3699999999922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294</v>
      </c>
      <c r="B1562" s="330">
        <v>13</v>
      </c>
      <c r="C1562" s="298">
        <v>46063</v>
      </c>
      <c r="D1562" s="299" t="s">
        <v>182</v>
      </c>
      <c r="E1562" s="331">
        <v>159.35</v>
      </c>
      <c r="F1562" s="331"/>
      <c r="G1562" s="333">
        <f t="shared" si="33"/>
        <v>2393.1499999999924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289</v>
      </c>
      <c r="B1563" s="330">
        <v>2</v>
      </c>
      <c r="C1563" s="298">
        <v>46063</v>
      </c>
      <c r="D1563" s="299" t="s">
        <v>296</v>
      </c>
      <c r="E1563" s="331">
        <v>16.29</v>
      </c>
      <c r="F1563" s="331"/>
      <c r="G1563" s="333">
        <f t="shared" si="33"/>
        <v>2552.4999999999923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289</v>
      </c>
      <c r="B1564" s="330">
        <v>1</v>
      </c>
      <c r="C1564" s="298">
        <v>46063</v>
      </c>
      <c r="D1564" s="299" t="s">
        <v>311</v>
      </c>
      <c r="E1564" s="331">
        <v>19.329999999999998</v>
      </c>
      <c r="F1564" s="331"/>
      <c r="G1564" s="333">
        <f t="shared" si="33"/>
        <v>2568.7899999999922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289</v>
      </c>
      <c r="B1565" s="330">
        <v>3</v>
      </c>
      <c r="C1565" s="298">
        <v>46062</v>
      </c>
      <c r="D1565" s="299" t="s">
        <v>446</v>
      </c>
      <c r="E1565" s="331">
        <v>8.61</v>
      </c>
      <c r="F1565" s="331"/>
      <c r="G1565" s="333">
        <f t="shared" ref="G1565:G1810" si="34">G1566-E1565+F1565</f>
        <v>2588.1199999999922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289</v>
      </c>
      <c r="B1566" s="330">
        <v>2</v>
      </c>
      <c r="C1566" s="298">
        <v>46062</v>
      </c>
      <c r="D1566" s="299" t="s">
        <v>296</v>
      </c>
      <c r="E1566" s="331">
        <v>13.41</v>
      </c>
      <c r="F1566" s="331"/>
      <c r="G1566" s="333">
        <f t="shared" si="34"/>
        <v>2596.7299999999923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294</v>
      </c>
      <c r="B1567" s="330">
        <v>18</v>
      </c>
      <c r="C1567" s="298">
        <v>46062</v>
      </c>
      <c r="D1567" s="299" t="s">
        <v>360</v>
      </c>
      <c r="E1567" s="331">
        <v>400</v>
      </c>
      <c r="F1567" s="331"/>
      <c r="G1567" s="333">
        <f t="shared" si="34"/>
        <v>2610.1399999999921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294</v>
      </c>
      <c r="B1568" s="330">
        <v>9</v>
      </c>
      <c r="C1568" s="298">
        <v>46062</v>
      </c>
      <c r="D1568" s="299" t="s">
        <v>58</v>
      </c>
      <c r="E1568" s="331">
        <v>1281.53</v>
      </c>
      <c r="F1568" s="331"/>
      <c r="G1568" s="333">
        <f t="shared" si="34"/>
        <v>3010.1399999999921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5</v>
      </c>
      <c r="C1569" s="298">
        <v>46062</v>
      </c>
      <c r="D1569" s="299" t="s">
        <v>447</v>
      </c>
      <c r="E1569" s="331">
        <v>50</v>
      </c>
      <c r="F1569" s="331"/>
      <c r="G1569" s="333">
        <f t="shared" si="34"/>
        <v>4291.6699999999919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289</v>
      </c>
      <c r="B1570" s="330">
        <v>2</v>
      </c>
      <c r="C1570" s="298">
        <v>46062</v>
      </c>
      <c r="D1570" s="299" t="s">
        <v>448</v>
      </c>
      <c r="E1570" s="331">
        <v>12.1</v>
      </c>
      <c r="F1570" s="331"/>
      <c r="G1570" s="333">
        <f t="shared" si="34"/>
        <v>4341.6699999999919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1</v>
      </c>
      <c r="C1571" s="298">
        <v>46061</v>
      </c>
      <c r="D1571" s="299" t="s">
        <v>306</v>
      </c>
      <c r="E1571" s="331">
        <v>72.099999999999994</v>
      </c>
      <c r="F1571" s="331"/>
      <c r="G1571" s="333">
        <f t="shared" si="34"/>
        <v>4353.7699999999923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8</v>
      </c>
      <c r="C1572" s="298">
        <v>46061</v>
      </c>
      <c r="D1572" s="299" t="s">
        <v>319</v>
      </c>
      <c r="E1572" s="331">
        <v>30.25</v>
      </c>
      <c r="F1572" s="331"/>
      <c r="G1572" s="333">
        <f t="shared" si="34"/>
        <v>4425.8699999999926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289</v>
      </c>
      <c r="B1573" s="330">
        <v>3</v>
      </c>
      <c r="C1573" s="298">
        <v>46061</v>
      </c>
      <c r="D1573" s="299" t="s">
        <v>296</v>
      </c>
      <c r="E1573" s="331">
        <v>3.72</v>
      </c>
      <c r="F1573" s="331"/>
      <c r="G1573" s="333">
        <f t="shared" si="34"/>
        <v>4456.1199999999926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289</v>
      </c>
      <c r="B1574" s="330">
        <v>4</v>
      </c>
      <c r="C1574" s="298">
        <v>46061</v>
      </c>
      <c r="D1574" s="299" t="s">
        <v>296</v>
      </c>
      <c r="E1574" s="331">
        <v>41.6</v>
      </c>
      <c r="F1574" s="331"/>
      <c r="G1574" s="333">
        <f t="shared" si="34"/>
        <v>4459.8399999999929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289</v>
      </c>
      <c r="B1575" s="330">
        <v>3</v>
      </c>
      <c r="C1575" s="298">
        <v>46061</v>
      </c>
      <c r="D1575" s="299" t="s">
        <v>449</v>
      </c>
      <c r="E1575" s="331">
        <v>1</v>
      </c>
      <c r="F1575" s="331"/>
      <c r="G1575" s="333">
        <f t="shared" si="34"/>
        <v>4501.4399999999932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289</v>
      </c>
      <c r="B1576" s="330">
        <v>2</v>
      </c>
      <c r="C1576" s="298">
        <v>46061</v>
      </c>
      <c r="D1576" s="299" t="s">
        <v>357</v>
      </c>
      <c r="E1576" s="331">
        <v>10.17</v>
      </c>
      <c r="F1576" s="331"/>
      <c r="G1576" s="333">
        <f t="shared" si="34"/>
        <v>4502.4399999999932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287</v>
      </c>
      <c r="B1577" s="330" t="s">
        <v>287</v>
      </c>
      <c r="C1577" s="298">
        <v>46060</v>
      </c>
      <c r="D1577" s="299" t="s">
        <v>450</v>
      </c>
      <c r="E1577" s="331">
        <v>367.77</v>
      </c>
      <c r="F1577" s="331">
        <v>367.77</v>
      </c>
      <c r="G1577" s="333">
        <f t="shared" si="34"/>
        <v>4512.6099999999933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289</v>
      </c>
      <c r="B1578" s="330">
        <v>4</v>
      </c>
      <c r="C1578" s="298">
        <v>46060</v>
      </c>
      <c r="D1578" s="299" t="s">
        <v>310</v>
      </c>
      <c r="E1578" s="331">
        <v>32.36</v>
      </c>
      <c r="F1578" s="331"/>
      <c r="G1578" s="333">
        <f t="shared" si="34"/>
        <v>4512.6099999999933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289</v>
      </c>
      <c r="B1579" s="330">
        <v>6</v>
      </c>
      <c r="C1579" s="298">
        <v>46060</v>
      </c>
      <c r="D1579" s="299" t="s">
        <v>451</v>
      </c>
      <c r="E1579" s="331">
        <v>41.39</v>
      </c>
      <c r="F1579" s="331"/>
      <c r="G1579" s="333">
        <f t="shared" si="34"/>
        <v>4544.969999999993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289</v>
      </c>
      <c r="B1580" s="330">
        <v>1</v>
      </c>
      <c r="C1580" s="298">
        <v>46060</v>
      </c>
      <c r="D1580" s="299" t="s">
        <v>444</v>
      </c>
      <c r="E1580" s="331">
        <v>35.770000000000003</v>
      </c>
      <c r="F1580" s="331"/>
      <c r="G1580" s="333">
        <f t="shared" si="34"/>
        <v>4586.3599999999933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3</v>
      </c>
      <c r="C1581" s="298">
        <v>46060</v>
      </c>
      <c r="D1581" s="299" t="s">
        <v>347</v>
      </c>
      <c r="E1581" s="331">
        <v>25</v>
      </c>
      <c r="F1581" s="331"/>
      <c r="G1581" s="333">
        <f t="shared" si="34"/>
        <v>4622.1299999999937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289</v>
      </c>
      <c r="B1582" s="330">
        <v>8</v>
      </c>
      <c r="C1582" s="298">
        <v>46060</v>
      </c>
      <c r="D1582" s="299" t="s">
        <v>296</v>
      </c>
      <c r="E1582" s="331">
        <v>6.69</v>
      </c>
      <c r="F1582" s="331"/>
      <c r="G1582" s="333">
        <f t="shared" si="34"/>
        <v>4647.1299999999937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289</v>
      </c>
      <c r="B1583" s="330">
        <v>4</v>
      </c>
      <c r="C1583" s="298">
        <v>46060</v>
      </c>
      <c r="D1583" s="299" t="s">
        <v>296</v>
      </c>
      <c r="E1583" s="331">
        <v>47.85</v>
      </c>
      <c r="F1583" s="331"/>
      <c r="G1583" s="333">
        <f t="shared" si="34"/>
        <v>4653.8199999999933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289</v>
      </c>
      <c r="B1584" s="330">
        <v>2</v>
      </c>
      <c r="C1584" s="298">
        <v>46059</v>
      </c>
      <c r="D1584" s="299" t="s">
        <v>301</v>
      </c>
      <c r="E1584" s="331">
        <v>20</v>
      </c>
      <c r="F1584" s="331"/>
      <c r="G1584" s="333">
        <f t="shared" si="34"/>
        <v>4701.6699999999937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291</v>
      </c>
      <c r="B1585" s="330">
        <v>40</v>
      </c>
      <c r="C1585" s="298">
        <v>46059</v>
      </c>
      <c r="D1585" s="299" t="s">
        <v>316</v>
      </c>
      <c r="E1585" s="331"/>
      <c r="F1585" s="331">
        <v>822.99</v>
      </c>
      <c r="G1585" s="333">
        <f t="shared" si="34"/>
        <v>4721.6699999999937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294</v>
      </c>
      <c r="B1586" s="330">
        <v>14</v>
      </c>
      <c r="C1586" s="298">
        <v>46059</v>
      </c>
      <c r="D1586" s="299" t="s">
        <v>365</v>
      </c>
      <c r="E1586" s="331">
        <v>66.67</v>
      </c>
      <c r="F1586" s="331"/>
      <c r="G1586" s="333">
        <f t="shared" si="34"/>
        <v>3898.6799999999935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289</v>
      </c>
      <c r="B1587" s="330">
        <v>2</v>
      </c>
      <c r="C1587" s="298">
        <v>46059</v>
      </c>
      <c r="D1587" s="299" t="s">
        <v>296</v>
      </c>
      <c r="E1587" s="331">
        <v>9.35</v>
      </c>
      <c r="F1587" s="331"/>
      <c r="G1587" s="333">
        <f t="shared" si="34"/>
        <v>3965.3499999999935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289</v>
      </c>
      <c r="B1588" s="330">
        <v>4</v>
      </c>
      <c r="C1588" s="298">
        <v>46059</v>
      </c>
      <c r="D1588" s="299" t="s">
        <v>296</v>
      </c>
      <c r="E1588" s="331">
        <v>45.81</v>
      </c>
      <c r="F1588" s="331"/>
      <c r="G1588" s="333">
        <f t="shared" si="34"/>
        <v>3974.6999999999935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289</v>
      </c>
      <c r="B1589" s="330">
        <v>2</v>
      </c>
      <c r="C1589" s="298">
        <v>46059</v>
      </c>
      <c r="D1589" s="299" t="s">
        <v>352</v>
      </c>
      <c r="E1589" s="331">
        <v>22.98</v>
      </c>
      <c r="F1589" s="331"/>
      <c r="G1589" s="333">
        <f t="shared" si="34"/>
        <v>4020.5099999999934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289</v>
      </c>
      <c r="B1590" s="330">
        <v>2</v>
      </c>
      <c r="C1590" s="298">
        <v>46059</v>
      </c>
      <c r="D1590" s="299" t="s">
        <v>301</v>
      </c>
      <c r="E1590" s="331">
        <v>46.5</v>
      </c>
      <c r="F1590" s="331"/>
      <c r="G1590" s="333">
        <f t="shared" si="34"/>
        <v>4043.4899999999934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289</v>
      </c>
      <c r="B1591" s="330">
        <v>2</v>
      </c>
      <c r="C1591" s="298">
        <v>46059</v>
      </c>
      <c r="D1591" s="299" t="s">
        <v>357</v>
      </c>
      <c r="E1591" s="331">
        <v>10.17</v>
      </c>
      <c r="F1591" s="331"/>
      <c r="G1591" s="333">
        <f t="shared" si="34"/>
        <v>4089.9899999999934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289</v>
      </c>
      <c r="B1592" s="330">
        <v>8</v>
      </c>
      <c r="C1592" s="298">
        <v>46059</v>
      </c>
      <c r="D1592" s="299" t="s">
        <v>434</v>
      </c>
      <c r="E1592" s="331">
        <v>81.2</v>
      </c>
      <c r="F1592" s="331"/>
      <c r="G1592" s="333">
        <f t="shared" si="34"/>
        <v>4100.1599999999935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289</v>
      </c>
      <c r="B1593" s="330">
        <v>2</v>
      </c>
      <c r="C1593" s="298">
        <v>46058</v>
      </c>
      <c r="D1593" s="299" t="s">
        <v>301</v>
      </c>
      <c r="E1593" s="331">
        <v>21</v>
      </c>
      <c r="F1593" s="331"/>
      <c r="G1593" s="333">
        <f t="shared" si="34"/>
        <v>4181.3599999999933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291</v>
      </c>
      <c r="B1594" s="330">
        <v>39</v>
      </c>
      <c r="C1594" s="298">
        <v>46058</v>
      </c>
      <c r="D1594" s="299" t="s">
        <v>292</v>
      </c>
      <c r="E1594" s="331"/>
      <c r="F1594" s="331">
        <v>2763.79</v>
      </c>
      <c r="G1594" s="333">
        <f t="shared" si="34"/>
        <v>4202.3599999999933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289</v>
      </c>
      <c r="B1595" s="330">
        <v>8</v>
      </c>
      <c r="C1595" s="298">
        <v>46058</v>
      </c>
      <c r="D1595" s="299" t="s">
        <v>356</v>
      </c>
      <c r="E1595" s="331">
        <v>95.35</v>
      </c>
      <c r="F1595" s="331"/>
      <c r="G1595" s="333">
        <f t="shared" si="34"/>
        <v>1438.5699999999933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289</v>
      </c>
      <c r="B1596" s="330">
        <v>2</v>
      </c>
      <c r="C1596" s="298">
        <v>46058</v>
      </c>
      <c r="D1596" s="299" t="s">
        <v>352</v>
      </c>
      <c r="E1596" s="331">
        <v>14.99</v>
      </c>
      <c r="F1596" s="331"/>
      <c r="G1596" s="333">
        <f t="shared" si="34"/>
        <v>1533.9199999999933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287</v>
      </c>
      <c r="B1597" s="330" t="s">
        <v>287</v>
      </c>
      <c r="C1597" s="298">
        <v>46058</v>
      </c>
      <c r="D1597" s="299" t="s">
        <v>450</v>
      </c>
      <c r="E1597" s="331">
        <v>77.569999999999993</v>
      </c>
      <c r="F1597" s="331">
        <v>77.569999999999993</v>
      </c>
      <c r="G1597" s="333">
        <f t="shared" si="34"/>
        <v>1548.9099999999933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289</v>
      </c>
      <c r="B1598" s="330">
        <v>6</v>
      </c>
      <c r="C1598" s="298">
        <v>46057</v>
      </c>
      <c r="D1598" s="299" t="s">
        <v>343</v>
      </c>
      <c r="E1598" s="331">
        <v>50</v>
      </c>
      <c r="F1598" s="331"/>
      <c r="G1598" s="333">
        <f t="shared" si="34"/>
        <v>1548.9099999999933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289</v>
      </c>
      <c r="B1599" s="330">
        <v>1</v>
      </c>
      <c r="C1599" s="298">
        <v>46057</v>
      </c>
      <c r="D1599" s="299" t="s">
        <v>306</v>
      </c>
      <c r="E1599" s="331">
        <v>62.03</v>
      </c>
      <c r="F1599" s="331"/>
      <c r="G1599" s="333">
        <f t="shared" si="34"/>
        <v>1598.9099999999933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289</v>
      </c>
      <c r="B1600" s="330">
        <v>2</v>
      </c>
      <c r="C1600" s="298">
        <v>46057</v>
      </c>
      <c r="D1600" s="299" t="s">
        <v>296</v>
      </c>
      <c r="E1600" s="331">
        <v>14.91</v>
      </c>
      <c r="F1600" s="331"/>
      <c r="G1600" s="333">
        <f t="shared" si="34"/>
        <v>1660.9399999999932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289</v>
      </c>
      <c r="B1601" s="330">
        <v>4</v>
      </c>
      <c r="C1601" s="298">
        <v>46057</v>
      </c>
      <c r="D1601" s="299" t="s">
        <v>310</v>
      </c>
      <c r="E1601" s="331">
        <v>63.38</v>
      </c>
      <c r="F1601" s="331"/>
      <c r="G1601" s="333">
        <f t="shared" si="34"/>
        <v>1675.8499999999933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287</v>
      </c>
      <c r="B1602" s="330" t="s">
        <v>287</v>
      </c>
      <c r="C1602" s="298">
        <v>46057</v>
      </c>
      <c r="D1602" s="299" t="s">
        <v>452</v>
      </c>
      <c r="E1602" s="331">
        <v>192.78</v>
      </c>
      <c r="F1602" s="331">
        <v>192.78</v>
      </c>
      <c r="G1602" s="333">
        <f t="shared" si="34"/>
        <v>1739.2299999999934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294</v>
      </c>
      <c r="B1603" s="330">
        <v>14</v>
      </c>
      <c r="C1603" s="298">
        <v>46057</v>
      </c>
      <c r="D1603" s="299" t="s">
        <v>366</v>
      </c>
      <c r="E1603" s="331">
        <v>68.739999999999995</v>
      </c>
      <c r="F1603" s="331"/>
      <c r="G1603" s="333">
        <f t="shared" si="34"/>
        <v>1739.2299999999934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3">
      <c r="A1604" s="329" t="s">
        <v>289</v>
      </c>
      <c r="B1604" s="330">
        <v>6</v>
      </c>
      <c r="C1604" s="298">
        <v>46057</v>
      </c>
      <c r="D1604" s="299" t="s">
        <v>300</v>
      </c>
      <c r="E1604" s="331">
        <v>-42.58</v>
      </c>
      <c r="F1604" s="331"/>
      <c r="G1604" s="333">
        <f t="shared" si="34"/>
        <v>1807.9699999999934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3">
      <c r="A1605" s="329" t="s">
        <v>289</v>
      </c>
      <c r="B1605" s="330">
        <v>1</v>
      </c>
      <c r="C1605" s="298">
        <v>46057</v>
      </c>
      <c r="D1605" s="299" t="s">
        <v>370</v>
      </c>
      <c r="E1605" s="331">
        <v>31.36</v>
      </c>
      <c r="F1605" s="331"/>
      <c r="G1605" s="333">
        <f t="shared" si="34"/>
        <v>1765.3899999999935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3">
      <c r="A1606" s="329" t="s">
        <v>294</v>
      </c>
      <c r="B1606" s="330">
        <v>17</v>
      </c>
      <c r="C1606" s="298">
        <v>46057</v>
      </c>
      <c r="D1606" s="299" t="s">
        <v>369</v>
      </c>
      <c r="E1606" s="331">
        <v>99</v>
      </c>
      <c r="F1606" s="331"/>
      <c r="G1606" s="333">
        <f t="shared" si="34"/>
        <v>1796.7499999999934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3">
      <c r="A1607" s="329" t="s">
        <v>284</v>
      </c>
      <c r="B1607" s="330">
        <v>36</v>
      </c>
      <c r="C1607" s="298">
        <v>46056</v>
      </c>
      <c r="D1607" s="299" t="s">
        <v>373</v>
      </c>
      <c r="E1607" s="331">
        <v>50</v>
      </c>
      <c r="F1607" s="331"/>
      <c r="G1607" s="333">
        <f t="shared" si="34"/>
        <v>1895.7499999999934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3">
      <c r="A1608" s="329" t="s">
        <v>289</v>
      </c>
      <c r="B1608" s="330">
        <v>8</v>
      </c>
      <c r="C1608" s="298">
        <v>46056</v>
      </c>
      <c r="D1608" s="299" t="s">
        <v>319</v>
      </c>
      <c r="E1608" s="331">
        <v>7.92</v>
      </c>
      <c r="F1608" s="331"/>
      <c r="G1608" s="333">
        <f t="shared" si="34"/>
        <v>1945.7499999999934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3">
      <c r="A1609" s="329" t="s">
        <v>294</v>
      </c>
      <c r="B1609" s="330">
        <v>24</v>
      </c>
      <c r="C1609" s="298">
        <v>46056</v>
      </c>
      <c r="D1609" s="299" t="s">
        <v>858</v>
      </c>
      <c r="E1609" s="331">
        <v>83.58</v>
      </c>
      <c r="F1609" s="331"/>
      <c r="G1609" s="333">
        <f t="shared" si="34"/>
        <v>1953.6699999999935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3">
      <c r="A1610" s="329" t="s">
        <v>289</v>
      </c>
      <c r="B1610" s="330">
        <v>4</v>
      </c>
      <c r="C1610" s="298">
        <v>46056</v>
      </c>
      <c r="D1610" s="299" t="s">
        <v>453</v>
      </c>
      <c r="E1610" s="331">
        <v>28.64</v>
      </c>
      <c r="F1610" s="331"/>
      <c r="G1610" s="333">
        <f t="shared" si="34"/>
        <v>2037.2499999999934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3">
      <c r="A1611" s="329" t="s">
        <v>289</v>
      </c>
      <c r="B1611" s="330">
        <v>2</v>
      </c>
      <c r="C1611" s="298">
        <v>46056</v>
      </c>
      <c r="D1611" s="299" t="s">
        <v>357</v>
      </c>
      <c r="E1611" s="331">
        <v>9.4700000000000006</v>
      </c>
      <c r="F1611" s="331"/>
      <c r="G1611" s="333">
        <f t="shared" si="34"/>
        <v>2065.8899999999935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3">
      <c r="A1612" s="329" t="s">
        <v>289</v>
      </c>
      <c r="B1612" s="330">
        <v>6</v>
      </c>
      <c r="C1612" s="298">
        <v>46055</v>
      </c>
      <c r="D1612" s="299" t="s">
        <v>454</v>
      </c>
      <c r="E1612" s="331">
        <v>20</v>
      </c>
      <c r="F1612" s="331"/>
      <c r="G1612" s="333">
        <f t="shared" si="34"/>
        <v>2075.3599999999933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3">
      <c r="A1613" s="329" t="s">
        <v>294</v>
      </c>
      <c r="B1613" s="330">
        <v>17</v>
      </c>
      <c r="C1613" s="298">
        <v>46055</v>
      </c>
      <c r="D1613" s="299" t="s">
        <v>188</v>
      </c>
      <c r="E1613" s="331">
        <v>41.54</v>
      </c>
      <c r="F1613" s="331"/>
      <c r="G1613" s="333">
        <f t="shared" si="34"/>
        <v>2095.3599999999933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3">
      <c r="A1614" s="329" t="s">
        <v>289</v>
      </c>
      <c r="B1614" s="330">
        <v>2</v>
      </c>
      <c r="C1614" s="298">
        <v>46055</v>
      </c>
      <c r="D1614" s="299" t="s">
        <v>296</v>
      </c>
      <c r="E1614" s="331">
        <v>9.92</v>
      </c>
      <c r="F1614" s="331"/>
      <c r="G1614" s="333">
        <f t="shared" si="34"/>
        <v>2136.8999999999933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3">
      <c r="A1615" s="329" t="s">
        <v>289</v>
      </c>
      <c r="B1615" s="330">
        <v>8</v>
      </c>
      <c r="C1615" s="298">
        <v>46055</v>
      </c>
      <c r="D1615" s="299" t="s">
        <v>455</v>
      </c>
      <c r="E1615" s="331">
        <v>155.38</v>
      </c>
      <c r="F1615" s="331"/>
      <c r="G1615" s="333">
        <f t="shared" si="34"/>
        <v>2146.8199999999933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3">
      <c r="A1616" s="329" t="s">
        <v>294</v>
      </c>
      <c r="B1616" s="330">
        <v>21</v>
      </c>
      <c r="C1616" s="298">
        <v>46055</v>
      </c>
      <c r="D1616" s="299" t="s">
        <v>194</v>
      </c>
      <c r="E1616" s="331">
        <v>27.35</v>
      </c>
      <c r="F1616" s="331"/>
      <c r="G1616" s="333">
        <f t="shared" si="34"/>
        <v>2302.1999999999935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3">
      <c r="A1617" s="329" t="s">
        <v>289</v>
      </c>
      <c r="B1617" s="330">
        <v>6</v>
      </c>
      <c r="C1617" s="298">
        <v>46054</v>
      </c>
      <c r="D1617" s="299" t="s">
        <v>300</v>
      </c>
      <c r="E1617" s="331">
        <v>59.37</v>
      </c>
      <c r="F1617" s="331"/>
      <c r="G1617" s="333">
        <f t="shared" si="34"/>
        <v>2329.5499999999934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3">
      <c r="A1618" s="329" t="s">
        <v>294</v>
      </c>
      <c r="B1618" s="330">
        <v>22</v>
      </c>
      <c r="C1618" s="298">
        <v>46054</v>
      </c>
      <c r="D1618" s="299" t="s">
        <v>374</v>
      </c>
      <c r="E1618" s="331">
        <v>6.37</v>
      </c>
      <c r="F1618" s="331"/>
      <c r="G1618" s="333">
        <f t="shared" si="34"/>
        <v>2388.9199999999933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3">
      <c r="A1619" s="329" t="s">
        <v>289</v>
      </c>
      <c r="B1619" s="330">
        <v>8</v>
      </c>
      <c r="C1619" s="298">
        <v>46054</v>
      </c>
      <c r="D1619" s="299" t="s">
        <v>456</v>
      </c>
      <c r="E1619" s="331">
        <v>44.65</v>
      </c>
      <c r="F1619" s="331"/>
      <c r="G1619" s="333">
        <f t="shared" si="34"/>
        <v>2395.2899999999931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3">
      <c r="A1620" s="329" t="s">
        <v>289</v>
      </c>
      <c r="B1620" s="330">
        <v>7</v>
      </c>
      <c r="C1620" s="298">
        <v>46054</v>
      </c>
      <c r="D1620" s="299" t="s">
        <v>337</v>
      </c>
      <c r="E1620" s="331">
        <v>35.17</v>
      </c>
      <c r="F1620" s="331"/>
      <c r="G1620" s="333">
        <f t="shared" si="34"/>
        <v>2439.9399999999932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3">
      <c r="A1621" s="329" t="s">
        <v>289</v>
      </c>
      <c r="B1621" s="330">
        <v>4</v>
      </c>
      <c r="C1621" s="298">
        <v>46054</v>
      </c>
      <c r="D1621" s="299" t="s">
        <v>310</v>
      </c>
      <c r="E1621" s="331">
        <v>28.48</v>
      </c>
      <c r="F1621" s="331"/>
      <c r="G1621" s="333">
        <f t="shared" si="34"/>
        <v>2475.1099999999933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3">
      <c r="A1622" s="329" t="s">
        <v>289</v>
      </c>
      <c r="B1622" s="330">
        <v>1</v>
      </c>
      <c r="C1622" s="298">
        <v>46054</v>
      </c>
      <c r="D1622" s="299" t="s">
        <v>311</v>
      </c>
      <c r="E1622" s="331">
        <v>125.07</v>
      </c>
      <c r="F1622" s="331"/>
      <c r="G1622" s="333">
        <f t="shared" si="34"/>
        <v>2503.5899999999933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3">
      <c r="A1623" s="329" t="s">
        <v>289</v>
      </c>
      <c r="B1623" s="330">
        <v>2</v>
      </c>
      <c r="C1623" s="298">
        <v>46054</v>
      </c>
      <c r="D1623" s="299" t="s">
        <v>456</v>
      </c>
      <c r="E1623" s="331">
        <v>100</v>
      </c>
      <c r="F1623" s="331"/>
      <c r="G1623" s="333">
        <f t="shared" si="34"/>
        <v>2628.6599999999935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3">
      <c r="A1624" s="329" t="s">
        <v>289</v>
      </c>
      <c r="B1624" s="330">
        <v>1</v>
      </c>
      <c r="C1624" s="298">
        <v>46054</v>
      </c>
      <c r="D1624" s="299" t="s">
        <v>329</v>
      </c>
      <c r="E1624" s="331">
        <v>194.96</v>
      </c>
      <c r="F1624" s="331"/>
      <c r="G1624" s="333">
        <f t="shared" si="34"/>
        <v>2728.6599999999935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3">
      <c r="A1625" s="329" t="s">
        <v>289</v>
      </c>
      <c r="B1625" s="330">
        <v>2</v>
      </c>
      <c r="C1625" s="298">
        <v>46054</v>
      </c>
      <c r="D1625" s="299" t="s">
        <v>409</v>
      </c>
      <c r="E1625" s="331">
        <v>75.53</v>
      </c>
      <c r="F1625" s="331"/>
      <c r="G1625" s="333">
        <f t="shared" si="34"/>
        <v>2923.6199999999935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3">
      <c r="A1626" s="329" t="s">
        <v>284</v>
      </c>
      <c r="B1626" s="330">
        <v>37</v>
      </c>
      <c r="C1626" s="298">
        <v>46053</v>
      </c>
      <c r="D1626" s="299" t="s">
        <v>457</v>
      </c>
      <c r="E1626" s="331">
        <v>3194.64</v>
      </c>
      <c r="F1626" s="331"/>
      <c r="G1626" s="333">
        <f t="shared" si="34"/>
        <v>2999.1499999999937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3">
      <c r="A1627" s="329" t="s">
        <v>286</v>
      </c>
      <c r="B1627" s="330">
        <v>25</v>
      </c>
      <c r="C1627" s="298">
        <v>46053</v>
      </c>
      <c r="D1627" s="298" t="s">
        <v>204</v>
      </c>
      <c r="E1627" s="331">
        <v>350</v>
      </c>
      <c r="F1627" s="331"/>
      <c r="G1627" s="333">
        <f t="shared" si="34"/>
        <v>6193.7899999999936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3">
      <c r="A1628" s="329" t="s">
        <v>286</v>
      </c>
      <c r="B1628" s="330">
        <v>26</v>
      </c>
      <c r="C1628" s="298">
        <v>46053</v>
      </c>
      <c r="D1628" s="298" t="s">
        <v>205</v>
      </c>
      <c r="E1628" s="331">
        <v>320</v>
      </c>
      <c r="F1628" s="331"/>
      <c r="G1628" s="333">
        <f t="shared" si="34"/>
        <v>6543.7899999999936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3">
      <c r="A1629" s="329" t="s">
        <v>286</v>
      </c>
      <c r="B1629" s="330">
        <v>27</v>
      </c>
      <c r="C1629" s="298">
        <v>46053</v>
      </c>
      <c r="D1629" s="298" t="s">
        <v>206</v>
      </c>
      <c r="E1629" s="331">
        <v>25</v>
      </c>
      <c r="F1629" s="331"/>
      <c r="G1629" s="333">
        <f t="shared" si="34"/>
        <v>6863.7899999999936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3">
      <c r="A1630" s="329" t="s">
        <v>286</v>
      </c>
      <c r="B1630" s="330">
        <v>28</v>
      </c>
      <c r="C1630" s="298">
        <v>46053</v>
      </c>
      <c r="D1630" s="298" t="s">
        <v>207</v>
      </c>
      <c r="E1630" s="331">
        <v>25</v>
      </c>
      <c r="F1630" s="331"/>
      <c r="G1630" s="333">
        <f t="shared" si="34"/>
        <v>6888.7899999999936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3">
      <c r="A1631" s="329" t="s">
        <v>286</v>
      </c>
      <c r="B1631" s="330">
        <v>29</v>
      </c>
      <c r="C1631" s="298">
        <v>46053</v>
      </c>
      <c r="D1631" s="298" t="s">
        <v>208</v>
      </c>
      <c r="E1631" s="331">
        <v>45</v>
      </c>
      <c r="F1631" s="331"/>
      <c r="G1631" s="333">
        <f t="shared" si="34"/>
        <v>6913.7899999999936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3">
      <c r="A1632" s="329" t="s">
        <v>286</v>
      </c>
      <c r="B1632" s="330">
        <v>30</v>
      </c>
      <c r="C1632" s="298">
        <v>46053</v>
      </c>
      <c r="D1632" s="298" t="s">
        <v>209</v>
      </c>
      <c r="E1632" s="331">
        <v>400</v>
      </c>
      <c r="F1632" s="331"/>
      <c r="G1632" s="333">
        <f t="shared" si="34"/>
        <v>6958.7899999999936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3">
      <c r="A1633" s="329" t="s">
        <v>286</v>
      </c>
      <c r="B1633" s="330">
        <v>31</v>
      </c>
      <c r="C1633" s="298">
        <v>46053</v>
      </c>
      <c r="D1633" s="298" t="s">
        <v>210</v>
      </c>
      <c r="E1633" s="331">
        <v>375</v>
      </c>
      <c r="F1633" s="331"/>
      <c r="G1633" s="333">
        <f t="shared" si="34"/>
        <v>7358.7899999999936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3">
      <c r="A1634" s="329" t="s">
        <v>286</v>
      </c>
      <c r="B1634" s="330">
        <v>32</v>
      </c>
      <c r="C1634" s="298">
        <v>46053</v>
      </c>
      <c r="D1634" s="298" t="s">
        <v>211</v>
      </c>
      <c r="E1634" s="331">
        <v>100</v>
      </c>
      <c r="F1634" s="331"/>
      <c r="G1634" s="333">
        <f t="shared" si="34"/>
        <v>7733.7899999999936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3">
      <c r="A1635" s="329" t="s">
        <v>286</v>
      </c>
      <c r="B1635" s="330">
        <v>33</v>
      </c>
      <c r="C1635" s="298">
        <v>46053</v>
      </c>
      <c r="D1635" s="298" t="s">
        <v>212</v>
      </c>
      <c r="E1635" s="331">
        <v>85</v>
      </c>
      <c r="F1635" s="331"/>
      <c r="G1635" s="333">
        <f t="shared" si="34"/>
        <v>7833.7899999999936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3">
      <c r="A1636" s="329" t="s">
        <v>286</v>
      </c>
      <c r="B1636" s="330">
        <v>34</v>
      </c>
      <c r="C1636" s="298">
        <v>46053</v>
      </c>
      <c r="D1636" s="298" t="s">
        <v>213</v>
      </c>
      <c r="E1636" s="331">
        <v>230</v>
      </c>
      <c r="F1636" s="331"/>
      <c r="G1636" s="333">
        <f t="shared" si="34"/>
        <v>7918.7899999999936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3">
      <c r="A1637" s="329" t="s">
        <v>286</v>
      </c>
      <c r="B1637" s="330">
        <v>35</v>
      </c>
      <c r="C1637" s="298">
        <v>46053</v>
      </c>
      <c r="D1637" s="298" t="s">
        <v>214</v>
      </c>
      <c r="E1637" s="331">
        <v>45</v>
      </c>
      <c r="F1637" s="331"/>
      <c r="G1637" s="333">
        <f t="shared" si="34"/>
        <v>8148.7899999999936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3">
      <c r="A1638" s="329" t="s">
        <v>289</v>
      </c>
      <c r="B1638" s="330">
        <v>8</v>
      </c>
      <c r="C1638" s="298">
        <v>46053</v>
      </c>
      <c r="D1638" s="298" t="s">
        <v>319</v>
      </c>
      <c r="E1638" s="331">
        <v>31.03</v>
      </c>
      <c r="F1638" s="331"/>
      <c r="G1638" s="333">
        <f t="shared" si="34"/>
        <v>8193.7899999999936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3">
      <c r="A1639" s="329" t="s">
        <v>294</v>
      </c>
      <c r="B1639" s="330">
        <v>10</v>
      </c>
      <c r="C1639" s="298">
        <v>46053</v>
      </c>
      <c r="D1639" s="298" t="s">
        <v>176</v>
      </c>
      <c r="E1639" s="331">
        <v>17.899999999999999</v>
      </c>
      <c r="F1639" s="331"/>
      <c r="G1639" s="333">
        <f t="shared" si="34"/>
        <v>8224.8199999999943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3">
      <c r="A1640" s="329" t="s">
        <v>289</v>
      </c>
      <c r="B1640" s="330">
        <v>3</v>
      </c>
      <c r="C1640" s="298">
        <v>46053</v>
      </c>
      <c r="D1640" s="298" t="s">
        <v>347</v>
      </c>
      <c r="E1640" s="331">
        <v>18.84</v>
      </c>
      <c r="F1640" s="331"/>
      <c r="G1640" s="333">
        <f t="shared" si="34"/>
        <v>8242.7199999999939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3">
      <c r="A1641" s="329" t="s">
        <v>289</v>
      </c>
      <c r="B1641" s="330">
        <v>8</v>
      </c>
      <c r="C1641" s="298">
        <v>46053</v>
      </c>
      <c r="D1641" s="298" t="s">
        <v>319</v>
      </c>
      <c r="E1641" s="331">
        <v>25.54</v>
      </c>
      <c r="F1641" s="331"/>
      <c r="G1641" s="333">
        <f t="shared" si="34"/>
        <v>8261.559999999994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3">
      <c r="A1642" s="329" t="s">
        <v>289</v>
      </c>
      <c r="B1642" s="330">
        <v>8</v>
      </c>
      <c r="C1642" s="298">
        <v>46053</v>
      </c>
      <c r="D1642" s="298" t="s">
        <v>308</v>
      </c>
      <c r="E1642" s="331">
        <v>52.59</v>
      </c>
      <c r="F1642" s="331"/>
      <c r="G1642" s="333">
        <f t="shared" si="34"/>
        <v>8287.0999999999949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3">
      <c r="A1643" s="329" t="s">
        <v>335</v>
      </c>
      <c r="B1643" s="330" t="s">
        <v>335</v>
      </c>
      <c r="C1643" s="298">
        <v>46052</v>
      </c>
      <c r="D1643" s="299" t="s">
        <v>458</v>
      </c>
      <c r="E1643" s="331"/>
      <c r="F1643" s="331">
        <v>422</v>
      </c>
      <c r="G1643" s="333">
        <f t="shared" si="34"/>
        <v>8339.6899999999951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3">
      <c r="A1644" s="329" t="s">
        <v>289</v>
      </c>
      <c r="B1644" s="330">
        <v>5</v>
      </c>
      <c r="C1644" s="298">
        <v>46052</v>
      </c>
      <c r="D1644" s="299" t="s">
        <v>862</v>
      </c>
      <c r="E1644" s="331">
        <v>200</v>
      </c>
      <c r="F1644" s="331"/>
      <c r="G1644" s="333">
        <f t="shared" si="34"/>
        <v>7917.6899999999951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3">
      <c r="A1645" s="329" t="s">
        <v>289</v>
      </c>
      <c r="B1645" s="330">
        <v>2</v>
      </c>
      <c r="C1645" s="298">
        <v>46052</v>
      </c>
      <c r="D1645" s="299" t="s">
        <v>296</v>
      </c>
      <c r="E1645" s="331">
        <v>8.52</v>
      </c>
      <c r="F1645" s="331"/>
      <c r="G1645" s="333">
        <f t="shared" si="34"/>
        <v>8117.6899999999951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3">
      <c r="A1646" s="329" t="s">
        <v>287</v>
      </c>
      <c r="B1646" s="330" t="s">
        <v>287</v>
      </c>
      <c r="C1646" s="298">
        <v>46052</v>
      </c>
      <c r="D1646" s="299" t="s">
        <v>459</v>
      </c>
      <c r="E1646" s="331">
        <v>831.92</v>
      </c>
      <c r="F1646" s="331">
        <v>831.92</v>
      </c>
      <c r="G1646" s="333">
        <f t="shared" si="34"/>
        <v>8126.2099999999955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3">
      <c r="A1647" s="329" t="s">
        <v>289</v>
      </c>
      <c r="B1647" s="330">
        <v>5</v>
      </c>
      <c r="C1647" s="298">
        <v>46052</v>
      </c>
      <c r="D1647" s="299" t="s">
        <v>440</v>
      </c>
      <c r="E1647" s="331">
        <v>200</v>
      </c>
      <c r="F1647" s="331"/>
      <c r="G1647" s="333">
        <f t="shared" si="34"/>
        <v>8126.2099999999955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3">
      <c r="A1648" s="329" t="s">
        <v>289</v>
      </c>
      <c r="B1648" s="330">
        <v>2</v>
      </c>
      <c r="C1648" s="298">
        <v>46052</v>
      </c>
      <c r="D1648" s="299" t="s">
        <v>324</v>
      </c>
      <c r="E1648" s="331">
        <v>11.04</v>
      </c>
      <c r="F1648" s="331"/>
      <c r="G1648" s="333">
        <f t="shared" si="34"/>
        <v>8326.2099999999955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3">
      <c r="A1649" s="329" t="s">
        <v>291</v>
      </c>
      <c r="B1649" s="330">
        <v>38</v>
      </c>
      <c r="C1649" s="298">
        <v>46051</v>
      </c>
      <c r="D1649" s="299" t="s">
        <v>293</v>
      </c>
      <c r="E1649" s="331"/>
      <c r="F1649" s="331">
        <v>4365.6499999999996</v>
      </c>
      <c r="G1649" s="333">
        <f t="shared" si="34"/>
        <v>8337.2499999999964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3">
      <c r="A1650" s="329" t="s">
        <v>289</v>
      </c>
      <c r="B1650" s="330">
        <v>2</v>
      </c>
      <c r="C1650" s="298">
        <v>46051</v>
      </c>
      <c r="D1650" s="299" t="s">
        <v>296</v>
      </c>
      <c r="E1650" s="331">
        <v>18.28</v>
      </c>
      <c r="F1650" s="331"/>
      <c r="G1650" s="333">
        <f t="shared" si="34"/>
        <v>3971.5999999999976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3">
      <c r="A1651" s="329" t="s">
        <v>289</v>
      </c>
      <c r="B1651" s="330">
        <v>4</v>
      </c>
      <c r="C1651" s="298">
        <v>46051</v>
      </c>
      <c r="D1651" s="299" t="s">
        <v>295</v>
      </c>
      <c r="E1651" s="331">
        <v>57.06</v>
      </c>
      <c r="F1651" s="331"/>
      <c r="G1651" s="333">
        <f t="shared" si="34"/>
        <v>3989.8799999999978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3">
      <c r="A1652" s="329" t="s">
        <v>287</v>
      </c>
      <c r="B1652" s="330" t="s">
        <v>287</v>
      </c>
      <c r="C1652" s="298">
        <v>46051</v>
      </c>
      <c r="D1652" s="299" t="s">
        <v>460</v>
      </c>
      <c r="E1652" s="331">
        <v>89.42</v>
      </c>
      <c r="F1652" s="331">
        <v>89.42</v>
      </c>
      <c r="G1652" s="333">
        <f t="shared" si="34"/>
        <v>4046.9399999999978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3">
      <c r="A1653" s="329" t="s">
        <v>289</v>
      </c>
      <c r="B1653" s="330">
        <v>8</v>
      </c>
      <c r="C1653" s="298">
        <v>46051</v>
      </c>
      <c r="D1653" s="299" t="s">
        <v>461</v>
      </c>
      <c r="E1653" s="331">
        <v>59</v>
      </c>
      <c r="F1653" s="331"/>
      <c r="G1653" s="333">
        <f t="shared" si="34"/>
        <v>4046.9399999999978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3">
      <c r="A1654" s="329" t="s">
        <v>289</v>
      </c>
      <c r="B1654" s="330">
        <v>2</v>
      </c>
      <c r="C1654" s="298">
        <v>46051</v>
      </c>
      <c r="D1654" s="299" t="s">
        <v>370</v>
      </c>
      <c r="E1654" s="331">
        <v>19.899999999999999</v>
      </c>
      <c r="F1654" s="331"/>
      <c r="G1654" s="333">
        <f t="shared" si="34"/>
        <v>4105.9399999999978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3">
      <c r="A1655" s="329" t="s">
        <v>289</v>
      </c>
      <c r="B1655" s="330">
        <v>2</v>
      </c>
      <c r="C1655" s="298">
        <v>46050</v>
      </c>
      <c r="D1655" s="299" t="s">
        <v>352</v>
      </c>
      <c r="E1655" s="331">
        <v>14.99</v>
      </c>
      <c r="F1655" s="331"/>
      <c r="G1655" s="333">
        <f t="shared" si="34"/>
        <v>4125.8399999999974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3">
      <c r="A1656" s="329" t="s">
        <v>289</v>
      </c>
      <c r="B1656" s="330">
        <v>6</v>
      </c>
      <c r="C1656" s="298">
        <v>46050</v>
      </c>
      <c r="D1656" s="299" t="s">
        <v>462</v>
      </c>
      <c r="E1656" s="331">
        <v>25</v>
      </c>
      <c r="F1656" s="331"/>
      <c r="G1656" s="333">
        <f t="shared" si="34"/>
        <v>4140.8299999999972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3">
      <c r="A1657" s="329" t="s">
        <v>289</v>
      </c>
      <c r="B1657" s="330">
        <v>3</v>
      </c>
      <c r="C1657" s="298">
        <v>46050</v>
      </c>
      <c r="D1657" s="299" t="s">
        <v>863</v>
      </c>
      <c r="E1657" s="331">
        <v>6</v>
      </c>
      <c r="F1657" s="331"/>
      <c r="G1657" s="333">
        <f t="shared" si="34"/>
        <v>4165.8299999999972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3">
      <c r="A1658" s="329" t="s">
        <v>289</v>
      </c>
      <c r="B1658" s="330">
        <v>2</v>
      </c>
      <c r="C1658" s="298">
        <v>46050</v>
      </c>
      <c r="D1658" s="299" t="s">
        <v>864</v>
      </c>
      <c r="E1658" s="331">
        <v>15</v>
      </c>
      <c r="F1658" s="331"/>
      <c r="G1658" s="333">
        <f t="shared" si="34"/>
        <v>4171.8299999999972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3">
      <c r="A1659" s="329" t="s">
        <v>289</v>
      </c>
      <c r="B1659" s="330">
        <v>2</v>
      </c>
      <c r="C1659" s="298">
        <v>46050</v>
      </c>
      <c r="D1659" s="299" t="s">
        <v>296</v>
      </c>
      <c r="E1659" s="331">
        <v>12.71</v>
      </c>
      <c r="F1659" s="331"/>
      <c r="G1659" s="333">
        <f t="shared" si="34"/>
        <v>4186.8299999999972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2" customHeight="1" x14ac:dyDescent="0.3">
      <c r="A1660" s="329" t="s">
        <v>287</v>
      </c>
      <c r="B1660" s="330" t="s">
        <v>287</v>
      </c>
      <c r="C1660" s="298">
        <v>46050</v>
      </c>
      <c r="D1660" s="299" t="s">
        <v>450</v>
      </c>
      <c r="E1660" s="331">
        <v>1475.9</v>
      </c>
      <c r="F1660" s="331">
        <v>1475.9</v>
      </c>
      <c r="G1660" s="333">
        <f t="shared" si="34"/>
        <v>4199.5399999999972</v>
      </c>
      <c r="H1660" s="334"/>
      <c r="I1660" s="335"/>
      <c r="J1660" s="336"/>
      <c r="K1660" s="301"/>
      <c r="L1660" s="336"/>
      <c r="M1660" s="301"/>
      <c r="N1660" s="336"/>
      <c r="O1660" s="301"/>
      <c r="P1660" s="336"/>
      <c r="Q1660" s="301"/>
      <c r="R1660" s="336"/>
      <c r="S1660" s="301"/>
      <c r="T1660" s="336"/>
    </row>
    <row r="1661" spans="1:20" ht="12" customHeight="1" x14ac:dyDescent="0.3">
      <c r="A1661" s="329" t="s">
        <v>289</v>
      </c>
      <c r="B1661" s="330">
        <v>8</v>
      </c>
      <c r="C1661" s="298">
        <v>46050</v>
      </c>
      <c r="D1661" s="299" t="s">
        <v>319</v>
      </c>
      <c r="E1661" s="331">
        <v>28.52</v>
      </c>
      <c r="F1661" s="331"/>
      <c r="G1661" s="333">
        <f t="shared" si="34"/>
        <v>4199.5399999999972</v>
      </c>
      <c r="H1661" s="334"/>
      <c r="I1661" s="335"/>
      <c r="J1661" s="336"/>
      <c r="K1661" s="301"/>
      <c r="L1661" s="336"/>
      <c r="M1661" s="301"/>
      <c r="N1661" s="336"/>
      <c r="O1661" s="301"/>
      <c r="P1661" s="336"/>
      <c r="Q1661" s="301"/>
      <c r="R1661" s="336"/>
      <c r="S1661" s="301"/>
      <c r="T1661" s="336"/>
    </row>
    <row r="1662" spans="1:20" ht="12" customHeight="1" x14ac:dyDescent="0.3">
      <c r="A1662" s="329" t="s">
        <v>289</v>
      </c>
      <c r="B1662" s="330">
        <v>2</v>
      </c>
      <c r="C1662" s="298">
        <v>46050</v>
      </c>
      <c r="D1662" s="299" t="s">
        <v>463</v>
      </c>
      <c r="E1662" s="331">
        <v>66.94</v>
      </c>
      <c r="F1662" s="331"/>
      <c r="G1662" s="333">
        <f t="shared" si="34"/>
        <v>4228.0599999999977</v>
      </c>
      <c r="H1662" s="334"/>
      <c r="I1662" s="335"/>
      <c r="J1662" s="336"/>
      <c r="K1662" s="301"/>
      <c r="L1662" s="336"/>
      <c r="M1662" s="301"/>
      <c r="N1662" s="336"/>
      <c r="O1662" s="301"/>
      <c r="P1662" s="336"/>
      <c r="Q1662" s="301"/>
      <c r="R1662" s="336"/>
      <c r="S1662" s="301"/>
      <c r="T1662" s="336"/>
    </row>
    <row r="1663" spans="1:20" ht="12" customHeight="1" x14ac:dyDescent="0.3">
      <c r="A1663" s="329" t="s">
        <v>289</v>
      </c>
      <c r="B1663" s="330">
        <v>8</v>
      </c>
      <c r="C1663" s="298">
        <v>46049</v>
      </c>
      <c r="D1663" s="299" t="s">
        <v>308</v>
      </c>
      <c r="E1663" s="331">
        <v>47.99</v>
      </c>
      <c r="F1663" s="331"/>
      <c r="G1663" s="333">
        <f t="shared" si="34"/>
        <v>4294.9999999999973</v>
      </c>
      <c r="H1663" s="334"/>
      <c r="I1663" s="335"/>
      <c r="J1663" s="336"/>
      <c r="K1663" s="301"/>
      <c r="L1663" s="336"/>
      <c r="M1663" s="301"/>
      <c r="N1663" s="336"/>
      <c r="O1663" s="301"/>
      <c r="P1663" s="336"/>
      <c r="Q1663" s="301"/>
      <c r="R1663" s="336"/>
      <c r="S1663" s="301"/>
      <c r="T1663" s="336"/>
    </row>
    <row r="1664" spans="1:20" ht="12" customHeight="1" x14ac:dyDescent="0.3">
      <c r="A1664" s="329" t="s">
        <v>287</v>
      </c>
      <c r="B1664" s="330" t="s">
        <v>287</v>
      </c>
      <c r="C1664" s="298">
        <v>46048</v>
      </c>
      <c r="D1664" s="299" t="s">
        <v>464</v>
      </c>
      <c r="E1664" s="331"/>
      <c r="F1664" s="331">
        <v>425</v>
      </c>
      <c r="G1664" s="333">
        <f t="shared" si="34"/>
        <v>4342.9899999999971</v>
      </c>
      <c r="H1664" s="334" t="s">
        <v>298</v>
      </c>
      <c r="I1664" s="335"/>
      <c r="J1664" s="336"/>
      <c r="K1664" s="301"/>
      <c r="L1664" s="336"/>
      <c r="M1664" s="301"/>
      <c r="N1664" s="336"/>
      <c r="O1664" s="301"/>
      <c r="P1664" s="336"/>
      <c r="Q1664" s="301"/>
      <c r="R1664" s="336"/>
      <c r="S1664" s="301"/>
      <c r="T1664" s="336"/>
    </row>
    <row r="1665" spans="1:20" ht="12" customHeight="1" x14ac:dyDescent="0.3">
      <c r="A1665" s="329" t="s">
        <v>287</v>
      </c>
      <c r="B1665" s="330" t="s">
        <v>287</v>
      </c>
      <c r="C1665" s="298">
        <v>46048</v>
      </c>
      <c r="D1665" s="299" t="s">
        <v>464</v>
      </c>
      <c r="E1665" s="331">
        <v>425</v>
      </c>
      <c r="F1665" s="331"/>
      <c r="G1665" s="333">
        <f t="shared" si="34"/>
        <v>3917.9899999999971</v>
      </c>
      <c r="H1665" s="334"/>
      <c r="I1665" s="335"/>
      <c r="J1665" s="336"/>
      <c r="K1665" s="301"/>
      <c r="L1665" s="336"/>
      <c r="M1665" s="301"/>
      <c r="N1665" s="336"/>
      <c r="O1665" s="301"/>
      <c r="P1665" s="336"/>
      <c r="Q1665" s="301"/>
      <c r="R1665" s="336"/>
      <c r="S1665" s="301"/>
      <c r="T1665" s="336"/>
    </row>
    <row r="1666" spans="1:20" ht="12" customHeight="1" x14ac:dyDescent="0.3">
      <c r="A1666" s="329" t="s">
        <v>289</v>
      </c>
      <c r="B1666" s="330">
        <v>2</v>
      </c>
      <c r="C1666" s="298">
        <v>46048</v>
      </c>
      <c r="D1666" s="299" t="s">
        <v>465</v>
      </c>
      <c r="E1666" s="331">
        <v>20.12</v>
      </c>
      <c r="F1666" s="331"/>
      <c r="G1666" s="333">
        <f t="shared" si="34"/>
        <v>4342.9899999999971</v>
      </c>
      <c r="H1666" s="334"/>
      <c r="I1666" s="335"/>
      <c r="J1666" s="336"/>
      <c r="K1666" s="301"/>
      <c r="L1666" s="336"/>
      <c r="M1666" s="301"/>
      <c r="N1666" s="336"/>
      <c r="O1666" s="301"/>
      <c r="P1666" s="336"/>
      <c r="Q1666" s="301"/>
      <c r="R1666" s="336"/>
      <c r="S1666" s="301"/>
      <c r="T1666" s="336"/>
    </row>
    <row r="1667" spans="1:20" ht="12" customHeight="1" x14ac:dyDescent="0.3">
      <c r="A1667" s="329" t="s">
        <v>294</v>
      </c>
      <c r="B1667" s="330">
        <v>17</v>
      </c>
      <c r="C1667" s="298">
        <v>46048</v>
      </c>
      <c r="D1667" s="299" t="s">
        <v>466</v>
      </c>
      <c r="E1667" s="331">
        <v>42.68</v>
      </c>
      <c r="F1667" s="331"/>
      <c r="G1667" s="333">
        <f t="shared" si="34"/>
        <v>4363.1099999999969</v>
      </c>
      <c r="H1667" s="334"/>
      <c r="I1667" s="335"/>
      <c r="J1667" s="336"/>
      <c r="K1667" s="301"/>
      <c r="L1667" s="336"/>
      <c r="M1667" s="301"/>
      <c r="N1667" s="336"/>
      <c r="O1667" s="301"/>
      <c r="P1667" s="336"/>
      <c r="Q1667" s="301"/>
      <c r="R1667" s="336"/>
      <c r="S1667" s="301"/>
      <c r="T1667" s="336"/>
    </row>
    <row r="1668" spans="1:20" ht="12" customHeight="1" x14ac:dyDescent="0.3">
      <c r="A1668" s="329" t="s">
        <v>289</v>
      </c>
      <c r="B1668" s="330">
        <v>6</v>
      </c>
      <c r="C1668" s="298">
        <v>46048</v>
      </c>
      <c r="D1668" s="299" t="s">
        <v>396</v>
      </c>
      <c r="E1668" s="331">
        <v>47.9</v>
      </c>
      <c r="F1668" s="331"/>
      <c r="G1668" s="333">
        <f t="shared" si="34"/>
        <v>4405.7899999999972</v>
      </c>
      <c r="H1668" s="334"/>
      <c r="I1668" s="335"/>
      <c r="J1668" s="336"/>
      <c r="K1668" s="301"/>
      <c r="L1668" s="336"/>
      <c r="M1668" s="301"/>
      <c r="N1668" s="336"/>
      <c r="O1668" s="301"/>
      <c r="P1668" s="336"/>
      <c r="Q1668" s="301"/>
      <c r="R1668" s="336"/>
      <c r="S1668" s="301"/>
      <c r="T1668" s="336"/>
    </row>
    <row r="1669" spans="1:20" ht="12" customHeight="1" x14ac:dyDescent="0.3">
      <c r="A1669" s="329" t="s">
        <v>289</v>
      </c>
      <c r="B1669" s="330">
        <v>1</v>
      </c>
      <c r="C1669" s="298">
        <v>46047</v>
      </c>
      <c r="D1669" s="299" t="s">
        <v>455</v>
      </c>
      <c r="E1669" s="331">
        <v>105.79</v>
      </c>
      <c r="F1669" s="331"/>
      <c r="G1669" s="333">
        <f t="shared" si="34"/>
        <v>4453.6899999999969</v>
      </c>
      <c r="H1669" s="334"/>
      <c r="I1669" s="335"/>
      <c r="J1669" s="336"/>
      <c r="K1669" s="301"/>
      <c r="L1669" s="336"/>
      <c r="M1669" s="301"/>
      <c r="N1669" s="336"/>
      <c r="O1669" s="301"/>
      <c r="P1669" s="336"/>
      <c r="Q1669" s="301"/>
      <c r="R1669" s="336"/>
      <c r="S1669" s="301"/>
      <c r="T1669" s="336"/>
    </row>
    <row r="1670" spans="1:20" ht="12" customHeight="1" x14ac:dyDescent="0.3">
      <c r="A1670" s="329" t="s">
        <v>294</v>
      </c>
      <c r="B1670" s="330">
        <v>12</v>
      </c>
      <c r="C1670" s="298">
        <v>46047</v>
      </c>
      <c r="D1670" s="299" t="s">
        <v>314</v>
      </c>
      <c r="E1670" s="331">
        <v>204.83</v>
      </c>
      <c r="F1670" s="331"/>
      <c r="G1670" s="333">
        <f t="shared" si="34"/>
        <v>4559.4799999999968</v>
      </c>
      <c r="H1670" s="334"/>
      <c r="I1670" s="335"/>
      <c r="J1670" s="336"/>
      <c r="K1670" s="301"/>
      <c r="L1670" s="336"/>
      <c r="M1670" s="301"/>
      <c r="N1670" s="336"/>
      <c r="O1670" s="301"/>
      <c r="P1670" s="336"/>
      <c r="Q1670" s="301"/>
      <c r="R1670" s="336"/>
      <c r="S1670" s="301"/>
      <c r="T1670" s="336"/>
    </row>
    <row r="1671" spans="1:20" ht="12" customHeight="1" x14ac:dyDescent="0.3">
      <c r="A1671" s="329" t="s">
        <v>289</v>
      </c>
      <c r="B1671" s="330">
        <v>3</v>
      </c>
      <c r="C1671" s="298">
        <v>46047</v>
      </c>
      <c r="D1671" s="299" t="s">
        <v>347</v>
      </c>
      <c r="E1671" s="331">
        <v>8.51</v>
      </c>
      <c r="F1671" s="331"/>
      <c r="G1671" s="333">
        <f t="shared" si="34"/>
        <v>4764.3099999999968</v>
      </c>
      <c r="H1671" s="334"/>
      <c r="I1671" s="335"/>
      <c r="J1671" s="336"/>
      <c r="K1671" s="301"/>
      <c r="L1671" s="336"/>
      <c r="M1671" s="301"/>
      <c r="N1671" s="336"/>
      <c r="O1671" s="301"/>
      <c r="P1671" s="336"/>
      <c r="Q1671" s="301"/>
      <c r="R1671" s="336"/>
      <c r="S1671" s="301"/>
      <c r="T1671" s="336"/>
    </row>
    <row r="1672" spans="1:20" ht="12" customHeight="1" x14ac:dyDescent="0.3">
      <c r="A1672" s="329" t="s">
        <v>289</v>
      </c>
      <c r="B1672" s="330">
        <v>4</v>
      </c>
      <c r="C1672" s="298">
        <v>46046</v>
      </c>
      <c r="D1672" s="299" t="s">
        <v>296</v>
      </c>
      <c r="E1672" s="331">
        <v>92.96</v>
      </c>
      <c r="F1672" s="331"/>
      <c r="G1672" s="333">
        <f t="shared" si="34"/>
        <v>4772.819999999997</v>
      </c>
      <c r="H1672" s="334"/>
      <c r="I1672" s="335"/>
      <c r="J1672" s="336"/>
      <c r="K1672" s="301"/>
      <c r="L1672" s="336"/>
      <c r="M1672" s="301"/>
      <c r="N1672" s="336"/>
      <c r="O1672" s="301"/>
      <c r="P1672" s="336"/>
      <c r="Q1672" s="301"/>
      <c r="R1672" s="336"/>
      <c r="S1672" s="301"/>
      <c r="T1672" s="336"/>
    </row>
    <row r="1673" spans="1:20" ht="12" customHeight="1" x14ac:dyDescent="0.3">
      <c r="A1673" s="329" t="s">
        <v>289</v>
      </c>
      <c r="B1673" s="330">
        <v>4</v>
      </c>
      <c r="C1673" s="298">
        <v>46046</v>
      </c>
      <c r="D1673" s="299" t="s">
        <v>334</v>
      </c>
      <c r="E1673" s="331">
        <v>30.77</v>
      </c>
      <c r="F1673" s="331"/>
      <c r="G1673" s="333">
        <f t="shared" si="34"/>
        <v>4865.779999999997</v>
      </c>
      <c r="H1673" s="334"/>
      <c r="I1673" s="335"/>
      <c r="J1673" s="336"/>
      <c r="K1673" s="301"/>
      <c r="L1673" s="336"/>
      <c r="M1673" s="301"/>
      <c r="N1673" s="336"/>
      <c r="O1673" s="301"/>
      <c r="P1673" s="336"/>
      <c r="Q1673" s="301"/>
      <c r="R1673" s="336"/>
      <c r="S1673" s="301"/>
      <c r="T1673" s="336"/>
    </row>
    <row r="1674" spans="1:20" ht="12" customHeight="1" x14ac:dyDescent="0.3">
      <c r="A1674" s="329" t="s">
        <v>289</v>
      </c>
      <c r="B1674" s="330">
        <v>2</v>
      </c>
      <c r="C1674" s="298">
        <v>46046</v>
      </c>
      <c r="D1674" s="299" t="s">
        <v>357</v>
      </c>
      <c r="E1674" s="331">
        <v>9.4700000000000006</v>
      </c>
      <c r="F1674" s="331"/>
      <c r="G1674" s="333">
        <f t="shared" si="34"/>
        <v>4896.5499999999975</v>
      </c>
      <c r="H1674" s="334"/>
      <c r="I1674" s="335"/>
      <c r="J1674" s="336"/>
      <c r="K1674" s="301"/>
      <c r="L1674" s="336"/>
      <c r="M1674" s="301"/>
      <c r="N1674" s="336"/>
      <c r="O1674" s="301"/>
      <c r="P1674" s="336"/>
      <c r="Q1674" s="301"/>
      <c r="R1674" s="336"/>
      <c r="S1674" s="301"/>
      <c r="T1674" s="336"/>
    </row>
    <row r="1675" spans="1:20" ht="12" customHeight="1" x14ac:dyDescent="0.3">
      <c r="A1675" s="329" t="s">
        <v>289</v>
      </c>
      <c r="B1675" s="330">
        <v>6</v>
      </c>
      <c r="C1675" s="298">
        <v>46046</v>
      </c>
      <c r="D1675" s="299" t="s">
        <v>396</v>
      </c>
      <c r="E1675" s="331">
        <v>53.59</v>
      </c>
      <c r="F1675" s="331"/>
      <c r="G1675" s="333">
        <f t="shared" si="34"/>
        <v>4906.0199999999977</v>
      </c>
      <c r="H1675" s="334"/>
      <c r="I1675" s="335"/>
      <c r="J1675" s="336"/>
      <c r="K1675" s="301"/>
      <c r="L1675" s="336"/>
      <c r="M1675" s="301"/>
      <c r="N1675" s="336"/>
      <c r="O1675" s="301"/>
      <c r="P1675" s="336"/>
      <c r="Q1675" s="301"/>
      <c r="R1675" s="336"/>
      <c r="S1675" s="301"/>
      <c r="T1675" s="336"/>
    </row>
    <row r="1676" spans="1:20" ht="12" customHeight="1" x14ac:dyDescent="0.3">
      <c r="A1676" s="329" t="s">
        <v>289</v>
      </c>
      <c r="B1676" s="330">
        <v>1</v>
      </c>
      <c r="C1676" s="298">
        <v>46046</v>
      </c>
      <c r="D1676" s="299" t="s">
        <v>311</v>
      </c>
      <c r="E1676" s="331">
        <v>61.64</v>
      </c>
      <c r="F1676" s="331"/>
      <c r="G1676" s="333">
        <f t="shared" si="34"/>
        <v>4959.6099999999979</v>
      </c>
      <c r="H1676" s="334"/>
      <c r="I1676" s="335"/>
      <c r="J1676" s="336"/>
      <c r="K1676" s="301"/>
      <c r="L1676" s="336"/>
      <c r="M1676" s="301"/>
      <c r="N1676" s="336"/>
      <c r="O1676" s="301"/>
      <c r="P1676" s="336"/>
      <c r="Q1676" s="301"/>
      <c r="R1676" s="336"/>
      <c r="S1676" s="301"/>
      <c r="T1676" s="336"/>
    </row>
    <row r="1677" spans="1:20" ht="12" customHeight="1" x14ac:dyDescent="0.3">
      <c r="A1677" s="329" t="s">
        <v>289</v>
      </c>
      <c r="B1677" s="330">
        <v>1</v>
      </c>
      <c r="C1677" s="298">
        <v>46045</v>
      </c>
      <c r="D1677" s="299" t="s">
        <v>304</v>
      </c>
      <c r="E1677" s="331">
        <v>23.17</v>
      </c>
      <c r="F1677" s="331"/>
      <c r="G1677" s="333">
        <f t="shared" si="34"/>
        <v>5021.2499999999982</v>
      </c>
      <c r="H1677" s="334"/>
      <c r="I1677" s="335"/>
      <c r="J1677" s="336"/>
      <c r="K1677" s="301"/>
      <c r="L1677" s="336"/>
      <c r="M1677" s="301"/>
      <c r="N1677" s="336"/>
      <c r="O1677" s="301"/>
      <c r="P1677" s="336"/>
      <c r="Q1677" s="301"/>
      <c r="R1677" s="336"/>
      <c r="S1677" s="301"/>
      <c r="T1677" s="336"/>
    </row>
    <row r="1678" spans="1:20" ht="12" customHeight="1" x14ac:dyDescent="0.3">
      <c r="A1678" s="329" t="s">
        <v>289</v>
      </c>
      <c r="B1678" s="330">
        <v>4</v>
      </c>
      <c r="C1678" s="298">
        <v>46045</v>
      </c>
      <c r="D1678" s="299" t="s">
        <v>296</v>
      </c>
      <c r="E1678" s="331">
        <v>62.77</v>
      </c>
      <c r="F1678" s="331"/>
      <c r="G1678" s="333">
        <f t="shared" si="34"/>
        <v>5044.4199999999983</v>
      </c>
      <c r="H1678" s="334"/>
      <c r="I1678" s="335"/>
      <c r="J1678" s="336"/>
      <c r="K1678" s="301"/>
      <c r="L1678" s="336"/>
      <c r="M1678" s="301"/>
      <c r="N1678" s="336"/>
      <c r="O1678" s="301"/>
      <c r="P1678" s="336"/>
      <c r="Q1678" s="301"/>
      <c r="R1678" s="336"/>
      <c r="S1678" s="301"/>
      <c r="T1678" s="336"/>
    </row>
    <row r="1679" spans="1:20" ht="12" customHeight="1" x14ac:dyDescent="0.3">
      <c r="A1679" s="329" t="s">
        <v>289</v>
      </c>
      <c r="B1679" s="330">
        <v>6</v>
      </c>
      <c r="C1679" s="298">
        <v>46045</v>
      </c>
      <c r="D1679" s="299" t="s">
        <v>467</v>
      </c>
      <c r="E1679" s="331">
        <v>105.51</v>
      </c>
      <c r="F1679" s="331"/>
      <c r="G1679" s="333">
        <f t="shared" si="34"/>
        <v>5107.1899999999987</v>
      </c>
      <c r="H1679" s="334"/>
      <c r="I1679" s="335"/>
      <c r="J1679" s="336"/>
      <c r="K1679" s="301"/>
      <c r="L1679" s="336"/>
      <c r="M1679" s="301"/>
      <c r="N1679" s="336"/>
      <c r="O1679" s="301"/>
      <c r="P1679" s="336"/>
      <c r="Q1679" s="301"/>
      <c r="R1679" s="336"/>
      <c r="S1679" s="301"/>
      <c r="T1679" s="336"/>
    </row>
    <row r="1680" spans="1:20" ht="12" customHeight="1" x14ac:dyDescent="0.3">
      <c r="A1680" s="329" t="s">
        <v>289</v>
      </c>
      <c r="B1680" s="330">
        <v>3</v>
      </c>
      <c r="C1680" s="298">
        <v>46045</v>
      </c>
      <c r="D1680" s="299" t="s">
        <v>334</v>
      </c>
      <c r="E1680" s="331">
        <v>9.9499999999999993</v>
      </c>
      <c r="F1680" s="331"/>
      <c r="G1680" s="333">
        <f t="shared" si="34"/>
        <v>5212.6999999999989</v>
      </c>
      <c r="H1680" s="334"/>
      <c r="I1680" s="335"/>
      <c r="J1680" s="336"/>
      <c r="K1680" s="301"/>
      <c r="L1680" s="336"/>
      <c r="M1680" s="301"/>
      <c r="N1680" s="336"/>
      <c r="O1680" s="301"/>
      <c r="P1680" s="336"/>
      <c r="Q1680" s="301"/>
      <c r="R1680" s="336"/>
      <c r="S1680" s="301"/>
      <c r="T1680" s="336"/>
    </row>
    <row r="1681" spans="1:20" ht="12" customHeight="1" x14ac:dyDescent="0.3">
      <c r="A1681" s="329" t="s">
        <v>289</v>
      </c>
      <c r="B1681" s="330">
        <v>2</v>
      </c>
      <c r="C1681" s="298">
        <v>46045</v>
      </c>
      <c r="D1681" s="299" t="s">
        <v>357</v>
      </c>
      <c r="E1681" s="331">
        <v>10.17</v>
      </c>
      <c r="F1681" s="331"/>
      <c r="G1681" s="333">
        <f t="shared" si="34"/>
        <v>5222.6499999999987</v>
      </c>
      <c r="H1681" s="334"/>
      <c r="I1681" s="335"/>
      <c r="J1681" s="336"/>
      <c r="K1681" s="301"/>
      <c r="L1681" s="336"/>
      <c r="M1681" s="301"/>
      <c r="N1681" s="336"/>
      <c r="O1681" s="301"/>
      <c r="P1681" s="336"/>
      <c r="Q1681" s="301"/>
      <c r="R1681" s="336"/>
      <c r="S1681" s="301"/>
      <c r="T1681" s="336"/>
    </row>
    <row r="1682" spans="1:20" ht="12" customHeight="1" x14ac:dyDescent="0.3">
      <c r="A1682" s="329" t="s">
        <v>289</v>
      </c>
      <c r="B1682" s="330">
        <v>2</v>
      </c>
      <c r="C1682" s="298">
        <v>46045</v>
      </c>
      <c r="D1682" s="299" t="s">
        <v>301</v>
      </c>
      <c r="E1682" s="331">
        <v>32.200000000000003</v>
      </c>
      <c r="F1682" s="331"/>
      <c r="G1682" s="333">
        <f t="shared" si="34"/>
        <v>5232.8199999999988</v>
      </c>
      <c r="H1682" s="334"/>
      <c r="I1682" s="335"/>
      <c r="J1682" s="336"/>
      <c r="K1682" s="301"/>
      <c r="L1682" s="336"/>
      <c r="M1682" s="301"/>
      <c r="N1682" s="336"/>
      <c r="O1682" s="301"/>
      <c r="P1682" s="336"/>
      <c r="Q1682" s="301"/>
      <c r="R1682" s="336"/>
      <c r="S1682" s="301"/>
      <c r="T1682" s="336"/>
    </row>
    <row r="1683" spans="1:20" ht="12" customHeight="1" x14ac:dyDescent="0.3">
      <c r="A1683" s="329" t="s">
        <v>294</v>
      </c>
      <c r="B1683" s="330">
        <v>22</v>
      </c>
      <c r="C1683" s="298">
        <v>46045</v>
      </c>
      <c r="D1683" s="299" t="s">
        <v>860</v>
      </c>
      <c r="E1683" s="331">
        <v>5.31</v>
      </c>
      <c r="F1683" s="331"/>
      <c r="G1683" s="333">
        <f t="shared" si="34"/>
        <v>5265.0199999999986</v>
      </c>
      <c r="H1683" s="334"/>
      <c r="I1683" s="335"/>
      <c r="J1683" s="336"/>
      <c r="K1683" s="301"/>
      <c r="L1683" s="336"/>
      <c r="M1683" s="301"/>
      <c r="N1683" s="336"/>
      <c r="O1683" s="301"/>
      <c r="P1683" s="336"/>
      <c r="Q1683" s="301"/>
      <c r="R1683" s="336"/>
      <c r="S1683" s="301"/>
      <c r="T1683" s="336"/>
    </row>
    <row r="1684" spans="1:20" ht="12" customHeight="1" x14ac:dyDescent="0.3">
      <c r="A1684" s="329" t="s">
        <v>289</v>
      </c>
      <c r="B1684" s="330">
        <v>8</v>
      </c>
      <c r="C1684" s="298">
        <v>46044</v>
      </c>
      <c r="D1684" s="299" t="s">
        <v>434</v>
      </c>
      <c r="E1684" s="331">
        <v>73.95</v>
      </c>
      <c r="F1684" s="331"/>
      <c r="G1684" s="333">
        <f t="shared" si="34"/>
        <v>5270.329999999999</v>
      </c>
      <c r="H1684" s="334"/>
      <c r="I1684" s="335"/>
      <c r="J1684" s="336"/>
      <c r="K1684" s="301"/>
      <c r="L1684" s="336"/>
      <c r="M1684" s="301"/>
      <c r="N1684" s="336"/>
      <c r="O1684" s="301"/>
      <c r="P1684" s="336"/>
      <c r="Q1684" s="301"/>
      <c r="R1684" s="336"/>
      <c r="S1684" s="301"/>
      <c r="T1684" s="336"/>
    </row>
    <row r="1685" spans="1:20" ht="12" customHeight="1" x14ac:dyDescent="0.3">
      <c r="A1685" s="329" t="s">
        <v>289</v>
      </c>
      <c r="B1685" s="330">
        <v>2</v>
      </c>
      <c r="C1685" s="298">
        <v>46044</v>
      </c>
      <c r="D1685" s="299" t="s">
        <v>468</v>
      </c>
      <c r="E1685" s="331">
        <v>28.68</v>
      </c>
      <c r="F1685" s="331"/>
      <c r="G1685" s="333">
        <f t="shared" si="34"/>
        <v>5344.2799999999988</v>
      </c>
      <c r="H1685" s="334"/>
      <c r="I1685" s="335"/>
      <c r="J1685" s="336"/>
      <c r="K1685" s="301"/>
      <c r="L1685" s="336"/>
      <c r="M1685" s="301"/>
      <c r="N1685" s="336"/>
      <c r="O1685" s="301"/>
      <c r="P1685" s="336"/>
      <c r="Q1685" s="301"/>
      <c r="R1685" s="336"/>
      <c r="S1685" s="301"/>
      <c r="T1685" s="336"/>
    </row>
    <row r="1686" spans="1:20" ht="12" customHeight="1" x14ac:dyDescent="0.3">
      <c r="A1686" s="329" t="s">
        <v>289</v>
      </c>
      <c r="B1686" s="330">
        <v>8</v>
      </c>
      <c r="C1686" s="298">
        <v>46044</v>
      </c>
      <c r="D1686" s="299" t="s">
        <v>356</v>
      </c>
      <c r="E1686" s="331">
        <v>57.38</v>
      </c>
      <c r="F1686" s="331"/>
      <c r="G1686" s="333">
        <f t="shared" si="34"/>
        <v>5372.9599999999991</v>
      </c>
      <c r="H1686" s="334"/>
      <c r="I1686" s="335"/>
      <c r="J1686" s="336"/>
      <c r="K1686" s="301"/>
      <c r="L1686" s="336"/>
      <c r="M1686" s="301"/>
      <c r="N1686" s="336"/>
      <c r="O1686" s="301"/>
      <c r="P1686" s="336"/>
      <c r="Q1686" s="301"/>
      <c r="R1686" s="336"/>
      <c r="S1686" s="301"/>
      <c r="T1686" s="336"/>
    </row>
    <row r="1687" spans="1:20" ht="12" customHeight="1" x14ac:dyDescent="0.3">
      <c r="A1687" s="329" t="s">
        <v>289</v>
      </c>
      <c r="B1687" s="330">
        <v>2</v>
      </c>
      <c r="C1687" s="298">
        <v>46044</v>
      </c>
      <c r="D1687" s="299" t="s">
        <v>357</v>
      </c>
      <c r="E1687" s="331">
        <v>9.4700000000000006</v>
      </c>
      <c r="F1687" s="331"/>
      <c r="G1687" s="333">
        <f t="shared" si="34"/>
        <v>5430.3399999999992</v>
      </c>
      <c r="H1687" s="334"/>
      <c r="I1687" s="335"/>
      <c r="J1687" s="336"/>
      <c r="K1687" s="301"/>
      <c r="L1687" s="336"/>
      <c r="M1687" s="301"/>
      <c r="N1687" s="336"/>
      <c r="O1687" s="301"/>
      <c r="P1687" s="336"/>
      <c r="Q1687" s="301"/>
      <c r="R1687" s="336"/>
      <c r="S1687" s="301"/>
      <c r="T1687" s="336"/>
    </row>
    <row r="1688" spans="1:20" ht="12" customHeight="1" x14ac:dyDescent="0.3">
      <c r="A1688" s="329" t="s">
        <v>289</v>
      </c>
      <c r="B1688" s="330">
        <v>2</v>
      </c>
      <c r="C1688" s="298">
        <v>46044</v>
      </c>
      <c r="D1688" s="299" t="s">
        <v>357</v>
      </c>
      <c r="E1688" s="331">
        <v>7.18</v>
      </c>
      <c r="F1688" s="331"/>
      <c r="G1688" s="333">
        <f t="shared" si="34"/>
        <v>5439.8099999999995</v>
      </c>
      <c r="H1688" s="334"/>
      <c r="I1688" s="335"/>
      <c r="J1688" s="336"/>
      <c r="K1688" s="301"/>
      <c r="L1688" s="336"/>
      <c r="M1688" s="301"/>
      <c r="N1688" s="336"/>
      <c r="O1688" s="301"/>
      <c r="P1688" s="336"/>
      <c r="Q1688" s="301"/>
      <c r="R1688" s="336"/>
      <c r="S1688" s="301"/>
      <c r="T1688" s="336"/>
    </row>
    <row r="1689" spans="1:20" ht="12" customHeight="1" x14ac:dyDescent="0.3">
      <c r="A1689" s="329" t="s">
        <v>287</v>
      </c>
      <c r="B1689" s="330" t="s">
        <v>287</v>
      </c>
      <c r="C1689" s="298">
        <v>46044</v>
      </c>
      <c r="D1689" s="299" t="s">
        <v>315</v>
      </c>
      <c r="E1689" s="331">
        <v>126.24</v>
      </c>
      <c r="F1689" s="331">
        <v>126.24</v>
      </c>
      <c r="G1689" s="333">
        <f t="shared" si="34"/>
        <v>5446.99</v>
      </c>
      <c r="H1689" s="334"/>
      <c r="I1689" s="335"/>
      <c r="J1689" s="336"/>
      <c r="K1689" s="301"/>
      <c r="L1689" s="336"/>
      <c r="M1689" s="301"/>
      <c r="N1689" s="336"/>
      <c r="O1689" s="301"/>
      <c r="P1689" s="336"/>
      <c r="Q1689" s="301"/>
      <c r="R1689" s="336"/>
      <c r="S1689" s="301"/>
      <c r="T1689" s="336"/>
    </row>
    <row r="1690" spans="1:20" ht="12" customHeight="1" x14ac:dyDescent="0.3">
      <c r="A1690" s="329" t="s">
        <v>289</v>
      </c>
      <c r="B1690" s="330">
        <v>8</v>
      </c>
      <c r="C1690" s="298">
        <v>46043</v>
      </c>
      <c r="D1690" s="299" t="s">
        <v>469</v>
      </c>
      <c r="E1690" s="331">
        <v>17</v>
      </c>
      <c r="F1690" s="331"/>
      <c r="G1690" s="333">
        <f t="shared" si="34"/>
        <v>5446.99</v>
      </c>
      <c r="H1690" s="334"/>
      <c r="I1690" s="335"/>
      <c r="J1690" s="336"/>
      <c r="K1690" s="301"/>
      <c r="L1690" s="336"/>
      <c r="M1690" s="301"/>
      <c r="N1690" s="336"/>
      <c r="O1690" s="301"/>
      <c r="P1690" s="336"/>
      <c r="Q1690" s="301"/>
      <c r="R1690" s="336"/>
      <c r="S1690" s="301"/>
      <c r="T1690" s="336"/>
    </row>
    <row r="1691" spans="1:20" ht="12" customHeight="1" x14ac:dyDescent="0.3">
      <c r="A1691" s="329" t="s">
        <v>289</v>
      </c>
      <c r="B1691" s="330">
        <v>1</v>
      </c>
      <c r="C1691" s="298">
        <v>46043</v>
      </c>
      <c r="D1691" s="299" t="s">
        <v>329</v>
      </c>
      <c r="E1691" s="331">
        <v>24.75</v>
      </c>
      <c r="F1691" s="331"/>
      <c r="G1691" s="333">
        <f t="shared" si="34"/>
        <v>5463.99</v>
      </c>
      <c r="H1691" s="334"/>
      <c r="I1691" s="335"/>
      <c r="J1691" s="336"/>
      <c r="K1691" s="301"/>
      <c r="L1691" s="336"/>
      <c r="M1691" s="301"/>
      <c r="N1691" s="336"/>
      <c r="O1691" s="301"/>
      <c r="P1691" s="336"/>
      <c r="Q1691" s="301"/>
      <c r="R1691" s="336"/>
      <c r="S1691" s="301"/>
      <c r="T1691" s="336"/>
    </row>
    <row r="1692" spans="1:20" ht="12" customHeight="1" x14ac:dyDescent="0.3">
      <c r="A1692" s="329" t="s">
        <v>291</v>
      </c>
      <c r="B1692" s="330">
        <v>39</v>
      </c>
      <c r="C1692" s="298">
        <v>46043</v>
      </c>
      <c r="D1692" s="299" t="s">
        <v>292</v>
      </c>
      <c r="E1692" s="331"/>
      <c r="F1692" s="331">
        <v>3378.82</v>
      </c>
      <c r="G1692" s="333">
        <f t="shared" si="34"/>
        <v>5488.74</v>
      </c>
      <c r="H1692" s="334"/>
      <c r="I1692" s="335"/>
      <c r="J1692" s="336"/>
      <c r="K1692" s="301"/>
      <c r="L1692" s="336"/>
      <c r="M1692" s="301"/>
      <c r="N1692" s="336"/>
      <c r="O1692" s="301"/>
      <c r="P1692" s="336"/>
      <c r="Q1692" s="301"/>
      <c r="R1692" s="336"/>
      <c r="S1692" s="301"/>
      <c r="T1692" s="336"/>
    </row>
    <row r="1693" spans="1:20" ht="12" customHeight="1" x14ac:dyDescent="0.3">
      <c r="A1693" s="329" t="s">
        <v>294</v>
      </c>
      <c r="B1693" s="330">
        <v>23</v>
      </c>
      <c r="C1693" s="298">
        <v>46043</v>
      </c>
      <c r="D1693" s="299" t="s">
        <v>67</v>
      </c>
      <c r="E1693" s="331">
        <v>650.88</v>
      </c>
      <c r="F1693" s="331"/>
      <c r="G1693" s="333">
        <f t="shared" si="34"/>
        <v>2109.9199999999992</v>
      </c>
      <c r="H1693" s="334"/>
      <c r="I1693" s="335"/>
      <c r="J1693" s="336"/>
      <c r="K1693" s="301"/>
      <c r="L1693" s="336"/>
      <c r="M1693" s="301"/>
      <c r="N1693" s="336"/>
      <c r="O1693" s="301"/>
      <c r="P1693" s="336"/>
      <c r="Q1693" s="301"/>
      <c r="R1693" s="336"/>
      <c r="S1693" s="301"/>
      <c r="T1693" s="336"/>
    </row>
    <row r="1694" spans="1:20" ht="12" customHeight="1" x14ac:dyDescent="0.3">
      <c r="A1694" s="329" t="s">
        <v>287</v>
      </c>
      <c r="B1694" s="330" t="s">
        <v>287</v>
      </c>
      <c r="C1694" s="298">
        <v>46043</v>
      </c>
      <c r="D1694" s="299" t="s">
        <v>470</v>
      </c>
      <c r="E1694" s="331">
        <v>100</v>
      </c>
      <c r="F1694" s="331">
        <v>100</v>
      </c>
      <c r="G1694" s="333">
        <f t="shared" si="34"/>
        <v>2760.7999999999993</v>
      </c>
      <c r="H1694" s="334"/>
      <c r="I1694" s="335"/>
      <c r="J1694" s="336"/>
      <c r="K1694" s="301"/>
      <c r="L1694" s="336"/>
      <c r="M1694" s="301"/>
      <c r="N1694" s="336"/>
      <c r="O1694" s="301"/>
      <c r="P1694" s="336"/>
      <c r="Q1694" s="301"/>
      <c r="R1694" s="336"/>
      <c r="S1694" s="301"/>
      <c r="T1694" s="336"/>
    </row>
    <row r="1695" spans="1:20" ht="12" customHeight="1" x14ac:dyDescent="0.3">
      <c r="A1695" s="329" t="s">
        <v>289</v>
      </c>
      <c r="B1695" s="330">
        <v>2</v>
      </c>
      <c r="C1695" s="298">
        <v>46043</v>
      </c>
      <c r="D1695" s="299" t="s">
        <v>301</v>
      </c>
      <c r="E1695" s="331">
        <v>20</v>
      </c>
      <c r="F1695" s="331"/>
      <c r="G1695" s="333">
        <f t="shared" si="34"/>
        <v>2760.7999999999993</v>
      </c>
      <c r="H1695" s="334"/>
      <c r="I1695" s="335"/>
      <c r="J1695" s="336"/>
      <c r="K1695" s="301"/>
      <c r="L1695" s="336"/>
      <c r="M1695" s="301"/>
      <c r="N1695" s="336"/>
      <c r="O1695" s="301"/>
      <c r="P1695" s="336"/>
      <c r="Q1695" s="301"/>
      <c r="R1695" s="336"/>
      <c r="S1695" s="301"/>
      <c r="T1695" s="336"/>
    </row>
    <row r="1696" spans="1:20" ht="12" customHeight="1" x14ac:dyDescent="0.3">
      <c r="A1696" s="329" t="s">
        <v>289</v>
      </c>
      <c r="B1696" s="330">
        <v>8</v>
      </c>
      <c r="C1696" s="298">
        <v>46043</v>
      </c>
      <c r="D1696" s="299" t="s">
        <v>295</v>
      </c>
      <c r="E1696" s="331">
        <v>6.38</v>
      </c>
      <c r="F1696" s="331"/>
      <c r="G1696" s="333">
        <f t="shared" si="34"/>
        <v>2780.7999999999993</v>
      </c>
      <c r="H1696" s="334"/>
      <c r="I1696" s="335"/>
      <c r="J1696" s="336"/>
      <c r="K1696" s="301"/>
      <c r="L1696" s="336"/>
      <c r="M1696" s="301"/>
      <c r="N1696" s="336"/>
      <c r="O1696" s="301"/>
      <c r="P1696" s="336"/>
      <c r="Q1696" s="301"/>
      <c r="R1696" s="336"/>
      <c r="S1696" s="301"/>
      <c r="T1696" s="336"/>
    </row>
    <row r="1697" spans="1:20" ht="12" customHeight="1" x14ac:dyDescent="0.3">
      <c r="A1697" s="329" t="s">
        <v>289</v>
      </c>
      <c r="B1697" s="330">
        <v>2</v>
      </c>
      <c r="C1697" s="298">
        <v>46043</v>
      </c>
      <c r="D1697" s="299" t="s">
        <v>295</v>
      </c>
      <c r="E1697" s="331">
        <v>17.29</v>
      </c>
      <c r="F1697" s="331"/>
      <c r="G1697" s="333">
        <f t="shared" si="34"/>
        <v>2787.1799999999994</v>
      </c>
      <c r="H1697" s="334"/>
      <c r="I1697" s="335"/>
      <c r="J1697" s="336"/>
      <c r="K1697" s="301"/>
      <c r="L1697" s="336"/>
      <c r="M1697" s="301"/>
      <c r="N1697" s="336"/>
      <c r="O1697" s="301"/>
      <c r="P1697" s="336"/>
      <c r="Q1697" s="301"/>
      <c r="R1697" s="336"/>
      <c r="S1697" s="301"/>
      <c r="T1697" s="336"/>
    </row>
    <row r="1698" spans="1:20" ht="12" customHeight="1" x14ac:dyDescent="0.3">
      <c r="A1698" s="329" t="s">
        <v>289</v>
      </c>
      <c r="B1698" s="330">
        <v>2</v>
      </c>
      <c r="C1698" s="298">
        <v>46043</v>
      </c>
      <c r="D1698" s="299" t="s">
        <v>357</v>
      </c>
      <c r="E1698" s="331">
        <v>14.86</v>
      </c>
      <c r="F1698" s="331"/>
      <c r="G1698" s="333">
        <f t="shared" si="34"/>
        <v>2804.4699999999993</v>
      </c>
      <c r="H1698" s="334"/>
      <c r="I1698" s="335"/>
      <c r="J1698" s="336"/>
      <c r="K1698" s="301"/>
      <c r="L1698" s="336"/>
      <c r="M1698" s="301"/>
      <c r="N1698" s="336"/>
      <c r="O1698" s="301"/>
      <c r="P1698" s="336"/>
      <c r="Q1698" s="301"/>
      <c r="R1698" s="336"/>
      <c r="S1698" s="301"/>
      <c r="T1698" s="336"/>
    </row>
    <row r="1699" spans="1:20" ht="12" customHeight="1" x14ac:dyDescent="0.3">
      <c r="A1699" s="329" t="s">
        <v>289</v>
      </c>
      <c r="B1699" s="330">
        <v>2</v>
      </c>
      <c r="C1699" s="298">
        <v>46042</v>
      </c>
      <c r="D1699" s="299" t="s">
        <v>370</v>
      </c>
      <c r="E1699" s="331">
        <v>13.4</v>
      </c>
      <c r="F1699" s="331"/>
      <c r="G1699" s="333">
        <f t="shared" si="34"/>
        <v>2819.3299999999995</v>
      </c>
      <c r="H1699" s="334"/>
      <c r="I1699" s="335"/>
      <c r="J1699" s="336"/>
      <c r="K1699" s="301"/>
      <c r="L1699" s="336"/>
      <c r="M1699" s="301"/>
      <c r="N1699" s="336"/>
      <c r="O1699" s="301"/>
      <c r="P1699" s="336"/>
      <c r="Q1699" s="301"/>
      <c r="R1699" s="336"/>
      <c r="S1699" s="301"/>
      <c r="T1699" s="336"/>
    </row>
    <row r="1700" spans="1:20" ht="12" customHeight="1" x14ac:dyDescent="0.3">
      <c r="A1700" s="329" t="s">
        <v>289</v>
      </c>
      <c r="B1700" s="330">
        <v>2</v>
      </c>
      <c r="C1700" s="298">
        <v>46042</v>
      </c>
      <c r="D1700" s="299" t="s">
        <v>370</v>
      </c>
      <c r="E1700" s="331">
        <v>5.97</v>
      </c>
      <c r="F1700" s="331"/>
      <c r="G1700" s="333">
        <f t="shared" si="34"/>
        <v>2832.7299999999996</v>
      </c>
      <c r="H1700" s="334"/>
      <c r="I1700" s="335"/>
      <c r="J1700" s="336"/>
      <c r="K1700" s="301"/>
      <c r="L1700" s="336"/>
      <c r="M1700" s="301"/>
      <c r="N1700" s="336"/>
      <c r="O1700" s="301"/>
      <c r="P1700" s="336"/>
      <c r="Q1700" s="301"/>
      <c r="R1700" s="336"/>
      <c r="S1700" s="301"/>
      <c r="T1700" s="336"/>
    </row>
    <row r="1701" spans="1:20" ht="12" customHeight="1" x14ac:dyDescent="0.3">
      <c r="A1701" s="329" t="s">
        <v>294</v>
      </c>
      <c r="B1701" s="330">
        <v>22</v>
      </c>
      <c r="C1701" s="298">
        <v>46042</v>
      </c>
      <c r="D1701" s="299" t="s">
        <v>323</v>
      </c>
      <c r="E1701" s="331">
        <v>18.09</v>
      </c>
      <c r="F1701" s="331"/>
      <c r="G1701" s="333">
        <f t="shared" si="34"/>
        <v>2838.6999999999994</v>
      </c>
      <c r="H1701" s="334"/>
      <c r="I1701" s="335"/>
      <c r="J1701" s="336"/>
      <c r="K1701" s="301"/>
      <c r="L1701" s="336"/>
      <c r="M1701" s="301"/>
      <c r="N1701" s="336"/>
      <c r="O1701" s="301"/>
      <c r="P1701" s="336"/>
      <c r="Q1701" s="301"/>
      <c r="R1701" s="336"/>
      <c r="S1701" s="301"/>
      <c r="T1701" s="336"/>
    </row>
    <row r="1702" spans="1:20" ht="12" customHeight="1" x14ac:dyDescent="0.3">
      <c r="A1702" s="329" t="s">
        <v>294</v>
      </c>
      <c r="B1702" s="330">
        <v>17</v>
      </c>
      <c r="C1702" s="298">
        <v>46042</v>
      </c>
      <c r="D1702" s="299" t="s">
        <v>188</v>
      </c>
      <c r="E1702" s="331">
        <v>42.65</v>
      </c>
      <c r="F1702" s="331"/>
      <c r="G1702" s="333">
        <f t="shared" si="34"/>
        <v>2856.7899999999995</v>
      </c>
      <c r="H1702" s="334"/>
      <c r="I1702" s="335"/>
      <c r="J1702" s="336"/>
      <c r="K1702" s="301"/>
      <c r="L1702" s="336"/>
      <c r="M1702" s="301"/>
      <c r="N1702" s="336"/>
      <c r="O1702" s="301"/>
      <c r="P1702" s="336"/>
      <c r="Q1702" s="301"/>
      <c r="R1702" s="336"/>
      <c r="S1702" s="301"/>
      <c r="T1702" s="336"/>
    </row>
    <row r="1703" spans="1:20" ht="12" customHeight="1" x14ac:dyDescent="0.3">
      <c r="A1703" s="329" t="s">
        <v>335</v>
      </c>
      <c r="B1703" s="330" t="s">
        <v>335</v>
      </c>
      <c r="C1703" s="298">
        <v>46042</v>
      </c>
      <c r="D1703" s="299" t="s">
        <v>185</v>
      </c>
      <c r="E1703" s="331">
        <v>130.51</v>
      </c>
      <c r="F1703" s="331"/>
      <c r="G1703" s="333">
        <f t="shared" si="34"/>
        <v>2899.4399999999996</v>
      </c>
      <c r="H1703" s="334"/>
      <c r="I1703" s="335"/>
      <c r="J1703" s="336"/>
      <c r="K1703" s="301"/>
      <c r="L1703" s="336"/>
      <c r="M1703" s="301"/>
      <c r="N1703" s="336"/>
      <c r="O1703" s="301"/>
      <c r="P1703" s="336"/>
      <c r="Q1703" s="301"/>
      <c r="R1703" s="336"/>
      <c r="S1703" s="301"/>
      <c r="T1703" s="336"/>
    </row>
    <row r="1704" spans="1:20" ht="12" customHeight="1" x14ac:dyDescent="0.3">
      <c r="A1704" s="329" t="s">
        <v>294</v>
      </c>
      <c r="B1704" s="330">
        <v>15</v>
      </c>
      <c r="C1704" s="298">
        <v>46042</v>
      </c>
      <c r="D1704" s="299" t="s">
        <v>185</v>
      </c>
      <c r="E1704" s="331">
        <v>132.4</v>
      </c>
      <c r="F1704" s="331"/>
      <c r="G1704" s="333">
        <f t="shared" si="34"/>
        <v>3029.9499999999994</v>
      </c>
      <c r="H1704" s="334"/>
      <c r="I1704" s="335"/>
      <c r="J1704" s="336"/>
      <c r="K1704" s="301"/>
      <c r="L1704" s="336"/>
      <c r="M1704" s="301"/>
      <c r="N1704" s="336"/>
      <c r="O1704" s="301"/>
      <c r="P1704" s="336"/>
      <c r="Q1704" s="301"/>
      <c r="R1704" s="336"/>
      <c r="S1704" s="301"/>
      <c r="T1704" s="336"/>
    </row>
    <row r="1705" spans="1:20" ht="12" customHeight="1" x14ac:dyDescent="0.3">
      <c r="A1705" s="329" t="s">
        <v>294</v>
      </c>
      <c r="B1705" s="330">
        <v>23</v>
      </c>
      <c r="C1705" s="298">
        <v>46042</v>
      </c>
      <c r="D1705" s="299" t="s">
        <v>63</v>
      </c>
      <c r="E1705" s="331">
        <v>529.46</v>
      </c>
      <c r="F1705" s="331"/>
      <c r="G1705" s="333">
        <f t="shared" si="34"/>
        <v>3162.3499999999995</v>
      </c>
      <c r="H1705" s="334"/>
      <c r="I1705" s="335"/>
      <c r="J1705" s="336"/>
      <c r="K1705" s="301"/>
      <c r="L1705" s="336"/>
      <c r="M1705" s="301"/>
      <c r="N1705" s="336"/>
      <c r="O1705" s="301"/>
      <c r="P1705" s="336"/>
      <c r="Q1705" s="301"/>
      <c r="R1705" s="336"/>
      <c r="S1705" s="301"/>
      <c r="T1705" s="336"/>
    </row>
    <row r="1706" spans="1:20" ht="12" customHeight="1" x14ac:dyDescent="0.3">
      <c r="A1706" s="329" t="s">
        <v>289</v>
      </c>
      <c r="B1706" s="330">
        <v>6</v>
      </c>
      <c r="C1706" s="298">
        <v>46042</v>
      </c>
      <c r="D1706" s="299" t="s">
        <v>300</v>
      </c>
      <c r="E1706" s="331">
        <v>51.63</v>
      </c>
      <c r="F1706" s="331"/>
      <c r="G1706" s="333">
        <f t="shared" si="34"/>
        <v>3691.8099999999995</v>
      </c>
      <c r="H1706" s="334"/>
      <c r="I1706" s="335"/>
      <c r="J1706" s="336"/>
      <c r="K1706" s="301"/>
      <c r="L1706" s="336"/>
      <c r="M1706" s="301"/>
      <c r="N1706" s="336"/>
      <c r="O1706" s="301"/>
      <c r="P1706" s="336"/>
      <c r="Q1706" s="301"/>
      <c r="R1706" s="336"/>
      <c r="S1706" s="301"/>
      <c r="T1706" s="336"/>
    </row>
    <row r="1707" spans="1:20" ht="12" customHeight="1" x14ac:dyDescent="0.3">
      <c r="A1707" s="329" t="s">
        <v>289</v>
      </c>
      <c r="B1707" s="330">
        <v>2</v>
      </c>
      <c r="C1707" s="298">
        <v>46042</v>
      </c>
      <c r="D1707" s="299" t="s">
        <v>296</v>
      </c>
      <c r="E1707" s="331">
        <v>11.17</v>
      </c>
      <c r="F1707" s="331"/>
      <c r="G1707" s="333">
        <f t="shared" si="34"/>
        <v>3743.4399999999996</v>
      </c>
      <c r="H1707" s="334"/>
      <c r="I1707" s="335"/>
      <c r="J1707" s="336"/>
      <c r="K1707" s="301"/>
      <c r="L1707" s="336"/>
      <c r="M1707" s="301"/>
      <c r="N1707" s="336"/>
      <c r="O1707" s="301"/>
      <c r="P1707" s="336"/>
      <c r="Q1707" s="301"/>
      <c r="R1707" s="336"/>
      <c r="S1707" s="301"/>
      <c r="T1707" s="336"/>
    </row>
    <row r="1708" spans="1:20" ht="12" customHeight="1" x14ac:dyDescent="0.3">
      <c r="A1708" s="329" t="s">
        <v>289</v>
      </c>
      <c r="B1708" s="330">
        <v>4</v>
      </c>
      <c r="C1708" s="298">
        <v>46042</v>
      </c>
      <c r="D1708" s="299" t="s">
        <v>296</v>
      </c>
      <c r="E1708" s="331">
        <v>57.37</v>
      </c>
      <c r="F1708" s="331"/>
      <c r="G1708" s="333">
        <f t="shared" si="34"/>
        <v>3754.6099999999997</v>
      </c>
      <c r="H1708" s="334"/>
      <c r="I1708" s="335"/>
      <c r="J1708" s="336"/>
      <c r="K1708" s="301"/>
      <c r="L1708" s="336"/>
      <c r="M1708" s="301"/>
      <c r="N1708" s="336"/>
      <c r="O1708" s="301"/>
      <c r="P1708" s="336"/>
      <c r="Q1708" s="301"/>
      <c r="R1708" s="336"/>
      <c r="S1708" s="301"/>
      <c r="T1708" s="336"/>
    </row>
    <row r="1709" spans="1:20" ht="12" customHeight="1" x14ac:dyDescent="0.3">
      <c r="A1709" s="329" t="s">
        <v>294</v>
      </c>
      <c r="B1709" s="330">
        <v>22</v>
      </c>
      <c r="C1709" s="298">
        <v>46042</v>
      </c>
      <c r="D1709" s="299" t="s">
        <v>328</v>
      </c>
      <c r="E1709" s="331">
        <v>7.46</v>
      </c>
      <c r="F1709" s="331"/>
      <c r="G1709" s="333">
        <f t="shared" si="34"/>
        <v>3811.9799999999996</v>
      </c>
      <c r="H1709" s="334"/>
      <c r="I1709" s="335"/>
      <c r="J1709" s="336"/>
      <c r="K1709" s="301"/>
      <c r="L1709" s="336"/>
      <c r="M1709" s="301"/>
      <c r="N1709" s="336"/>
      <c r="O1709" s="301"/>
      <c r="P1709" s="336"/>
      <c r="Q1709" s="301"/>
      <c r="R1709" s="336"/>
      <c r="S1709" s="301"/>
      <c r="T1709" s="336"/>
    </row>
    <row r="1710" spans="1:20" ht="12" customHeight="1" x14ac:dyDescent="0.3">
      <c r="A1710" s="329" t="s">
        <v>289</v>
      </c>
      <c r="B1710" s="330">
        <v>4</v>
      </c>
      <c r="C1710" s="298">
        <v>46042</v>
      </c>
      <c r="D1710" s="299" t="s">
        <v>310</v>
      </c>
      <c r="E1710" s="331">
        <v>28.91</v>
      </c>
      <c r="F1710" s="331"/>
      <c r="G1710" s="333">
        <f t="shared" si="34"/>
        <v>3819.4399999999996</v>
      </c>
      <c r="H1710" s="334"/>
      <c r="I1710" s="335"/>
      <c r="J1710" s="336"/>
      <c r="K1710" s="301"/>
      <c r="L1710" s="336"/>
      <c r="M1710" s="301"/>
      <c r="N1710" s="336"/>
      <c r="O1710" s="301"/>
      <c r="P1710" s="336"/>
      <c r="Q1710" s="301"/>
      <c r="R1710" s="336"/>
      <c r="S1710" s="301"/>
      <c r="T1710" s="336"/>
    </row>
    <row r="1711" spans="1:20" ht="12" customHeight="1" x14ac:dyDescent="0.3">
      <c r="A1711" s="329" t="s">
        <v>289</v>
      </c>
      <c r="B1711" s="330">
        <v>6</v>
      </c>
      <c r="C1711" s="298">
        <v>46040</v>
      </c>
      <c r="D1711" s="299" t="s">
        <v>300</v>
      </c>
      <c r="E1711" s="331">
        <v>31.35</v>
      </c>
      <c r="F1711" s="331"/>
      <c r="G1711" s="333">
        <f t="shared" si="34"/>
        <v>3848.3499999999995</v>
      </c>
      <c r="H1711" s="334"/>
      <c r="I1711" s="335"/>
      <c r="J1711" s="336"/>
      <c r="K1711" s="301"/>
      <c r="L1711" s="336"/>
      <c r="M1711" s="301"/>
      <c r="N1711" s="336"/>
      <c r="O1711" s="301"/>
      <c r="P1711" s="336"/>
      <c r="Q1711" s="301"/>
      <c r="R1711" s="336"/>
      <c r="S1711" s="301"/>
      <c r="T1711" s="336"/>
    </row>
    <row r="1712" spans="1:20" ht="12" customHeight="1" x14ac:dyDescent="0.3">
      <c r="A1712" s="329" t="s">
        <v>289</v>
      </c>
      <c r="B1712" s="330">
        <v>8</v>
      </c>
      <c r="C1712" s="298">
        <v>46040</v>
      </c>
      <c r="D1712" s="299" t="s">
        <v>471</v>
      </c>
      <c r="E1712" s="331">
        <v>124.75</v>
      </c>
      <c r="F1712" s="331"/>
      <c r="G1712" s="333">
        <f t="shared" si="34"/>
        <v>3879.6999999999994</v>
      </c>
      <c r="H1712" s="334"/>
      <c r="I1712" s="335"/>
      <c r="J1712" s="336"/>
      <c r="K1712" s="301"/>
      <c r="L1712" s="336"/>
      <c r="M1712" s="301"/>
      <c r="N1712" s="336"/>
      <c r="O1712" s="301"/>
      <c r="P1712" s="336"/>
      <c r="Q1712" s="301"/>
      <c r="R1712" s="336"/>
      <c r="S1712" s="301"/>
      <c r="T1712" s="336"/>
    </row>
    <row r="1713" spans="1:20" ht="12" customHeight="1" x14ac:dyDescent="0.3">
      <c r="A1713" s="329" t="s">
        <v>289</v>
      </c>
      <c r="B1713" s="330">
        <v>3</v>
      </c>
      <c r="C1713" s="298">
        <v>46040</v>
      </c>
      <c r="D1713" s="299" t="s">
        <v>320</v>
      </c>
      <c r="E1713" s="331">
        <v>11.3</v>
      </c>
      <c r="F1713" s="331"/>
      <c r="G1713" s="333">
        <f t="shared" si="34"/>
        <v>4004.4499999999994</v>
      </c>
      <c r="H1713" s="334"/>
      <c r="I1713" s="335"/>
      <c r="J1713" s="336"/>
      <c r="K1713" s="301"/>
      <c r="L1713" s="336"/>
      <c r="M1713" s="301"/>
      <c r="N1713" s="336"/>
      <c r="O1713" s="301"/>
      <c r="P1713" s="336"/>
      <c r="Q1713" s="301"/>
      <c r="R1713" s="336"/>
      <c r="S1713" s="301"/>
      <c r="T1713" s="336"/>
    </row>
    <row r="1714" spans="1:20" ht="12" customHeight="1" x14ac:dyDescent="0.3">
      <c r="A1714" s="329" t="s">
        <v>294</v>
      </c>
      <c r="B1714" s="330">
        <v>22</v>
      </c>
      <c r="C1714" s="298">
        <v>46040</v>
      </c>
      <c r="D1714" s="299" t="s">
        <v>400</v>
      </c>
      <c r="E1714" s="331">
        <v>13.84</v>
      </c>
      <c r="F1714" s="331"/>
      <c r="G1714" s="333">
        <f t="shared" si="34"/>
        <v>4015.7499999999995</v>
      </c>
      <c r="H1714" s="334"/>
      <c r="I1714" s="335"/>
      <c r="J1714" s="336"/>
      <c r="K1714" s="301"/>
      <c r="L1714" s="336"/>
      <c r="M1714" s="301"/>
      <c r="N1714" s="336"/>
      <c r="O1714" s="301"/>
      <c r="P1714" s="336"/>
      <c r="Q1714" s="301"/>
      <c r="R1714" s="336"/>
      <c r="S1714" s="301"/>
      <c r="T1714" s="336"/>
    </row>
    <row r="1715" spans="1:20" ht="12" customHeight="1" x14ac:dyDescent="0.3">
      <c r="A1715" s="329" t="s">
        <v>289</v>
      </c>
      <c r="B1715" s="330">
        <v>1</v>
      </c>
      <c r="C1715" s="298">
        <v>46040</v>
      </c>
      <c r="D1715" s="299" t="s">
        <v>306</v>
      </c>
      <c r="E1715" s="331">
        <v>92.06</v>
      </c>
      <c r="F1715" s="331"/>
      <c r="G1715" s="333">
        <f t="shared" si="34"/>
        <v>4029.5899999999997</v>
      </c>
      <c r="H1715" s="334"/>
      <c r="I1715" s="335"/>
      <c r="J1715" s="336"/>
      <c r="K1715" s="301"/>
      <c r="L1715" s="336"/>
      <c r="M1715" s="301"/>
      <c r="N1715" s="336"/>
      <c r="O1715" s="301"/>
      <c r="P1715" s="336"/>
      <c r="Q1715" s="301"/>
      <c r="R1715" s="336"/>
      <c r="S1715" s="301"/>
      <c r="T1715" s="336"/>
    </row>
    <row r="1716" spans="1:20" ht="12" customHeight="1" x14ac:dyDescent="0.3">
      <c r="A1716" s="329" t="s">
        <v>289</v>
      </c>
      <c r="B1716" s="330">
        <v>7</v>
      </c>
      <c r="C1716" s="298">
        <v>46040</v>
      </c>
      <c r="D1716" s="299" t="s">
        <v>337</v>
      </c>
      <c r="E1716" s="331">
        <v>78.47</v>
      </c>
      <c r="F1716" s="331"/>
      <c r="G1716" s="333">
        <f t="shared" si="34"/>
        <v>4121.6499999999996</v>
      </c>
      <c r="H1716" s="334"/>
      <c r="I1716" s="335"/>
      <c r="J1716" s="336"/>
      <c r="K1716" s="301"/>
      <c r="L1716" s="336"/>
      <c r="M1716" s="301"/>
      <c r="N1716" s="336"/>
      <c r="O1716" s="301"/>
      <c r="P1716" s="336"/>
      <c r="Q1716" s="301"/>
      <c r="R1716" s="336"/>
      <c r="S1716" s="301"/>
      <c r="T1716" s="336"/>
    </row>
    <row r="1717" spans="1:20" ht="12" customHeight="1" x14ac:dyDescent="0.3">
      <c r="A1717" s="329" t="s">
        <v>289</v>
      </c>
      <c r="B1717" s="330">
        <v>1</v>
      </c>
      <c r="C1717" s="298">
        <v>46040</v>
      </c>
      <c r="D1717" s="299" t="s">
        <v>392</v>
      </c>
      <c r="E1717" s="331">
        <v>28.22</v>
      </c>
      <c r="F1717" s="331"/>
      <c r="G1717" s="333">
        <f t="shared" si="34"/>
        <v>4200.12</v>
      </c>
      <c r="H1717" s="334"/>
      <c r="I1717" s="335"/>
      <c r="J1717" s="336"/>
      <c r="K1717" s="301"/>
      <c r="L1717" s="336"/>
      <c r="M1717" s="301"/>
      <c r="N1717" s="336"/>
      <c r="O1717" s="301"/>
      <c r="P1717" s="336"/>
      <c r="Q1717" s="301"/>
      <c r="R1717" s="336"/>
      <c r="S1717" s="301"/>
      <c r="T1717" s="336"/>
    </row>
    <row r="1718" spans="1:20" ht="12" customHeight="1" x14ac:dyDescent="0.3">
      <c r="A1718" s="329" t="s">
        <v>289</v>
      </c>
      <c r="B1718" s="330">
        <v>2</v>
      </c>
      <c r="C1718" s="298">
        <v>46040</v>
      </c>
      <c r="D1718" s="299" t="s">
        <v>391</v>
      </c>
      <c r="E1718" s="331">
        <v>32.729999999999997</v>
      </c>
      <c r="F1718" s="331"/>
      <c r="G1718" s="333">
        <f t="shared" si="34"/>
        <v>4228.34</v>
      </c>
      <c r="H1718" s="334"/>
      <c r="I1718" s="335"/>
      <c r="J1718" s="336"/>
      <c r="K1718" s="301"/>
      <c r="L1718" s="336"/>
      <c r="M1718" s="301"/>
      <c r="N1718" s="336"/>
      <c r="O1718" s="301"/>
      <c r="P1718" s="336"/>
      <c r="Q1718" s="301"/>
      <c r="R1718" s="336"/>
      <c r="S1718" s="301"/>
      <c r="T1718" s="336"/>
    </row>
    <row r="1719" spans="1:20" ht="12" customHeight="1" x14ac:dyDescent="0.3">
      <c r="A1719" s="329" t="s">
        <v>294</v>
      </c>
      <c r="B1719" s="330">
        <v>42</v>
      </c>
      <c r="C1719" s="298">
        <v>46039</v>
      </c>
      <c r="D1719" s="299" t="s">
        <v>333</v>
      </c>
      <c r="E1719" s="331">
        <v>29.8</v>
      </c>
      <c r="F1719" s="331"/>
      <c r="G1719" s="333">
        <f t="shared" si="34"/>
        <v>4261.07</v>
      </c>
      <c r="H1719" s="334"/>
      <c r="I1719" s="335"/>
      <c r="J1719" s="336"/>
      <c r="K1719" s="301"/>
      <c r="L1719" s="336"/>
      <c r="M1719" s="301"/>
      <c r="N1719" s="336"/>
      <c r="O1719" s="301"/>
      <c r="P1719" s="336"/>
      <c r="Q1719" s="301"/>
      <c r="R1719" s="336"/>
      <c r="S1719" s="301"/>
      <c r="T1719" s="336"/>
    </row>
    <row r="1720" spans="1:20" ht="12" customHeight="1" x14ac:dyDescent="0.3">
      <c r="A1720" s="329" t="s">
        <v>294</v>
      </c>
      <c r="B1720" s="330">
        <v>43</v>
      </c>
      <c r="C1720" s="298">
        <v>46039</v>
      </c>
      <c r="D1720" s="299" t="s">
        <v>333</v>
      </c>
      <c r="E1720" s="331">
        <v>22.35</v>
      </c>
      <c r="F1720" s="331"/>
      <c r="G1720" s="333">
        <f t="shared" si="34"/>
        <v>4290.87</v>
      </c>
      <c r="H1720" s="334"/>
      <c r="I1720" s="335"/>
      <c r="J1720" s="336"/>
      <c r="K1720" s="301"/>
      <c r="L1720" s="336"/>
      <c r="M1720" s="301"/>
      <c r="N1720" s="336"/>
      <c r="O1720" s="301"/>
      <c r="P1720" s="336"/>
      <c r="Q1720" s="301"/>
      <c r="R1720" s="336"/>
      <c r="S1720" s="301"/>
      <c r="T1720" s="336"/>
    </row>
    <row r="1721" spans="1:20" ht="12" customHeight="1" x14ac:dyDescent="0.3">
      <c r="A1721" s="329" t="s">
        <v>289</v>
      </c>
      <c r="B1721" s="330">
        <v>8</v>
      </c>
      <c r="C1721" s="298">
        <v>46039</v>
      </c>
      <c r="D1721" s="299" t="s">
        <v>319</v>
      </c>
      <c r="E1721" s="331">
        <v>36.92</v>
      </c>
      <c r="F1721" s="331"/>
      <c r="G1721" s="333">
        <f t="shared" si="34"/>
        <v>4313.22</v>
      </c>
      <c r="H1721" s="334"/>
      <c r="I1721" s="335"/>
      <c r="J1721" s="336"/>
      <c r="K1721" s="301"/>
      <c r="L1721" s="336"/>
      <c r="M1721" s="301"/>
      <c r="N1721" s="336"/>
      <c r="O1721" s="301"/>
      <c r="P1721" s="336"/>
      <c r="Q1721" s="301"/>
      <c r="R1721" s="336"/>
      <c r="S1721" s="301"/>
      <c r="T1721" s="336"/>
    </row>
    <row r="1722" spans="1:20" ht="12" customHeight="1" x14ac:dyDescent="0.3">
      <c r="A1722" s="329" t="s">
        <v>289</v>
      </c>
      <c r="B1722" s="330">
        <v>1</v>
      </c>
      <c r="C1722" s="298">
        <v>46039</v>
      </c>
      <c r="D1722" s="299" t="s">
        <v>311</v>
      </c>
      <c r="E1722" s="331">
        <v>117.89</v>
      </c>
      <c r="F1722" s="331"/>
      <c r="G1722" s="333">
        <f t="shared" si="34"/>
        <v>4350.1400000000003</v>
      </c>
      <c r="H1722" s="334"/>
      <c r="I1722" s="335"/>
      <c r="J1722" s="336"/>
      <c r="K1722" s="301"/>
      <c r="L1722" s="336"/>
      <c r="M1722" s="301"/>
      <c r="N1722" s="336"/>
      <c r="O1722" s="301"/>
      <c r="P1722" s="336"/>
      <c r="Q1722" s="301"/>
      <c r="R1722" s="336"/>
      <c r="S1722" s="301"/>
      <c r="T1722" s="336"/>
    </row>
    <row r="1723" spans="1:20" ht="12" customHeight="1" x14ac:dyDescent="0.3">
      <c r="A1723" s="329" t="s">
        <v>289</v>
      </c>
      <c r="B1723" s="330">
        <v>1</v>
      </c>
      <c r="C1723" s="298">
        <v>46039</v>
      </c>
      <c r="D1723" s="299" t="s">
        <v>329</v>
      </c>
      <c r="E1723" s="331">
        <v>196.36</v>
      </c>
      <c r="F1723" s="331"/>
      <c r="G1723" s="333">
        <f t="shared" si="34"/>
        <v>4468.0300000000007</v>
      </c>
      <c r="H1723" s="334"/>
      <c r="I1723" s="335"/>
      <c r="J1723" s="336"/>
      <c r="K1723" s="301"/>
      <c r="L1723" s="336"/>
      <c r="M1723" s="301"/>
      <c r="N1723" s="336"/>
      <c r="O1723" s="301"/>
      <c r="P1723" s="336"/>
      <c r="Q1723" s="301"/>
      <c r="R1723" s="336"/>
      <c r="S1723" s="301"/>
      <c r="T1723" s="336"/>
    </row>
    <row r="1724" spans="1:20" ht="12" customHeight="1" x14ac:dyDescent="0.3">
      <c r="A1724" s="329" t="s">
        <v>294</v>
      </c>
      <c r="B1724" s="330">
        <v>21</v>
      </c>
      <c r="C1724" s="298">
        <v>46039</v>
      </c>
      <c r="D1724" s="299" t="s">
        <v>194</v>
      </c>
      <c r="E1724" s="331">
        <v>70.2</v>
      </c>
      <c r="F1724" s="331"/>
      <c r="G1724" s="333">
        <f t="shared" si="34"/>
        <v>4664.3900000000003</v>
      </c>
      <c r="H1724" s="334"/>
      <c r="I1724" s="335"/>
      <c r="J1724" s="336"/>
      <c r="K1724" s="301"/>
      <c r="L1724" s="336"/>
      <c r="M1724" s="301"/>
      <c r="N1724" s="336"/>
      <c r="O1724" s="301"/>
      <c r="P1724" s="336"/>
      <c r="Q1724" s="301"/>
      <c r="R1724" s="336"/>
      <c r="S1724" s="301"/>
      <c r="T1724" s="336"/>
    </row>
    <row r="1725" spans="1:20" ht="12" customHeight="1" x14ac:dyDescent="0.3">
      <c r="A1725" s="329" t="s">
        <v>289</v>
      </c>
      <c r="B1725" s="330">
        <v>2</v>
      </c>
      <c r="C1725" s="298">
        <v>46038</v>
      </c>
      <c r="D1725" s="299" t="s">
        <v>324</v>
      </c>
      <c r="E1725" s="331">
        <v>13.14</v>
      </c>
      <c r="F1725" s="331"/>
      <c r="G1725" s="333">
        <f t="shared" si="34"/>
        <v>4734.59</v>
      </c>
      <c r="H1725" s="334"/>
      <c r="I1725" s="335"/>
      <c r="J1725" s="336"/>
      <c r="K1725" s="301"/>
      <c r="L1725" s="336"/>
      <c r="M1725" s="301"/>
      <c r="N1725" s="336"/>
      <c r="O1725" s="301"/>
      <c r="P1725" s="336"/>
      <c r="Q1725" s="301"/>
      <c r="R1725" s="336"/>
      <c r="S1725" s="301"/>
      <c r="T1725" s="336"/>
    </row>
    <row r="1726" spans="1:20" ht="12" customHeight="1" x14ac:dyDescent="0.3">
      <c r="A1726" s="329" t="s">
        <v>289</v>
      </c>
      <c r="B1726" s="330">
        <v>2</v>
      </c>
      <c r="C1726" s="298">
        <v>46038</v>
      </c>
      <c r="D1726" s="299" t="s">
        <v>296</v>
      </c>
      <c r="E1726" s="331">
        <v>18.489999999999998</v>
      </c>
      <c r="F1726" s="331"/>
      <c r="G1726" s="333">
        <f t="shared" si="34"/>
        <v>4747.7300000000005</v>
      </c>
      <c r="H1726" s="334"/>
      <c r="I1726" s="335"/>
      <c r="J1726" s="336"/>
      <c r="K1726" s="301"/>
      <c r="L1726" s="336"/>
      <c r="M1726" s="301"/>
      <c r="N1726" s="336"/>
      <c r="O1726" s="301"/>
      <c r="P1726" s="336"/>
      <c r="Q1726" s="301"/>
      <c r="R1726" s="336"/>
      <c r="S1726" s="301"/>
      <c r="T1726" s="336"/>
    </row>
    <row r="1727" spans="1:20" ht="12" customHeight="1" x14ac:dyDescent="0.3">
      <c r="A1727" s="329" t="s">
        <v>291</v>
      </c>
      <c r="B1727" s="330">
        <v>41</v>
      </c>
      <c r="C1727" s="298">
        <v>46038</v>
      </c>
      <c r="D1727" s="299" t="s">
        <v>472</v>
      </c>
      <c r="E1727" s="331"/>
      <c r="F1727" s="331">
        <v>800</v>
      </c>
      <c r="G1727" s="333">
        <f t="shared" si="34"/>
        <v>4766.22</v>
      </c>
      <c r="H1727" s="334" t="s">
        <v>298</v>
      </c>
      <c r="I1727" s="335"/>
      <c r="J1727" s="336"/>
      <c r="K1727" s="301"/>
      <c r="L1727" s="336"/>
      <c r="M1727" s="301"/>
      <c r="N1727" s="336"/>
      <c r="O1727" s="301"/>
      <c r="P1727" s="336"/>
      <c r="Q1727" s="301"/>
      <c r="R1727" s="336"/>
      <c r="S1727" s="301"/>
      <c r="T1727" s="336"/>
    </row>
    <row r="1728" spans="1:20" ht="12" customHeight="1" x14ac:dyDescent="0.3">
      <c r="A1728" s="329" t="s">
        <v>294</v>
      </c>
      <c r="B1728" s="330">
        <v>18</v>
      </c>
      <c r="C1728" s="298">
        <v>46038</v>
      </c>
      <c r="D1728" s="299" t="s">
        <v>360</v>
      </c>
      <c r="E1728" s="331">
        <v>400</v>
      </c>
      <c r="F1728" s="331"/>
      <c r="G1728" s="333">
        <f t="shared" si="34"/>
        <v>3966.2200000000003</v>
      </c>
      <c r="H1728" s="334"/>
      <c r="I1728" s="335"/>
      <c r="J1728" s="336"/>
      <c r="K1728" s="301"/>
      <c r="L1728" s="336"/>
      <c r="M1728" s="301"/>
      <c r="N1728" s="336"/>
      <c r="O1728" s="301"/>
      <c r="P1728" s="336"/>
      <c r="Q1728" s="301"/>
      <c r="R1728" s="336"/>
      <c r="S1728" s="301"/>
      <c r="T1728" s="336"/>
    </row>
    <row r="1729" spans="1:20" ht="12" customHeight="1" x14ac:dyDescent="0.3">
      <c r="A1729" s="329" t="s">
        <v>294</v>
      </c>
      <c r="B1729" s="330">
        <v>19</v>
      </c>
      <c r="C1729" s="298">
        <v>46038</v>
      </c>
      <c r="D1729" s="299" t="s">
        <v>191</v>
      </c>
      <c r="E1729" s="331">
        <v>200</v>
      </c>
      <c r="F1729" s="331"/>
      <c r="G1729" s="333">
        <f t="shared" si="34"/>
        <v>4366.22</v>
      </c>
      <c r="H1729" s="334"/>
      <c r="I1729" s="335"/>
      <c r="J1729" s="336"/>
      <c r="K1729" s="301"/>
      <c r="L1729" s="336"/>
      <c r="M1729" s="301"/>
      <c r="N1729" s="336"/>
      <c r="O1729" s="301"/>
      <c r="P1729" s="336"/>
      <c r="Q1729" s="301"/>
      <c r="R1729" s="336"/>
      <c r="S1729" s="301"/>
      <c r="T1729" s="336"/>
    </row>
    <row r="1730" spans="1:20" ht="12" customHeight="1" x14ac:dyDescent="0.3">
      <c r="A1730" s="329" t="s">
        <v>294</v>
      </c>
      <c r="B1730" s="330">
        <v>11</v>
      </c>
      <c r="C1730" s="298">
        <v>46038</v>
      </c>
      <c r="D1730" s="299" t="s">
        <v>178</v>
      </c>
      <c r="E1730" s="331">
        <v>267.95999999999998</v>
      </c>
      <c r="F1730" s="331"/>
      <c r="G1730" s="333">
        <f t="shared" si="34"/>
        <v>4566.22</v>
      </c>
      <c r="H1730" s="334"/>
      <c r="I1730" s="335"/>
      <c r="J1730" s="336"/>
      <c r="K1730" s="301"/>
      <c r="L1730" s="336"/>
      <c r="M1730" s="301"/>
      <c r="N1730" s="336"/>
      <c r="O1730" s="301"/>
      <c r="P1730" s="336"/>
      <c r="Q1730" s="301"/>
      <c r="R1730" s="336"/>
      <c r="S1730" s="301"/>
      <c r="T1730" s="336"/>
    </row>
    <row r="1731" spans="1:20" ht="12" customHeight="1" x14ac:dyDescent="0.3">
      <c r="A1731" s="329" t="s">
        <v>289</v>
      </c>
      <c r="B1731" s="330">
        <v>8</v>
      </c>
      <c r="C1731" s="298">
        <v>46037</v>
      </c>
      <c r="D1731" s="299" t="s">
        <v>356</v>
      </c>
      <c r="E1731" s="331">
        <v>59.95</v>
      </c>
      <c r="F1731" s="331"/>
      <c r="G1731" s="333">
        <f t="shared" si="34"/>
        <v>4834.18</v>
      </c>
      <c r="H1731" s="334"/>
      <c r="I1731" s="335"/>
      <c r="J1731" s="336"/>
      <c r="K1731" s="301"/>
      <c r="L1731" s="336"/>
      <c r="M1731" s="301"/>
      <c r="N1731" s="336"/>
      <c r="O1731" s="301"/>
      <c r="P1731" s="336"/>
      <c r="Q1731" s="301"/>
      <c r="R1731" s="336"/>
      <c r="S1731" s="301"/>
      <c r="T1731" s="336"/>
    </row>
    <row r="1732" spans="1:20" ht="12" customHeight="1" x14ac:dyDescent="0.3">
      <c r="A1732" s="329" t="s">
        <v>289</v>
      </c>
      <c r="B1732" s="330">
        <v>2</v>
      </c>
      <c r="C1732" s="298">
        <v>46037</v>
      </c>
      <c r="D1732" s="299" t="s">
        <v>356</v>
      </c>
      <c r="E1732" s="331">
        <v>59.96</v>
      </c>
      <c r="F1732" s="331"/>
      <c r="G1732" s="333">
        <f t="shared" si="34"/>
        <v>4894.13</v>
      </c>
      <c r="H1732" s="334"/>
      <c r="I1732" s="335"/>
      <c r="J1732" s="336"/>
      <c r="K1732" s="301"/>
      <c r="L1732" s="336"/>
      <c r="M1732" s="301"/>
      <c r="N1732" s="336"/>
      <c r="O1732" s="301"/>
      <c r="P1732" s="336"/>
      <c r="Q1732" s="301"/>
      <c r="R1732" s="336"/>
      <c r="S1732" s="301"/>
      <c r="T1732" s="336"/>
    </row>
    <row r="1733" spans="1:20" ht="12" customHeight="1" x14ac:dyDescent="0.3">
      <c r="A1733" s="329" t="s">
        <v>289</v>
      </c>
      <c r="B1733" s="330">
        <v>8</v>
      </c>
      <c r="C1733" s="298">
        <v>46037</v>
      </c>
      <c r="D1733" s="299" t="s">
        <v>319</v>
      </c>
      <c r="E1733" s="331">
        <v>12.43</v>
      </c>
      <c r="F1733" s="331"/>
      <c r="G1733" s="333">
        <f t="shared" si="34"/>
        <v>4954.09</v>
      </c>
      <c r="H1733" s="334"/>
      <c r="I1733" s="335"/>
      <c r="J1733" s="336"/>
      <c r="K1733" s="301"/>
      <c r="L1733" s="336"/>
      <c r="M1733" s="301"/>
      <c r="N1733" s="336"/>
      <c r="O1733" s="301"/>
      <c r="P1733" s="336"/>
      <c r="Q1733" s="301"/>
      <c r="R1733" s="336"/>
      <c r="S1733" s="301"/>
      <c r="T1733" s="336"/>
    </row>
    <row r="1734" spans="1:20" ht="12" customHeight="1" x14ac:dyDescent="0.3">
      <c r="A1734" s="329" t="s">
        <v>289</v>
      </c>
      <c r="B1734" s="330">
        <v>2</v>
      </c>
      <c r="C1734" s="298">
        <v>46037</v>
      </c>
      <c r="D1734" s="299" t="s">
        <v>296</v>
      </c>
      <c r="E1734" s="331">
        <v>11.07</v>
      </c>
      <c r="F1734" s="331"/>
      <c r="G1734" s="333">
        <f t="shared" si="34"/>
        <v>4966.5200000000004</v>
      </c>
      <c r="H1734" s="334"/>
      <c r="I1734" s="335"/>
      <c r="J1734" s="336"/>
      <c r="K1734" s="301"/>
      <c r="L1734" s="336"/>
      <c r="M1734" s="301"/>
      <c r="N1734" s="336"/>
      <c r="O1734" s="301"/>
      <c r="P1734" s="336"/>
      <c r="Q1734" s="301"/>
      <c r="R1734" s="336"/>
      <c r="S1734" s="301"/>
      <c r="T1734" s="336"/>
    </row>
    <row r="1735" spans="1:20" ht="12" customHeight="1" x14ac:dyDescent="0.3">
      <c r="A1735" s="329" t="s">
        <v>289</v>
      </c>
      <c r="B1735" s="330">
        <v>4</v>
      </c>
      <c r="C1735" s="298">
        <v>46037</v>
      </c>
      <c r="D1735" s="299" t="s">
        <v>296</v>
      </c>
      <c r="E1735" s="331">
        <v>52.3</v>
      </c>
      <c r="F1735" s="331"/>
      <c r="G1735" s="333">
        <f t="shared" si="34"/>
        <v>4977.59</v>
      </c>
      <c r="H1735" s="334"/>
      <c r="I1735" s="335"/>
      <c r="J1735" s="336"/>
      <c r="K1735" s="301"/>
      <c r="L1735" s="336"/>
      <c r="M1735" s="301"/>
      <c r="N1735" s="336"/>
      <c r="O1735" s="301"/>
      <c r="P1735" s="336"/>
      <c r="Q1735" s="301"/>
      <c r="R1735" s="336"/>
      <c r="S1735" s="301"/>
      <c r="T1735" s="336"/>
    </row>
    <row r="1736" spans="1:20" ht="12" customHeight="1" x14ac:dyDescent="0.3">
      <c r="A1736" s="329" t="s">
        <v>289</v>
      </c>
      <c r="B1736" s="330">
        <v>6</v>
      </c>
      <c r="C1736" s="298">
        <v>46037</v>
      </c>
      <c r="D1736" s="299" t="s">
        <v>435</v>
      </c>
      <c r="E1736" s="331">
        <v>50</v>
      </c>
      <c r="F1736" s="331"/>
      <c r="G1736" s="333">
        <f t="shared" si="34"/>
        <v>5029.8900000000003</v>
      </c>
      <c r="H1736" s="334"/>
      <c r="I1736" s="335"/>
      <c r="J1736" s="336"/>
      <c r="K1736" s="301"/>
      <c r="L1736" s="336"/>
      <c r="M1736" s="301"/>
      <c r="N1736" s="336"/>
      <c r="O1736" s="301"/>
      <c r="P1736" s="336"/>
      <c r="Q1736" s="301"/>
      <c r="R1736" s="336"/>
      <c r="S1736" s="301"/>
      <c r="T1736" s="336"/>
    </row>
    <row r="1737" spans="1:20" ht="12" customHeight="1" x14ac:dyDescent="0.3">
      <c r="A1737" s="329" t="s">
        <v>291</v>
      </c>
      <c r="B1737" s="330">
        <v>38</v>
      </c>
      <c r="C1737" s="298">
        <v>46037</v>
      </c>
      <c r="D1737" s="299" t="s">
        <v>293</v>
      </c>
      <c r="E1737" s="331"/>
      <c r="F1737" s="331">
        <v>4365.67</v>
      </c>
      <c r="G1737" s="333">
        <f t="shared" si="34"/>
        <v>5079.8900000000003</v>
      </c>
      <c r="H1737" s="334"/>
      <c r="I1737" s="335"/>
      <c r="J1737" s="336"/>
      <c r="K1737" s="301"/>
      <c r="L1737" s="336"/>
      <c r="M1737" s="301"/>
      <c r="N1737" s="336"/>
      <c r="O1737" s="301"/>
      <c r="P1737" s="336"/>
      <c r="Q1737" s="301"/>
      <c r="R1737" s="336"/>
      <c r="S1737" s="301"/>
      <c r="T1737" s="336"/>
    </row>
    <row r="1738" spans="1:20" ht="12" customHeight="1" x14ac:dyDescent="0.3">
      <c r="A1738" s="329" t="s">
        <v>289</v>
      </c>
      <c r="B1738" s="330">
        <v>4</v>
      </c>
      <c r="C1738" s="298">
        <v>46036</v>
      </c>
      <c r="D1738" s="299" t="s">
        <v>295</v>
      </c>
      <c r="E1738" s="331">
        <v>30.91</v>
      </c>
      <c r="F1738" s="331"/>
      <c r="G1738" s="333">
        <f t="shared" si="34"/>
        <v>714.22</v>
      </c>
      <c r="H1738" s="334"/>
      <c r="I1738" s="335"/>
      <c r="J1738" s="336"/>
      <c r="K1738" s="301"/>
      <c r="L1738" s="336"/>
      <c r="M1738" s="301"/>
      <c r="N1738" s="336"/>
      <c r="O1738" s="301"/>
      <c r="P1738" s="336"/>
      <c r="Q1738" s="301"/>
      <c r="R1738" s="336"/>
      <c r="S1738" s="301"/>
      <c r="T1738" s="336"/>
    </row>
    <row r="1739" spans="1:20" ht="12" customHeight="1" x14ac:dyDescent="0.3">
      <c r="A1739" s="329" t="s">
        <v>289</v>
      </c>
      <c r="B1739" s="330">
        <v>3</v>
      </c>
      <c r="C1739" s="298">
        <v>46036</v>
      </c>
      <c r="D1739" s="299" t="s">
        <v>347</v>
      </c>
      <c r="E1739" s="331">
        <v>8.67</v>
      </c>
      <c r="F1739" s="331"/>
      <c r="G1739" s="333">
        <f t="shared" si="34"/>
        <v>745.13</v>
      </c>
      <c r="H1739" s="334"/>
      <c r="I1739" s="335"/>
      <c r="J1739" s="336"/>
      <c r="K1739" s="301"/>
      <c r="L1739" s="336"/>
      <c r="M1739" s="301"/>
      <c r="N1739" s="336"/>
      <c r="O1739" s="301"/>
      <c r="P1739" s="336"/>
      <c r="Q1739" s="301"/>
      <c r="R1739" s="336"/>
      <c r="S1739" s="301"/>
      <c r="T1739" s="336"/>
    </row>
    <row r="1740" spans="1:20" ht="12" customHeight="1" x14ac:dyDescent="0.3">
      <c r="A1740" s="329" t="s">
        <v>289</v>
      </c>
      <c r="B1740" s="330">
        <v>3</v>
      </c>
      <c r="C1740" s="298">
        <v>46035</v>
      </c>
      <c r="D1740" s="299" t="s">
        <v>350</v>
      </c>
      <c r="E1740" s="331">
        <v>25.01</v>
      </c>
      <c r="F1740" s="331"/>
      <c r="G1740" s="333">
        <f t="shared" si="34"/>
        <v>753.8</v>
      </c>
      <c r="H1740" s="334"/>
      <c r="I1740" s="335"/>
      <c r="J1740" s="336"/>
      <c r="K1740" s="301"/>
      <c r="L1740" s="336"/>
      <c r="M1740" s="301"/>
      <c r="N1740" s="336"/>
      <c r="O1740" s="301"/>
      <c r="P1740" s="336"/>
      <c r="Q1740" s="301"/>
      <c r="R1740" s="336"/>
      <c r="S1740" s="301"/>
      <c r="T1740" s="336"/>
    </row>
    <row r="1741" spans="1:20" ht="12" customHeight="1" x14ac:dyDescent="0.3">
      <c r="A1741" s="329" t="s">
        <v>289</v>
      </c>
      <c r="B1741" s="330">
        <v>6</v>
      </c>
      <c r="C1741" s="298">
        <v>46035</v>
      </c>
      <c r="D1741" s="299" t="s">
        <v>411</v>
      </c>
      <c r="E1741" s="331">
        <v>-5.9</v>
      </c>
      <c r="F1741" s="331"/>
      <c r="G1741" s="333">
        <f t="shared" si="34"/>
        <v>778.81</v>
      </c>
      <c r="H1741" s="334"/>
      <c r="I1741" s="335"/>
      <c r="J1741" s="336"/>
      <c r="K1741" s="301"/>
      <c r="L1741" s="336"/>
      <c r="M1741" s="301"/>
      <c r="N1741" s="336"/>
      <c r="O1741" s="301"/>
      <c r="P1741" s="336"/>
      <c r="Q1741" s="301"/>
      <c r="R1741" s="336"/>
      <c r="S1741" s="301"/>
      <c r="T1741" s="336"/>
    </row>
    <row r="1742" spans="1:20" ht="12" customHeight="1" x14ac:dyDescent="0.3">
      <c r="A1742" s="329" t="s">
        <v>289</v>
      </c>
      <c r="B1742" s="330">
        <v>6</v>
      </c>
      <c r="C1742" s="298">
        <v>46035</v>
      </c>
      <c r="D1742" s="299" t="s">
        <v>445</v>
      </c>
      <c r="E1742" s="331">
        <v>-0.03</v>
      </c>
      <c r="F1742" s="331"/>
      <c r="G1742" s="333">
        <f t="shared" si="34"/>
        <v>772.91</v>
      </c>
      <c r="H1742" s="334"/>
      <c r="I1742" s="335"/>
      <c r="J1742" s="336"/>
      <c r="K1742" s="301"/>
      <c r="L1742" s="336"/>
      <c r="M1742" s="301"/>
      <c r="N1742" s="336"/>
      <c r="O1742" s="301"/>
      <c r="P1742" s="336"/>
      <c r="Q1742" s="301"/>
      <c r="R1742" s="336"/>
      <c r="S1742" s="301"/>
      <c r="T1742" s="336"/>
    </row>
    <row r="1743" spans="1:20" ht="12" customHeight="1" x14ac:dyDescent="0.3">
      <c r="A1743" s="329" t="s">
        <v>294</v>
      </c>
      <c r="B1743" s="330">
        <v>43</v>
      </c>
      <c r="C1743" s="298">
        <v>46035</v>
      </c>
      <c r="D1743" s="299" t="s">
        <v>201</v>
      </c>
      <c r="E1743" s="331">
        <v>44.18</v>
      </c>
      <c r="F1743" s="331"/>
      <c r="G1743" s="333">
        <f t="shared" si="34"/>
        <v>772.88</v>
      </c>
      <c r="H1743" s="334"/>
      <c r="I1743" s="335"/>
      <c r="J1743" s="336"/>
      <c r="K1743" s="301"/>
      <c r="L1743" s="336"/>
      <c r="M1743" s="301"/>
      <c r="N1743" s="336"/>
      <c r="O1743" s="301"/>
      <c r="P1743" s="336"/>
      <c r="Q1743" s="301"/>
      <c r="R1743" s="336"/>
      <c r="S1743" s="301"/>
      <c r="T1743" s="336"/>
    </row>
    <row r="1744" spans="1:20" ht="12" customHeight="1" x14ac:dyDescent="0.3">
      <c r="A1744" s="329" t="s">
        <v>294</v>
      </c>
      <c r="B1744" s="330">
        <v>42</v>
      </c>
      <c r="C1744" s="298">
        <v>46035</v>
      </c>
      <c r="D1744" s="299" t="s">
        <v>200</v>
      </c>
      <c r="E1744" s="331">
        <v>51.19</v>
      </c>
      <c r="F1744" s="331"/>
      <c r="G1744" s="333">
        <f t="shared" si="34"/>
        <v>817.06</v>
      </c>
      <c r="H1744" s="334"/>
      <c r="I1744" s="335"/>
      <c r="J1744" s="336"/>
      <c r="K1744" s="301"/>
      <c r="L1744" s="336"/>
      <c r="M1744" s="301"/>
      <c r="N1744" s="336"/>
      <c r="O1744" s="301"/>
      <c r="P1744" s="336"/>
      <c r="Q1744" s="301"/>
      <c r="R1744" s="336"/>
      <c r="S1744" s="301"/>
      <c r="T1744" s="336"/>
    </row>
    <row r="1745" spans="1:20" ht="12" customHeight="1" x14ac:dyDescent="0.3">
      <c r="A1745" s="329" t="s">
        <v>289</v>
      </c>
      <c r="B1745" s="330">
        <v>4</v>
      </c>
      <c r="C1745" s="298">
        <v>46035</v>
      </c>
      <c r="D1745" s="299" t="s">
        <v>295</v>
      </c>
      <c r="E1745" s="331">
        <v>28.15</v>
      </c>
      <c r="F1745" s="331"/>
      <c r="G1745" s="333">
        <f t="shared" si="34"/>
        <v>868.25</v>
      </c>
      <c r="H1745" s="334"/>
      <c r="I1745" s="335"/>
      <c r="J1745" s="336"/>
      <c r="K1745" s="301"/>
      <c r="L1745" s="336"/>
      <c r="M1745" s="301"/>
      <c r="N1745" s="336"/>
      <c r="O1745" s="301"/>
      <c r="P1745" s="336"/>
      <c r="Q1745" s="301"/>
      <c r="R1745" s="336"/>
      <c r="S1745" s="301"/>
      <c r="T1745" s="336"/>
    </row>
    <row r="1746" spans="1:20" ht="12" customHeight="1" x14ac:dyDescent="0.3">
      <c r="A1746" s="329" t="s">
        <v>289</v>
      </c>
      <c r="B1746" s="330">
        <v>3</v>
      </c>
      <c r="C1746" s="298">
        <v>46035</v>
      </c>
      <c r="D1746" s="299" t="s">
        <v>296</v>
      </c>
      <c r="E1746" s="331">
        <v>20.85</v>
      </c>
      <c r="F1746" s="331"/>
      <c r="G1746" s="333">
        <f t="shared" si="34"/>
        <v>896.4</v>
      </c>
      <c r="H1746" s="334"/>
      <c r="I1746" s="335"/>
      <c r="J1746" s="336"/>
      <c r="K1746" s="301"/>
      <c r="L1746" s="336"/>
      <c r="M1746" s="301"/>
      <c r="N1746" s="336"/>
      <c r="O1746" s="301"/>
      <c r="P1746" s="336"/>
      <c r="Q1746" s="301"/>
      <c r="R1746" s="336"/>
      <c r="S1746" s="301"/>
      <c r="T1746" s="336"/>
    </row>
    <row r="1747" spans="1:20" ht="12" customHeight="1" x14ac:dyDescent="0.3">
      <c r="A1747" s="329" t="s">
        <v>289</v>
      </c>
      <c r="B1747" s="330">
        <v>1</v>
      </c>
      <c r="C1747" s="298">
        <v>46034</v>
      </c>
      <c r="D1747" s="299" t="s">
        <v>306</v>
      </c>
      <c r="E1747" s="331">
        <v>145.81</v>
      </c>
      <c r="F1747" s="331"/>
      <c r="G1747" s="333">
        <f t="shared" si="34"/>
        <v>917.25</v>
      </c>
      <c r="H1747" s="334"/>
      <c r="I1747" s="335"/>
      <c r="J1747" s="336"/>
      <c r="K1747" s="301"/>
      <c r="L1747" s="336"/>
      <c r="M1747" s="301"/>
      <c r="N1747" s="336"/>
      <c r="O1747" s="301"/>
      <c r="P1747" s="336"/>
      <c r="Q1747" s="301"/>
      <c r="R1747" s="336"/>
      <c r="S1747" s="301"/>
      <c r="T1747" s="336"/>
    </row>
    <row r="1748" spans="1:20" ht="12" customHeight="1" x14ac:dyDescent="0.3">
      <c r="A1748" s="329" t="s">
        <v>289</v>
      </c>
      <c r="B1748" s="330">
        <v>2</v>
      </c>
      <c r="C1748" s="298">
        <v>46034</v>
      </c>
      <c r="D1748" s="299" t="s">
        <v>423</v>
      </c>
      <c r="E1748" s="331">
        <v>25.22</v>
      </c>
      <c r="F1748" s="331"/>
      <c r="G1748" s="333">
        <f t="shared" si="34"/>
        <v>1063.06</v>
      </c>
      <c r="H1748" s="334"/>
      <c r="I1748" s="335"/>
      <c r="J1748" s="336"/>
      <c r="K1748" s="301"/>
      <c r="L1748" s="336"/>
      <c r="M1748" s="301"/>
      <c r="N1748" s="336"/>
      <c r="O1748" s="301"/>
      <c r="P1748" s="336"/>
      <c r="Q1748" s="301"/>
      <c r="R1748" s="336"/>
      <c r="S1748" s="301"/>
      <c r="T1748" s="336"/>
    </row>
    <row r="1749" spans="1:20" ht="12" customHeight="1" x14ac:dyDescent="0.3">
      <c r="A1749" s="329" t="s">
        <v>289</v>
      </c>
      <c r="B1749" s="330">
        <v>2</v>
      </c>
      <c r="C1749" s="298">
        <v>46033</v>
      </c>
      <c r="D1749" s="299" t="s">
        <v>326</v>
      </c>
      <c r="E1749" s="331">
        <v>49.38</v>
      </c>
      <c r="F1749" s="331"/>
      <c r="G1749" s="333">
        <f t="shared" si="34"/>
        <v>1088.28</v>
      </c>
      <c r="H1749" s="334"/>
      <c r="I1749" s="335"/>
      <c r="J1749" s="336"/>
      <c r="K1749" s="301"/>
      <c r="L1749" s="336"/>
      <c r="M1749" s="301"/>
      <c r="N1749" s="336"/>
      <c r="O1749" s="301"/>
      <c r="P1749" s="336"/>
      <c r="Q1749" s="301"/>
      <c r="R1749" s="336"/>
      <c r="S1749" s="301"/>
      <c r="T1749" s="336"/>
    </row>
    <row r="1750" spans="1:20" ht="12" customHeight="1" x14ac:dyDescent="0.3">
      <c r="A1750" s="329" t="s">
        <v>294</v>
      </c>
      <c r="B1750" s="330">
        <v>22</v>
      </c>
      <c r="C1750" s="298">
        <v>46033</v>
      </c>
      <c r="D1750" s="299" t="s">
        <v>351</v>
      </c>
      <c r="E1750" s="331">
        <v>19.16</v>
      </c>
      <c r="F1750" s="331"/>
      <c r="G1750" s="333">
        <f t="shared" si="34"/>
        <v>1137.6600000000001</v>
      </c>
      <c r="H1750" s="334"/>
      <c r="I1750" s="335"/>
      <c r="J1750" s="336"/>
      <c r="K1750" s="301"/>
      <c r="L1750" s="336"/>
      <c r="M1750" s="301"/>
      <c r="N1750" s="336"/>
      <c r="O1750" s="301"/>
      <c r="P1750" s="336"/>
      <c r="Q1750" s="301"/>
      <c r="R1750" s="336"/>
      <c r="S1750" s="301"/>
      <c r="T1750" s="336"/>
    </row>
    <row r="1751" spans="1:20" ht="12" customHeight="1" x14ac:dyDescent="0.3">
      <c r="A1751" s="329" t="s">
        <v>289</v>
      </c>
      <c r="B1751" s="330">
        <v>6</v>
      </c>
      <c r="C1751" s="298">
        <v>46033</v>
      </c>
      <c r="D1751" s="299" t="s">
        <v>312</v>
      </c>
      <c r="E1751" s="331">
        <v>39.86</v>
      </c>
      <c r="F1751" s="331"/>
      <c r="G1751" s="333">
        <f t="shared" si="34"/>
        <v>1156.8200000000002</v>
      </c>
      <c r="H1751" s="334"/>
      <c r="I1751" s="335"/>
      <c r="J1751" s="336"/>
      <c r="K1751" s="301"/>
      <c r="L1751" s="336"/>
      <c r="M1751" s="301"/>
      <c r="N1751" s="336"/>
      <c r="O1751" s="301"/>
      <c r="P1751" s="336"/>
      <c r="Q1751" s="301"/>
      <c r="R1751" s="336"/>
      <c r="S1751" s="301"/>
      <c r="T1751" s="336"/>
    </row>
    <row r="1752" spans="1:20" ht="12" customHeight="1" x14ac:dyDescent="0.3">
      <c r="A1752" s="329" t="s">
        <v>289</v>
      </c>
      <c r="B1752" s="330">
        <v>7</v>
      </c>
      <c r="C1752" s="298">
        <v>46033</v>
      </c>
      <c r="D1752" s="299" t="s">
        <v>443</v>
      </c>
      <c r="E1752" s="331">
        <v>165.05</v>
      </c>
      <c r="F1752" s="331"/>
      <c r="G1752" s="333">
        <f t="shared" si="34"/>
        <v>1196.68</v>
      </c>
      <c r="H1752" s="334"/>
      <c r="I1752" s="335"/>
      <c r="J1752" s="336"/>
      <c r="K1752" s="301"/>
      <c r="L1752" s="336"/>
      <c r="M1752" s="301"/>
      <c r="N1752" s="336"/>
      <c r="O1752" s="301"/>
      <c r="P1752" s="336"/>
      <c r="Q1752" s="301"/>
      <c r="R1752" s="336"/>
      <c r="S1752" s="301"/>
      <c r="T1752" s="336"/>
    </row>
    <row r="1753" spans="1:20" ht="12" customHeight="1" x14ac:dyDescent="0.3">
      <c r="A1753" s="329" t="s">
        <v>294</v>
      </c>
      <c r="B1753" s="330">
        <v>24</v>
      </c>
      <c r="C1753" s="298">
        <v>46032</v>
      </c>
      <c r="D1753" s="299" t="s">
        <v>858</v>
      </c>
      <c r="E1753" s="331">
        <v>83.42</v>
      </c>
      <c r="F1753" s="331"/>
      <c r="G1753" s="333">
        <f t="shared" si="34"/>
        <v>1361.73</v>
      </c>
      <c r="H1753" s="334"/>
      <c r="I1753" s="335"/>
      <c r="J1753" s="336"/>
      <c r="K1753" s="301"/>
      <c r="L1753" s="336"/>
      <c r="M1753" s="301"/>
      <c r="N1753" s="336"/>
      <c r="O1753" s="301"/>
      <c r="P1753" s="336"/>
      <c r="Q1753" s="301"/>
      <c r="R1753" s="336"/>
      <c r="S1753" s="301"/>
      <c r="T1753" s="336"/>
    </row>
    <row r="1754" spans="1:20" ht="12" customHeight="1" x14ac:dyDescent="0.3">
      <c r="A1754" s="329" t="s">
        <v>289</v>
      </c>
      <c r="B1754" s="330">
        <v>4</v>
      </c>
      <c r="C1754" s="298">
        <v>46032</v>
      </c>
      <c r="D1754" s="299" t="s">
        <v>296</v>
      </c>
      <c r="E1754" s="331">
        <v>30.4</v>
      </c>
      <c r="F1754" s="331"/>
      <c r="G1754" s="333">
        <f t="shared" si="34"/>
        <v>1445.15</v>
      </c>
      <c r="H1754" s="334"/>
      <c r="I1754" s="335"/>
      <c r="J1754" s="336"/>
      <c r="K1754" s="301"/>
      <c r="L1754" s="336"/>
      <c r="M1754" s="301"/>
      <c r="N1754" s="336"/>
      <c r="O1754" s="301"/>
      <c r="P1754" s="336"/>
      <c r="Q1754" s="301"/>
      <c r="R1754" s="336"/>
      <c r="S1754" s="301"/>
      <c r="T1754" s="336"/>
    </row>
    <row r="1755" spans="1:20" ht="12" customHeight="1" x14ac:dyDescent="0.3">
      <c r="A1755" s="329" t="s">
        <v>289</v>
      </c>
      <c r="B1755" s="330">
        <v>2</v>
      </c>
      <c r="C1755" s="298">
        <v>46032</v>
      </c>
      <c r="D1755" s="299" t="s">
        <v>296</v>
      </c>
      <c r="E1755" s="331">
        <v>13.83</v>
      </c>
      <c r="F1755" s="331"/>
      <c r="G1755" s="333">
        <f t="shared" si="34"/>
        <v>1475.5500000000002</v>
      </c>
      <c r="H1755" s="334"/>
      <c r="I1755" s="335"/>
      <c r="J1755" s="336"/>
      <c r="K1755" s="301"/>
      <c r="L1755" s="336"/>
      <c r="M1755" s="301"/>
      <c r="N1755" s="336"/>
      <c r="O1755" s="301"/>
      <c r="P1755" s="336"/>
      <c r="Q1755" s="301"/>
      <c r="R1755" s="336"/>
      <c r="S1755" s="301"/>
      <c r="T1755" s="336"/>
    </row>
    <row r="1756" spans="1:20" ht="12" customHeight="1" x14ac:dyDescent="0.3">
      <c r="A1756" s="329" t="s">
        <v>289</v>
      </c>
      <c r="B1756" s="330">
        <v>2</v>
      </c>
      <c r="C1756" s="298">
        <v>46032</v>
      </c>
      <c r="D1756" s="299" t="s">
        <v>471</v>
      </c>
      <c r="E1756" s="331">
        <v>100</v>
      </c>
      <c r="F1756" s="331"/>
      <c r="G1756" s="333">
        <f t="shared" si="34"/>
        <v>1489.38</v>
      </c>
      <c r="H1756" s="334"/>
      <c r="I1756" s="335"/>
      <c r="J1756" s="336"/>
      <c r="K1756" s="301"/>
      <c r="L1756" s="336"/>
      <c r="M1756" s="301"/>
      <c r="N1756" s="336"/>
      <c r="O1756" s="301"/>
      <c r="P1756" s="336"/>
      <c r="Q1756" s="301"/>
      <c r="R1756" s="336"/>
      <c r="S1756" s="301"/>
      <c r="T1756" s="336"/>
    </row>
    <row r="1757" spans="1:20" ht="12" customHeight="1" x14ac:dyDescent="0.3">
      <c r="A1757" s="329" t="s">
        <v>289</v>
      </c>
      <c r="B1757" s="330">
        <v>1</v>
      </c>
      <c r="C1757" s="298">
        <v>46032</v>
      </c>
      <c r="D1757" s="299" t="s">
        <v>304</v>
      </c>
      <c r="E1757" s="331">
        <v>55.68</v>
      </c>
      <c r="F1757" s="331"/>
      <c r="G1757" s="333">
        <f t="shared" si="34"/>
        <v>1589.38</v>
      </c>
      <c r="H1757" s="334"/>
      <c r="I1757" s="335"/>
      <c r="J1757" s="336"/>
      <c r="K1757" s="301"/>
      <c r="L1757" s="336"/>
      <c r="M1757" s="301"/>
      <c r="N1757" s="336"/>
      <c r="O1757" s="301"/>
      <c r="P1757" s="336"/>
      <c r="Q1757" s="301"/>
      <c r="R1757" s="336"/>
      <c r="S1757" s="301"/>
      <c r="T1757" s="336"/>
    </row>
    <row r="1758" spans="1:20" ht="12" customHeight="1" x14ac:dyDescent="0.3">
      <c r="A1758" s="329" t="s">
        <v>289</v>
      </c>
      <c r="B1758" s="330">
        <v>2</v>
      </c>
      <c r="C1758" s="298">
        <v>46031</v>
      </c>
      <c r="D1758" s="299" t="s">
        <v>357</v>
      </c>
      <c r="E1758" s="331">
        <v>9.4700000000000006</v>
      </c>
      <c r="F1758" s="331"/>
      <c r="G1758" s="333">
        <f t="shared" si="34"/>
        <v>1645.0600000000002</v>
      </c>
      <c r="H1758" s="334"/>
      <c r="I1758" s="335"/>
      <c r="J1758" s="336"/>
      <c r="K1758" s="301"/>
      <c r="L1758" s="336"/>
      <c r="M1758" s="301"/>
      <c r="N1758" s="336"/>
      <c r="O1758" s="301"/>
      <c r="P1758" s="336"/>
      <c r="Q1758" s="301"/>
      <c r="R1758" s="336"/>
      <c r="S1758" s="301"/>
      <c r="T1758" s="336"/>
    </row>
    <row r="1759" spans="1:20" ht="12" customHeight="1" x14ac:dyDescent="0.3">
      <c r="A1759" s="329" t="s">
        <v>289</v>
      </c>
      <c r="B1759" s="330">
        <v>5</v>
      </c>
      <c r="C1759" s="298">
        <v>46031</v>
      </c>
      <c r="D1759" s="299" t="s">
        <v>473</v>
      </c>
      <c r="E1759" s="331">
        <v>50</v>
      </c>
      <c r="F1759" s="331"/>
      <c r="G1759" s="333">
        <f t="shared" si="34"/>
        <v>1654.5300000000002</v>
      </c>
      <c r="H1759" s="334"/>
      <c r="I1759" s="335"/>
      <c r="J1759" s="336"/>
      <c r="K1759" s="301"/>
      <c r="L1759" s="336"/>
      <c r="M1759" s="301"/>
      <c r="N1759" s="336"/>
      <c r="O1759" s="301"/>
      <c r="P1759" s="336"/>
      <c r="Q1759" s="301"/>
      <c r="R1759" s="336"/>
      <c r="S1759" s="301"/>
      <c r="T1759" s="336"/>
    </row>
    <row r="1760" spans="1:20" ht="12" customHeight="1" x14ac:dyDescent="0.3">
      <c r="A1760" s="329" t="s">
        <v>289</v>
      </c>
      <c r="B1760" s="330">
        <v>8</v>
      </c>
      <c r="C1760" s="298">
        <v>46030</v>
      </c>
      <c r="D1760" s="299" t="s">
        <v>474</v>
      </c>
      <c r="E1760" s="331">
        <v>32.619999999999997</v>
      </c>
      <c r="F1760" s="331"/>
      <c r="G1760" s="333">
        <f t="shared" si="34"/>
        <v>1704.5300000000002</v>
      </c>
      <c r="H1760" s="334"/>
      <c r="I1760" s="335"/>
      <c r="J1760" s="336"/>
      <c r="K1760" s="301"/>
      <c r="L1760" s="336"/>
      <c r="M1760" s="301"/>
      <c r="N1760" s="336"/>
      <c r="O1760" s="301"/>
      <c r="P1760" s="336"/>
      <c r="Q1760" s="301"/>
      <c r="R1760" s="336"/>
      <c r="S1760" s="301"/>
      <c r="T1760" s="336"/>
    </row>
    <row r="1761" spans="1:20" ht="12" customHeight="1" x14ac:dyDescent="0.3">
      <c r="A1761" s="329" t="s">
        <v>291</v>
      </c>
      <c r="B1761" s="330">
        <v>39</v>
      </c>
      <c r="C1761" s="298">
        <v>46030</v>
      </c>
      <c r="D1761" s="299" t="s">
        <v>292</v>
      </c>
      <c r="E1761" s="331"/>
      <c r="F1761" s="331">
        <v>2729.22</v>
      </c>
      <c r="G1761" s="333">
        <f t="shared" si="34"/>
        <v>1737.15</v>
      </c>
      <c r="H1761" s="334"/>
      <c r="I1761" s="335"/>
      <c r="J1761" s="336"/>
      <c r="K1761" s="301"/>
      <c r="L1761" s="336"/>
      <c r="M1761" s="301"/>
      <c r="N1761" s="336"/>
      <c r="O1761" s="301"/>
      <c r="P1761" s="336"/>
      <c r="Q1761" s="301"/>
      <c r="R1761" s="336"/>
      <c r="S1761" s="301"/>
      <c r="T1761" s="336"/>
    </row>
    <row r="1762" spans="1:20" ht="12" customHeight="1" x14ac:dyDescent="0.3">
      <c r="A1762" s="329" t="s">
        <v>289</v>
      </c>
      <c r="B1762" s="330">
        <v>2</v>
      </c>
      <c r="C1762" s="298">
        <v>46030</v>
      </c>
      <c r="D1762" s="299" t="s">
        <v>296</v>
      </c>
      <c r="E1762" s="331">
        <v>6.37</v>
      </c>
      <c r="F1762" s="331"/>
      <c r="G1762" s="333">
        <f t="shared" si="34"/>
        <v>-992.06999999999971</v>
      </c>
      <c r="H1762" s="334"/>
      <c r="I1762" s="335"/>
      <c r="J1762" s="336"/>
      <c r="K1762" s="301"/>
      <c r="L1762" s="336"/>
      <c r="M1762" s="301"/>
      <c r="N1762" s="336"/>
      <c r="O1762" s="301"/>
      <c r="P1762" s="336"/>
      <c r="Q1762" s="301"/>
      <c r="R1762" s="336"/>
      <c r="S1762" s="301"/>
      <c r="T1762" s="336"/>
    </row>
    <row r="1763" spans="1:20" ht="12" customHeight="1" x14ac:dyDescent="0.3">
      <c r="A1763" s="329" t="s">
        <v>289</v>
      </c>
      <c r="B1763" s="330">
        <v>4</v>
      </c>
      <c r="C1763" s="298">
        <v>46030</v>
      </c>
      <c r="D1763" s="299" t="s">
        <v>296</v>
      </c>
      <c r="E1763" s="331">
        <v>32.119999999999997</v>
      </c>
      <c r="F1763" s="331"/>
      <c r="G1763" s="333">
        <f t="shared" si="34"/>
        <v>-985.6999999999997</v>
      </c>
      <c r="H1763" s="334"/>
      <c r="I1763" s="335"/>
      <c r="J1763" s="336"/>
      <c r="K1763" s="301"/>
      <c r="L1763" s="336"/>
      <c r="M1763" s="301"/>
      <c r="N1763" s="336"/>
      <c r="O1763" s="301"/>
      <c r="P1763" s="336"/>
      <c r="Q1763" s="301"/>
      <c r="R1763" s="336"/>
      <c r="S1763" s="301"/>
      <c r="T1763" s="336"/>
    </row>
    <row r="1764" spans="1:20" ht="12" customHeight="1" x14ac:dyDescent="0.3">
      <c r="A1764" s="329" t="s">
        <v>289</v>
      </c>
      <c r="B1764" s="330">
        <v>2</v>
      </c>
      <c r="C1764" s="298">
        <v>46030</v>
      </c>
      <c r="D1764" s="299" t="s">
        <v>357</v>
      </c>
      <c r="E1764" s="331">
        <v>9.4700000000000006</v>
      </c>
      <c r="F1764" s="331"/>
      <c r="G1764" s="333">
        <f t="shared" si="34"/>
        <v>-953.5799999999997</v>
      </c>
      <c r="H1764" s="334"/>
      <c r="I1764" s="335"/>
      <c r="J1764" s="336"/>
      <c r="K1764" s="301"/>
      <c r="L1764" s="336"/>
      <c r="M1764" s="301"/>
      <c r="N1764" s="336"/>
      <c r="O1764" s="301"/>
      <c r="P1764" s="336"/>
      <c r="Q1764" s="301"/>
      <c r="R1764" s="336"/>
      <c r="S1764" s="301"/>
      <c r="T1764" s="336"/>
    </row>
    <row r="1765" spans="1:20" ht="12" customHeight="1" x14ac:dyDescent="0.3">
      <c r="A1765" s="329" t="s">
        <v>289</v>
      </c>
      <c r="B1765" s="330">
        <v>2</v>
      </c>
      <c r="C1765" s="298">
        <v>46030</v>
      </c>
      <c r="D1765" s="299" t="s">
        <v>385</v>
      </c>
      <c r="E1765" s="331">
        <v>21.18</v>
      </c>
      <c r="F1765" s="331"/>
      <c r="G1765" s="333">
        <f t="shared" si="34"/>
        <v>-944.10999999999967</v>
      </c>
      <c r="H1765" s="334"/>
      <c r="I1765" s="335"/>
      <c r="J1765" s="336"/>
      <c r="K1765" s="301"/>
      <c r="L1765" s="336"/>
      <c r="M1765" s="301"/>
      <c r="N1765" s="336"/>
      <c r="O1765" s="301"/>
      <c r="P1765" s="336"/>
      <c r="Q1765" s="301"/>
      <c r="R1765" s="336"/>
      <c r="S1765" s="301"/>
      <c r="T1765" s="336"/>
    </row>
    <row r="1766" spans="1:20" ht="12" customHeight="1" x14ac:dyDescent="0.3">
      <c r="A1766" s="329" t="s">
        <v>335</v>
      </c>
      <c r="B1766" s="330" t="s">
        <v>335</v>
      </c>
      <c r="C1766" s="298">
        <v>46029</v>
      </c>
      <c r="D1766" s="299" t="s">
        <v>182</v>
      </c>
      <c r="E1766" s="331">
        <v>52.66</v>
      </c>
      <c r="F1766" s="331"/>
      <c r="G1766" s="333">
        <f t="shared" si="34"/>
        <v>-922.92999999999972</v>
      </c>
      <c r="H1766" s="334"/>
      <c r="I1766" s="335"/>
      <c r="J1766" s="336"/>
      <c r="K1766" s="301"/>
      <c r="L1766" s="336"/>
      <c r="M1766" s="301"/>
      <c r="N1766" s="336"/>
      <c r="O1766" s="301"/>
      <c r="P1766" s="336"/>
      <c r="Q1766" s="301"/>
      <c r="R1766" s="336"/>
      <c r="S1766" s="301"/>
      <c r="T1766" s="336"/>
    </row>
    <row r="1767" spans="1:20" ht="12" customHeight="1" x14ac:dyDescent="0.3">
      <c r="A1767" s="329" t="s">
        <v>294</v>
      </c>
      <c r="B1767" s="330">
        <v>13</v>
      </c>
      <c r="C1767" s="298">
        <v>46029</v>
      </c>
      <c r="D1767" s="299" t="s">
        <v>182</v>
      </c>
      <c r="E1767" s="331">
        <v>167.42</v>
      </c>
      <c r="F1767" s="331"/>
      <c r="G1767" s="333">
        <f t="shared" si="34"/>
        <v>-870.26999999999975</v>
      </c>
      <c r="H1767" s="334"/>
      <c r="I1767" s="335"/>
      <c r="J1767" s="336"/>
      <c r="K1767" s="301"/>
      <c r="L1767" s="336"/>
      <c r="M1767" s="301"/>
      <c r="N1767" s="336"/>
      <c r="O1767" s="301"/>
      <c r="P1767" s="336"/>
      <c r="Q1767" s="301"/>
      <c r="R1767" s="336"/>
      <c r="S1767" s="301"/>
      <c r="T1767" s="336"/>
    </row>
    <row r="1768" spans="1:20" ht="12" customHeight="1" x14ac:dyDescent="0.3">
      <c r="A1768" s="329" t="s">
        <v>289</v>
      </c>
      <c r="B1768" s="330">
        <v>4</v>
      </c>
      <c r="C1768" s="298">
        <v>46029</v>
      </c>
      <c r="D1768" s="299" t="s">
        <v>296</v>
      </c>
      <c r="E1768" s="331">
        <v>30.81</v>
      </c>
      <c r="F1768" s="331"/>
      <c r="G1768" s="333">
        <f t="shared" si="34"/>
        <v>-702.8499999999998</v>
      </c>
      <c r="H1768" s="334"/>
      <c r="I1768" s="335"/>
      <c r="J1768" s="336"/>
      <c r="K1768" s="301"/>
      <c r="L1768" s="336"/>
      <c r="M1768" s="301"/>
      <c r="N1768" s="336"/>
      <c r="O1768" s="301"/>
      <c r="P1768" s="336"/>
      <c r="Q1768" s="301"/>
      <c r="R1768" s="336"/>
      <c r="S1768" s="301"/>
      <c r="T1768" s="336"/>
    </row>
    <row r="1769" spans="1:20" ht="12" customHeight="1" x14ac:dyDescent="0.3">
      <c r="A1769" s="329" t="s">
        <v>289</v>
      </c>
      <c r="B1769" s="330">
        <v>2</v>
      </c>
      <c r="C1769" s="298">
        <v>46029</v>
      </c>
      <c r="D1769" s="299" t="s">
        <v>357</v>
      </c>
      <c r="E1769" s="331">
        <v>9.4700000000000006</v>
      </c>
      <c r="F1769" s="331"/>
      <c r="G1769" s="333">
        <f t="shared" si="34"/>
        <v>-672.03999999999985</v>
      </c>
      <c r="H1769" s="334"/>
      <c r="I1769" s="335"/>
      <c r="J1769" s="336"/>
      <c r="K1769" s="301"/>
      <c r="L1769" s="336"/>
      <c r="M1769" s="301"/>
      <c r="N1769" s="336"/>
      <c r="O1769" s="301"/>
      <c r="P1769" s="336"/>
      <c r="Q1769" s="301"/>
      <c r="R1769" s="336"/>
      <c r="S1769" s="301"/>
      <c r="T1769" s="336"/>
    </row>
    <row r="1770" spans="1:20" ht="12" customHeight="1" x14ac:dyDescent="0.3">
      <c r="A1770" s="329" t="s">
        <v>294</v>
      </c>
      <c r="B1770" s="330">
        <v>22</v>
      </c>
      <c r="C1770" s="298">
        <v>46029</v>
      </c>
      <c r="D1770" s="299" t="s">
        <v>475</v>
      </c>
      <c r="E1770" s="331">
        <v>148.04</v>
      </c>
      <c r="F1770" s="331"/>
      <c r="G1770" s="333">
        <f t="shared" si="34"/>
        <v>-662.56999999999982</v>
      </c>
      <c r="H1770" s="334"/>
      <c r="I1770" s="335"/>
      <c r="J1770" s="336"/>
      <c r="K1770" s="301"/>
      <c r="L1770" s="336"/>
      <c r="M1770" s="301"/>
      <c r="N1770" s="336"/>
      <c r="O1770" s="301"/>
      <c r="P1770" s="336"/>
      <c r="Q1770" s="301"/>
      <c r="R1770" s="336"/>
      <c r="S1770" s="301"/>
      <c r="T1770" s="336"/>
    </row>
    <row r="1771" spans="1:20" ht="12" customHeight="1" x14ac:dyDescent="0.3">
      <c r="A1771" s="329" t="s">
        <v>294</v>
      </c>
      <c r="B1771" s="330">
        <v>14</v>
      </c>
      <c r="C1771" s="298">
        <v>46028</v>
      </c>
      <c r="D1771" s="299" t="s">
        <v>365</v>
      </c>
      <c r="E1771" s="331">
        <v>66.67</v>
      </c>
      <c r="F1771" s="331"/>
      <c r="G1771" s="333">
        <f t="shared" si="34"/>
        <v>-514.52999999999986</v>
      </c>
      <c r="H1771" s="334"/>
      <c r="I1771" s="335"/>
      <c r="J1771" s="336"/>
      <c r="K1771" s="301"/>
      <c r="L1771" s="336"/>
      <c r="M1771" s="301"/>
      <c r="N1771" s="336"/>
      <c r="O1771" s="301"/>
      <c r="P1771" s="336"/>
      <c r="Q1771" s="301"/>
      <c r="R1771" s="336"/>
      <c r="S1771" s="301"/>
      <c r="T1771" s="336"/>
    </row>
    <row r="1772" spans="1:20" ht="12" customHeight="1" x14ac:dyDescent="0.3">
      <c r="A1772" s="329" t="s">
        <v>289</v>
      </c>
      <c r="B1772" s="330">
        <v>3</v>
      </c>
      <c r="C1772" s="298">
        <v>46028</v>
      </c>
      <c r="D1772" s="299" t="s">
        <v>296</v>
      </c>
      <c r="E1772" s="331">
        <v>5.7</v>
      </c>
      <c r="F1772" s="331"/>
      <c r="G1772" s="333">
        <f t="shared" si="34"/>
        <v>-447.8599999999999</v>
      </c>
      <c r="H1772" s="334"/>
      <c r="I1772" s="335"/>
      <c r="J1772" s="336"/>
      <c r="K1772" s="301"/>
      <c r="L1772" s="336"/>
      <c r="M1772" s="301"/>
      <c r="N1772" s="336"/>
      <c r="O1772" s="301"/>
      <c r="P1772" s="336"/>
      <c r="Q1772" s="301"/>
      <c r="R1772" s="336"/>
      <c r="S1772" s="301"/>
      <c r="T1772" s="336"/>
    </row>
    <row r="1773" spans="1:20" ht="12" customHeight="1" x14ac:dyDescent="0.3">
      <c r="A1773" s="329" t="s">
        <v>294</v>
      </c>
      <c r="B1773" s="330">
        <v>21</v>
      </c>
      <c r="C1773" s="298">
        <v>46028</v>
      </c>
      <c r="D1773" s="299" t="s">
        <v>194</v>
      </c>
      <c r="E1773" s="331">
        <v>30.59</v>
      </c>
      <c r="F1773" s="331"/>
      <c r="G1773" s="333">
        <f t="shared" si="34"/>
        <v>-442.15999999999991</v>
      </c>
      <c r="H1773" s="334"/>
      <c r="I1773" s="335"/>
      <c r="J1773" s="336"/>
      <c r="K1773" s="301"/>
      <c r="L1773" s="336"/>
      <c r="M1773" s="301"/>
      <c r="N1773" s="336"/>
      <c r="O1773" s="301"/>
      <c r="P1773" s="336"/>
      <c r="Q1773" s="301"/>
      <c r="R1773" s="336"/>
      <c r="S1773" s="301"/>
      <c r="T1773" s="336"/>
    </row>
    <row r="1774" spans="1:20" ht="12" customHeight="1" x14ac:dyDescent="0.3">
      <c r="A1774" s="329" t="s">
        <v>294</v>
      </c>
      <c r="B1774" s="330">
        <v>17</v>
      </c>
      <c r="C1774" s="298">
        <v>46027</v>
      </c>
      <c r="D1774" s="299" t="s">
        <v>369</v>
      </c>
      <c r="E1774" s="331">
        <v>133.91999999999999</v>
      </c>
      <c r="F1774" s="331"/>
      <c r="G1774" s="333">
        <f t="shared" si="34"/>
        <v>-411.56999999999994</v>
      </c>
      <c r="H1774" s="334"/>
      <c r="I1774" s="335"/>
      <c r="J1774" s="336"/>
      <c r="K1774" s="301"/>
      <c r="L1774" s="336"/>
      <c r="M1774" s="301"/>
      <c r="N1774" s="336"/>
      <c r="O1774" s="301"/>
      <c r="P1774" s="336"/>
      <c r="Q1774" s="301"/>
      <c r="R1774" s="336"/>
      <c r="S1774" s="301"/>
      <c r="T1774" s="336"/>
    </row>
    <row r="1775" spans="1:20" ht="12" customHeight="1" x14ac:dyDescent="0.3">
      <c r="A1775" s="329" t="s">
        <v>294</v>
      </c>
      <c r="B1775" s="330">
        <v>17</v>
      </c>
      <c r="C1775" s="298">
        <v>46027</v>
      </c>
      <c r="D1775" s="299" t="s">
        <v>369</v>
      </c>
      <c r="E1775" s="331">
        <v>62</v>
      </c>
      <c r="F1775" s="331"/>
      <c r="G1775" s="333">
        <f t="shared" si="34"/>
        <v>-277.64999999999992</v>
      </c>
      <c r="H1775" s="334"/>
      <c r="I1775" s="335"/>
      <c r="J1775" s="336"/>
      <c r="K1775" s="301"/>
      <c r="L1775" s="336"/>
      <c r="M1775" s="301"/>
      <c r="N1775" s="336"/>
      <c r="O1775" s="301"/>
      <c r="P1775" s="336"/>
      <c r="Q1775" s="301"/>
      <c r="R1775" s="336"/>
      <c r="S1775" s="301"/>
      <c r="T1775" s="336"/>
    </row>
    <row r="1776" spans="1:20" ht="12" customHeight="1" x14ac:dyDescent="0.3">
      <c r="A1776" s="329" t="s">
        <v>289</v>
      </c>
      <c r="B1776" s="330">
        <v>6</v>
      </c>
      <c r="C1776" s="298">
        <v>46027</v>
      </c>
      <c r="D1776" s="299" t="s">
        <v>300</v>
      </c>
      <c r="E1776" s="331">
        <v>10.64</v>
      </c>
      <c r="F1776" s="331"/>
      <c r="G1776" s="333">
        <f t="shared" si="34"/>
        <v>-215.64999999999992</v>
      </c>
      <c r="H1776" s="334"/>
      <c r="I1776" s="335"/>
      <c r="J1776" s="336"/>
      <c r="K1776" s="301"/>
      <c r="L1776" s="336"/>
      <c r="M1776" s="301"/>
      <c r="N1776" s="336"/>
      <c r="O1776" s="301"/>
      <c r="P1776" s="336"/>
      <c r="Q1776" s="301"/>
      <c r="R1776" s="336"/>
      <c r="S1776" s="301"/>
      <c r="T1776" s="336"/>
    </row>
    <row r="1777" spans="1:20" ht="12" customHeight="1" x14ac:dyDescent="0.3">
      <c r="A1777" s="329" t="s">
        <v>289</v>
      </c>
      <c r="B1777" s="330">
        <v>8</v>
      </c>
      <c r="C1777" s="298">
        <v>46027</v>
      </c>
      <c r="D1777" s="299" t="s">
        <v>319</v>
      </c>
      <c r="E1777" s="331">
        <v>17.440000000000001</v>
      </c>
      <c r="F1777" s="331"/>
      <c r="G1777" s="333">
        <f t="shared" si="34"/>
        <v>-205.00999999999991</v>
      </c>
      <c r="H1777" s="334"/>
      <c r="I1777" s="335"/>
      <c r="J1777" s="336"/>
      <c r="K1777" s="301"/>
      <c r="L1777" s="336"/>
      <c r="M1777" s="301"/>
      <c r="N1777" s="336"/>
      <c r="O1777" s="301"/>
      <c r="P1777" s="336"/>
      <c r="Q1777" s="301"/>
      <c r="R1777" s="336"/>
      <c r="S1777" s="301"/>
      <c r="T1777" s="336"/>
    </row>
    <row r="1778" spans="1:20" ht="12" customHeight="1" x14ac:dyDescent="0.3">
      <c r="A1778" s="329" t="s">
        <v>289</v>
      </c>
      <c r="B1778" s="330">
        <v>1</v>
      </c>
      <c r="C1778" s="298">
        <v>46027</v>
      </c>
      <c r="D1778" s="299" t="s">
        <v>306</v>
      </c>
      <c r="E1778" s="331">
        <v>216.19</v>
      </c>
      <c r="F1778" s="331"/>
      <c r="G1778" s="333">
        <f t="shared" si="34"/>
        <v>-187.56999999999991</v>
      </c>
      <c r="H1778" s="334"/>
      <c r="I1778" s="335"/>
      <c r="J1778" s="336"/>
      <c r="K1778" s="301"/>
      <c r="L1778" s="336"/>
      <c r="M1778" s="301"/>
      <c r="N1778" s="336"/>
      <c r="O1778" s="301"/>
      <c r="P1778" s="336"/>
      <c r="Q1778" s="301"/>
      <c r="R1778" s="336"/>
      <c r="S1778" s="301"/>
      <c r="T1778" s="336"/>
    </row>
    <row r="1779" spans="1:20" ht="12" customHeight="1" x14ac:dyDescent="0.3">
      <c r="A1779" s="329" t="s">
        <v>289</v>
      </c>
      <c r="B1779" s="330">
        <v>2</v>
      </c>
      <c r="C1779" s="298">
        <v>46027</v>
      </c>
      <c r="D1779" s="299" t="s">
        <v>476</v>
      </c>
      <c r="E1779" s="331">
        <v>70</v>
      </c>
      <c r="F1779" s="331"/>
      <c r="G1779" s="333">
        <f t="shared" si="34"/>
        <v>28.62000000000009</v>
      </c>
      <c r="H1779" s="334"/>
      <c r="I1779" s="335"/>
      <c r="J1779" s="336"/>
      <c r="K1779" s="301"/>
      <c r="L1779" s="336"/>
      <c r="M1779" s="301"/>
      <c r="N1779" s="336"/>
      <c r="O1779" s="301"/>
      <c r="P1779" s="336"/>
      <c r="Q1779" s="301"/>
      <c r="R1779" s="336"/>
      <c r="S1779" s="301"/>
      <c r="T1779" s="336"/>
    </row>
    <row r="1780" spans="1:20" ht="12" customHeight="1" x14ac:dyDescent="0.3">
      <c r="A1780" s="329" t="s">
        <v>289</v>
      </c>
      <c r="B1780" s="330">
        <v>2</v>
      </c>
      <c r="C1780" s="298">
        <v>46027</v>
      </c>
      <c r="D1780" s="299" t="s">
        <v>357</v>
      </c>
      <c r="E1780" s="331">
        <v>14.05</v>
      </c>
      <c r="F1780" s="331"/>
      <c r="G1780" s="333">
        <f t="shared" si="34"/>
        <v>98.62000000000009</v>
      </c>
      <c r="H1780" s="334"/>
      <c r="I1780" s="335"/>
      <c r="J1780" s="336"/>
      <c r="K1780" s="301"/>
      <c r="L1780" s="336"/>
      <c r="M1780" s="301"/>
      <c r="N1780" s="336"/>
      <c r="O1780" s="301"/>
      <c r="P1780" s="336"/>
      <c r="Q1780" s="301"/>
      <c r="R1780" s="336"/>
      <c r="S1780" s="301"/>
      <c r="T1780" s="336"/>
    </row>
    <row r="1781" spans="1:20" ht="12" customHeight="1" x14ac:dyDescent="0.3">
      <c r="A1781" s="329" t="s">
        <v>294</v>
      </c>
      <c r="B1781" s="330">
        <v>14</v>
      </c>
      <c r="C1781" s="298">
        <v>46027</v>
      </c>
      <c r="D1781" s="299" t="s">
        <v>366</v>
      </c>
      <c r="E1781" s="331">
        <v>68.739999999999995</v>
      </c>
      <c r="F1781" s="331"/>
      <c r="G1781" s="333">
        <f t="shared" si="34"/>
        <v>112.67000000000009</v>
      </c>
      <c r="H1781" s="334"/>
      <c r="I1781" s="335"/>
      <c r="J1781" s="336"/>
      <c r="K1781" s="301"/>
      <c r="L1781" s="336"/>
      <c r="M1781" s="301"/>
      <c r="N1781" s="336"/>
      <c r="O1781" s="301"/>
      <c r="P1781" s="336"/>
      <c r="Q1781" s="301"/>
      <c r="R1781" s="336"/>
      <c r="S1781" s="301"/>
      <c r="T1781" s="336"/>
    </row>
    <row r="1782" spans="1:20" ht="12" customHeight="1" x14ac:dyDescent="0.3">
      <c r="A1782" s="329" t="s">
        <v>289</v>
      </c>
      <c r="B1782" s="330">
        <v>6</v>
      </c>
      <c r="C1782" s="298">
        <v>46027</v>
      </c>
      <c r="D1782" s="299" t="s">
        <v>477</v>
      </c>
      <c r="E1782" s="331">
        <v>120</v>
      </c>
      <c r="F1782" s="331"/>
      <c r="G1782" s="333">
        <f t="shared" si="34"/>
        <v>181.41000000000008</v>
      </c>
      <c r="H1782" s="334"/>
      <c r="I1782" s="335"/>
      <c r="J1782" s="336"/>
      <c r="K1782" s="301"/>
      <c r="L1782" s="336"/>
      <c r="M1782" s="301"/>
      <c r="N1782" s="336"/>
      <c r="O1782" s="301"/>
      <c r="P1782" s="336"/>
      <c r="Q1782" s="301"/>
      <c r="R1782" s="336"/>
      <c r="S1782" s="301"/>
      <c r="T1782" s="336"/>
    </row>
    <row r="1783" spans="1:20" ht="12" customHeight="1" x14ac:dyDescent="0.3">
      <c r="A1783" s="329" t="s">
        <v>294</v>
      </c>
      <c r="B1783" s="330">
        <v>9</v>
      </c>
      <c r="C1783" s="298">
        <v>46027</v>
      </c>
      <c r="D1783" s="299" t="s">
        <v>58</v>
      </c>
      <c r="E1783" s="331">
        <v>1281.53</v>
      </c>
      <c r="F1783" s="331"/>
      <c r="G1783" s="333">
        <f t="shared" si="34"/>
        <v>301.41000000000008</v>
      </c>
      <c r="H1783" s="334"/>
      <c r="I1783" s="335"/>
      <c r="J1783" s="336"/>
      <c r="K1783" s="301"/>
      <c r="L1783" s="336"/>
      <c r="M1783" s="301"/>
      <c r="N1783" s="336"/>
      <c r="O1783" s="301"/>
      <c r="P1783" s="336"/>
      <c r="Q1783" s="301"/>
      <c r="R1783" s="336"/>
      <c r="S1783" s="301"/>
      <c r="T1783" s="336"/>
    </row>
    <row r="1784" spans="1:20" ht="12" customHeight="1" x14ac:dyDescent="0.3">
      <c r="A1784" s="329" t="s">
        <v>289</v>
      </c>
      <c r="B1784" s="330">
        <v>7</v>
      </c>
      <c r="C1784" s="298">
        <v>46026</v>
      </c>
      <c r="D1784" s="299" t="s">
        <v>337</v>
      </c>
      <c r="E1784" s="331">
        <v>18.260000000000002</v>
      </c>
      <c r="F1784" s="331"/>
      <c r="G1784" s="333">
        <f t="shared" si="34"/>
        <v>1582.94</v>
      </c>
      <c r="H1784" s="334"/>
      <c r="I1784" s="335"/>
      <c r="J1784" s="336"/>
      <c r="K1784" s="301"/>
      <c r="L1784" s="336"/>
      <c r="M1784" s="301"/>
      <c r="N1784" s="336"/>
      <c r="O1784" s="301"/>
      <c r="P1784" s="336"/>
      <c r="Q1784" s="301"/>
      <c r="R1784" s="336"/>
      <c r="S1784" s="301"/>
      <c r="T1784" s="336"/>
    </row>
    <row r="1785" spans="1:20" ht="12" customHeight="1" x14ac:dyDescent="0.3">
      <c r="A1785" s="329" t="s">
        <v>287</v>
      </c>
      <c r="B1785" s="330" t="s">
        <v>287</v>
      </c>
      <c r="C1785" s="298">
        <v>46026</v>
      </c>
      <c r="D1785" s="299" t="s">
        <v>300</v>
      </c>
      <c r="E1785" s="331">
        <v>114.91</v>
      </c>
      <c r="F1785" s="331">
        <v>114.91</v>
      </c>
      <c r="G1785" s="333">
        <f t="shared" si="34"/>
        <v>1601.2</v>
      </c>
      <c r="H1785" s="334"/>
      <c r="I1785" s="335"/>
      <c r="J1785" s="336"/>
      <c r="K1785" s="301"/>
      <c r="L1785" s="336"/>
      <c r="M1785" s="301"/>
      <c r="N1785" s="336"/>
      <c r="O1785" s="301"/>
      <c r="P1785" s="336"/>
      <c r="Q1785" s="301"/>
      <c r="R1785" s="336"/>
      <c r="S1785" s="301"/>
      <c r="T1785" s="336"/>
    </row>
    <row r="1786" spans="1:20" ht="12" customHeight="1" x14ac:dyDescent="0.3">
      <c r="A1786" s="329" t="s">
        <v>289</v>
      </c>
      <c r="B1786" s="330">
        <v>5</v>
      </c>
      <c r="C1786" s="298">
        <v>46026</v>
      </c>
      <c r="D1786" s="299" t="s">
        <v>478</v>
      </c>
      <c r="E1786" s="331">
        <v>42.43</v>
      </c>
      <c r="F1786" s="331"/>
      <c r="G1786" s="333">
        <f t="shared" si="34"/>
        <v>1601.2</v>
      </c>
      <c r="H1786" s="334"/>
      <c r="I1786" s="335"/>
      <c r="J1786" s="336"/>
      <c r="K1786" s="301"/>
      <c r="L1786" s="336"/>
      <c r="M1786" s="301"/>
      <c r="N1786" s="336"/>
      <c r="O1786" s="301"/>
      <c r="P1786" s="336"/>
      <c r="Q1786" s="301"/>
      <c r="R1786" s="336"/>
      <c r="S1786" s="301"/>
      <c r="T1786" s="336"/>
    </row>
    <row r="1787" spans="1:20" ht="12" customHeight="1" x14ac:dyDescent="0.3">
      <c r="A1787" s="329" t="s">
        <v>289</v>
      </c>
      <c r="B1787" s="330">
        <v>7</v>
      </c>
      <c r="C1787" s="298">
        <v>46026</v>
      </c>
      <c r="D1787" s="299" t="s">
        <v>300</v>
      </c>
      <c r="E1787" s="331">
        <v>42.59</v>
      </c>
      <c r="F1787" s="331"/>
      <c r="G1787" s="333">
        <f t="shared" si="34"/>
        <v>1643.63</v>
      </c>
      <c r="H1787" s="334"/>
      <c r="I1787" s="335"/>
      <c r="J1787" s="336"/>
      <c r="K1787" s="301"/>
      <c r="L1787" s="336"/>
      <c r="M1787" s="301"/>
      <c r="N1787" s="336"/>
      <c r="O1787" s="301"/>
      <c r="P1787" s="336"/>
      <c r="Q1787" s="301"/>
      <c r="R1787" s="336"/>
      <c r="S1787" s="301"/>
      <c r="T1787" s="336"/>
    </row>
    <row r="1788" spans="1:20" ht="12" customHeight="1" x14ac:dyDescent="0.3">
      <c r="A1788" s="329" t="s">
        <v>289</v>
      </c>
      <c r="B1788" s="330">
        <v>3</v>
      </c>
      <c r="C1788" s="298">
        <v>46025</v>
      </c>
      <c r="D1788" s="299" t="s">
        <v>347</v>
      </c>
      <c r="E1788" s="331">
        <v>14.57</v>
      </c>
      <c r="F1788" s="331"/>
      <c r="G1788" s="333">
        <f t="shared" si="34"/>
        <v>1686.22</v>
      </c>
      <c r="H1788" s="334"/>
      <c r="I1788" s="335"/>
      <c r="J1788" s="336"/>
      <c r="K1788" s="301"/>
      <c r="L1788" s="336"/>
      <c r="M1788" s="301"/>
      <c r="N1788" s="336"/>
      <c r="O1788" s="301"/>
      <c r="P1788" s="336"/>
      <c r="Q1788" s="301"/>
      <c r="R1788" s="336"/>
      <c r="S1788" s="301"/>
      <c r="T1788" s="336"/>
    </row>
    <row r="1789" spans="1:20" ht="12" customHeight="1" x14ac:dyDescent="0.3">
      <c r="A1789" s="329" t="s">
        <v>289</v>
      </c>
      <c r="B1789" s="330">
        <v>2</v>
      </c>
      <c r="C1789" s="298">
        <v>46025</v>
      </c>
      <c r="D1789" s="299" t="s">
        <v>479</v>
      </c>
      <c r="E1789" s="331">
        <v>41.05</v>
      </c>
      <c r="F1789" s="331"/>
      <c r="G1789" s="333">
        <f t="shared" si="34"/>
        <v>1700.79</v>
      </c>
      <c r="H1789" s="334"/>
      <c r="I1789" s="335"/>
      <c r="J1789" s="336"/>
      <c r="K1789" s="301"/>
      <c r="L1789" s="336"/>
      <c r="M1789" s="301"/>
      <c r="N1789" s="336"/>
      <c r="O1789" s="301"/>
      <c r="P1789" s="336"/>
      <c r="Q1789" s="301"/>
      <c r="R1789" s="336"/>
      <c r="S1789" s="301"/>
      <c r="T1789" s="336"/>
    </row>
    <row r="1790" spans="1:20" ht="12" customHeight="1" x14ac:dyDescent="0.3">
      <c r="A1790" s="329" t="s">
        <v>289</v>
      </c>
      <c r="B1790" s="330">
        <v>4</v>
      </c>
      <c r="C1790" s="298">
        <v>46025</v>
      </c>
      <c r="D1790" s="299" t="s">
        <v>310</v>
      </c>
      <c r="E1790" s="331">
        <v>26.88</v>
      </c>
      <c r="F1790" s="331"/>
      <c r="G1790" s="333">
        <f t="shared" si="34"/>
        <v>1741.84</v>
      </c>
      <c r="H1790" s="334"/>
      <c r="I1790" s="335"/>
      <c r="J1790" s="336"/>
      <c r="K1790" s="301"/>
      <c r="L1790" s="336"/>
      <c r="M1790" s="301"/>
      <c r="N1790" s="336"/>
      <c r="O1790" s="301"/>
      <c r="P1790" s="336"/>
      <c r="Q1790" s="301"/>
      <c r="R1790" s="336"/>
      <c r="S1790" s="301"/>
      <c r="T1790" s="336"/>
    </row>
    <row r="1791" spans="1:20" ht="12" customHeight="1" x14ac:dyDescent="0.3">
      <c r="A1791" s="329" t="s">
        <v>289</v>
      </c>
      <c r="B1791" s="330">
        <v>2</v>
      </c>
      <c r="C1791" s="298">
        <v>46025</v>
      </c>
      <c r="D1791" s="299" t="s">
        <v>308</v>
      </c>
      <c r="E1791" s="331">
        <v>130.08000000000001</v>
      </c>
      <c r="F1791" s="331"/>
      <c r="G1791" s="333">
        <f t="shared" si="34"/>
        <v>1768.72</v>
      </c>
      <c r="H1791" s="334"/>
      <c r="I1791" s="335"/>
      <c r="J1791" s="336"/>
      <c r="K1791" s="301"/>
      <c r="L1791" s="336"/>
      <c r="M1791" s="301"/>
      <c r="N1791" s="336"/>
      <c r="O1791" s="301"/>
      <c r="P1791" s="336"/>
      <c r="Q1791" s="301"/>
      <c r="R1791" s="336"/>
      <c r="S1791" s="301"/>
      <c r="T1791" s="336"/>
    </row>
    <row r="1792" spans="1:20" ht="12" customHeight="1" x14ac:dyDescent="0.3">
      <c r="A1792" s="329" t="s">
        <v>289</v>
      </c>
      <c r="B1792" s="330">
        <v>7</v>
      </c>
      <c r="C1792" s="298">
        <v>46025</v>
      </c>
      <c r="D1792" s="299" t="s">
        <v>480</v>
      </c>
      <c r="E1792" s="331">
        <v>222.49</v>
      </c>
      <c r="F1792" s="331"/>
      <c r="G1792" s="333">
        <f t="shared" si="34"/>
        <v>1898.8</v>
      </c>
      <c r="H1792" s="334"/>
      <c r="I1792" s="335"/>
      <c r="J1792" s="336"/>
      <c r="K1792" s="301"/>
      <c r="L1792" s="336"/>
      <c r="M1792" s="301"/>
      <c r="N1792" s="336"/>
      <c r="O1792" s="301"/>
      <c r="P1792" s="336"/>
      <c r="Q1792" s="301"/>
      <c r="R1792" s="336"/>
      <c r="S1792" s="301"/>
      <c r="T1792" s="336"/>
    </row>
    <row r="1793" spans="1:20" ht="12" customHeight="1" x14ac:dyDescent="0.3">
      <c r="A1793" s="329" t="s">
        <v>289</v>
      </c>
      <c r="B1793" s="330">
        <v>7</v>
      </c>
      <c r="C1793" s="298">
        <v>46025</v>
      </c>
      <c r="D1793" s="299" t="s">
        <v>480</v>
      </c>
      <c r="E1793" s="331">
        <v>99.18</v>
      </c>
      <c r="F1793" s="331"/>
      <c r="G1793" s="333">
        <f t="shared" si="34"/>
        <v>2121.29</v>
      </c>
      <c r="H1793" s="334"/>
      <c r="I1793" s="335"/>
      <c r="J1793" s="336"/>
      <c r="K1793" s="301"/>
      <c r="L1793" s="336"/>
      <c r="M1793" s="301"/>
      <c r="N1793" s="336"/>
      <c r="O1793" s="301"/>
      <c r="P1793" s="336"/>
      <c r="Q1793" s="301"/>
      <c r="R1793" s="336"/>
      <c r="S1793" s="301"/>
      <c r="T1793" s="336"/>
    </row>
    <row r="1794" spans="1:20" ht="12" customHeight="1" x14ac:dyDescent="0.3">
      <c r="A1794" s="329" t="s">
        <v>289</v>
      </c>
      <c r="B1794" s="330">
        <v>5</v>
      </c>
      <c r="C1794" s="298">
        <v>46024</v>
      </c>
      <c r="D1794" s="299" t="s">
        <v>481</v>
      </c>
      <c r="E1794" s="331">
        <v>35</v>
      </c>
      <c r="F1794" s="331"/>
      <c r="G1794" s="333">
        <f t="shared" si="34"/>
        <v>2220.4699999999998</v>
      </c>
      <c r="H1794" s="334"/>
      <c r="I1794" s="335"/>
      <c r="J1794" s="336"/>
      <c r="K1794" s="301"/>
      <c r="L1794" s="336"/>
      <c r="M1794" s="301"/>
      <c r="N1794" s="336"/>
      <c r="O1794" s="301"/>
      <c r="P1794" s="336"/>
      <c r="Q1794" s="301"/>
      <c r="R1794" s="336"/>
      <c r="S1794" s="301"/>
      <c r="T1794" s="336"/>
    </row>
    <row r="1795" spans="1:20" ht="12" customHeight="1" x14ac:dyDescent="0.3">
      <c r="A1795" s="329" t="s">
        <v>289</v>
      </c>
      <c r="B1795" s="330">
        <v>3</v>
      </c>
      <c r="C1795" s="298">
        <v>46024</v>
      </c>
      <c r="D1795" s="299" t="s">
        <v>296</v>
      </c>
      <c r="E1795" s="331">
        <v>15.11</v>
      </c>
      <c r="F1795" s="331"/>
      <c r="G1795" s="333">
        <f t="shared" si="34"/>
        <v>2255.4699999999998</v>
      </c>
      <c r="H1795" s="334"/>
      <c r="I1795" s="335"/>
      <c r="J1795" s="336"/>
      <c r="K1795" s="301"/>
      <c r="L1795" s="336"/>
      <c r="M1795" s="301"/>
      <c r="N1795" s="336"/>
      <c r="O1795" s="301"/>
      <c r="P1795" s="336"/>
      <c r="Q1795" s="301"/>
      <c r="R1795" s="336"/>
      <c r="S1795" s="301"/>
      <c r="T1795" s="336"/>
    </row>
    <row r="1796" spans="1:20" ht="12" customHeight="1" x14ac:dyDescent="0.3">
      <c r="A1796" s="329" t="s">
        <v>289</v>
      </c>
      <c r="B1796" s="330">
        <v>5</v>
      </c>
      <c r="C1796" s="298">
        <v>46024</v>
      </c>
      <c r="D1796" s="299" t="s">
        <v>482</v>
      </c>
      <c r="E1796" s="331">
        <v>29.67</v>
      </c>
      <c r="F1796" s="331"/>
      <c r="G1796" s="333">
        <f t="shared" si="34"/>
        <v>2270.58</v>
      </c>
      <c r="H1796" s="334"/>
      <c r="I1796" s="335"/>
      <c r="J1796" s="336"/>
      <c r="K1796" s="301"/>
      <c r="L1796" s="336"/>
      <c r="M1796" s="301"/>
      <c r="N1796" s="336"/>
      <c r="O1796" s="301"/>
      <c r="P1796" s="336"/>
      <c r="Q1796" s="301"/>
      <c r="R1796" s="336"/>
      <c r="S1796" s="301"/>
      <c r="T1796" s="336"/>
    </row>
    <row r="1797" spans="1:20" ht="12" customHeight="1" x14ac:dyDescent="0.3">
      <c r="A1797" s="329" t="s">
        <v>287</v>
      </c>
      <c r="B1797" s="330" t="s">
        <v>287</v>
      </c>
      <c r="C1797" s="298">
        <v>46024</v>
      </c>
      <c r="D1797" s="299" t="s">
        <v>396</v>
      </c>
      <c r="E1797" s="331">
        <v>70.56</v>
      </c>
      <c r="F1797" s="331">
        <v>70.56</v>
      </c>
      <c r="G1797" s="333">
        <f t="shared" si="34"/>
        <v>2300.25</v>
      </c>
      <c r="H1797" s="334"/>
      <c r="I1797" s="335"/>
      <c r="J1797" s="336"/>
      <c r="K1797" s="301"/>
      <c r="L1797" s="336"/>
      <c r="M1797" s="301"/>
      <c r="N1797" s="336"/>
      <c r="O1797" s="301"/>
      <c r="P1797" s="336"/>
      <c r="Q1797" s="301"/>
      <c r="R1797" s="336"/>
      <c r="S1797" s="301"/>
      <c r="T1797" s="336"/>
    </row>
    <row r="1798" spans="1:20" ht="12" customHeight="1" x14ac:dyDescent="0.3">
      <c r="A1798" s="329" t="s">
        <v>287</v>
      </c>
      <c r="B1798" s="330" t="s">
        <v>287</v>
      </c>
      <c r="C1798" s="298">
        <v>46024</v>
      </c>
      <c r="D1798" s="299" t="s">
        <v>483</v>
      </c>
      <c r="E1798" s="331">
        <v>113.94</v>
      </c>
      <c r="F1798" s="331">
        <v>113.94</v>
      </c>
      <c r="G1798" s="333">
        <f t="shared" si="34"/>
        <v>2300.25</v>
      </c>
      <c r="H1798" s="334"/>
      <c r="I1798" s="335"/>
      <c r="J1798" s="336"/>
      <c r="K1798" s="301"/>
      <c r="L1798" s="336"/>
      <c r="M1798" s="301"/>
      <c r="N1798" s="336"/>
      <c r="O1798" s="301"/>
      <c r="P1798" s="336"/>
      <c r="Q1798" s="301"/>
      <c r="R1798" s="336"/>
      <c r="S1798" s="301"/>
      <c r="T1798" s="336"/>
    </row>
    <row r="1799" spans="1:20" ht="12" customHeight="1" x14ac:dyDescent="0.3">
      <c r="A1799" s="329" t="s">
        <v>289</v>
      </c>
      <c r="B1799" s="330">
        <v>2</v>
      </c>
      <c r="C1799" s="298">
        <v>46024</v>
      </c>
      <c r="D1799" s="299" t="s">
        <v>370</v>
      </c>
      <c r="E1799" s="331">
        <v>11.9</v>
      </c>
      <c r="F1799" s="331"/>
      <c r="G1799" s="333">
        <f t="shared" si="34"/>
        <v>2300.25</v>
      </c>
      <c r="H1799" s="334"/>
      <c r="I1799" s="335"/>
      <c r="J1799" s="336"/>
      <c r="K1799" s="301"/>
      <c r="L1799" s="336"/>
      <c r="M1799" s="301"/>
      <c r="N1799" s="336"/>
      <c r="O1799" s="301"/>
      <c r="P1799" s="336"/>
      <c r="Q1799" s="301"/>
      <c r="R1799" s="336"/>
      <c r="S1799" s="301"/>
      <c r="T1799" s="336"/>
    </row>
    <row r="1800" spans="1:20" ht="12" customHeight="1" x14ac:dyDescent="0.3">
      <c r="A1800" s="329" t="s">
        <v>289</v>
      </c>
      <c r="B1800" s="330">
        <v>2</v>
      </c>
      <c r="C1800" s="298">
        <v>46024</v>
      </c>
      <c r="D1800" s="299" t="s">
        <v>407</v>
      </c>
      <c r="E1800" s="331">
        <v>23.9</v>
      </c>
      <c r="F1800" s="331"/>
      <c r="G1800" s="333">
        <f t="shared" si="34"/>
        <v>2312.15</v>
      </c>
      <c r="H1800" s="334"/>
      <c r="I1800" s="335"/>
      <c r="J1800" s="336"/>
      <c r="K1800" s="301"/>
      <c r="L1800" s="336"/>
      <c r="M1800" s="301"/>
      <c r="N1800" s="336"/>
      <c r="O1800" s="301"/>
      <c r="P1800" s="336"/>
      <c r="Q1800" s="301"/>
      <c r="R1800" s="336"/>
      <c r="S1800" s="301"/>
      <c r="T1800" s="336"/>
    </row>
    <row r="1801" spans="1:20" ht="12" customHeight="1" x14ac:dyDescent="0.3">
      <c r="A1801" s="329" t="s">
        <v>289</v>
      </c>
      <c r="B1801" s="330">
        <v>5</v>
      </c>
      <c r="C1801" s="298">
        <v>46024</v>
      </c>
      <c r="D1801" s="299" t="s">
        <v>484</v>
      </c>
      <c r="E1801" s="331">
        <v>160</v>
      </c>
      <c r="F1801" s="331"/>
      <c r="G1801" s="333">
        <f t="shared" si="34"/>
        <v>2336.0500000000002</v>
      </c>
      <c r="H1801" s="334"/>
      <c r="I1801" s="335"/>
      <c r="J1801" s="336"/>
      <c r="K1801" s="301"/>
      <c r="L1801" s="336"/>
      <c r="M1801" s="301"/>
      <c r="N1801" s="336"/>
      <c r="O1801" s="301"/>
      <c r="P1801" s="336"/>
      <c r="Q1801" s="301"/>
      <c r="R1801" s="336"/>
      <c r="S1801" s="301"/>
      <c r="T1801" s="336"/>
    </row>
    <row r="1802" spans="1:20" ht="12" customHeight="1" x14ac:dyDescent="0.3">
      <c r="A1802" s="329" t="s">
        <v>284</v>
      </c>
      <c r="B1802" s="330">
        <v>36</v>
      </c>
      <c r="C1802" s="298">
        <v>46024</v>
      </c>
      <c r="D1802" s="299" t="s">
        <v>373</v>
      </c>
      <c r="E1802" s="331">
        <v>50</v>
      </c>
      <c r="F1802" s="331"/>
      <c r="G1802" s="333">
        <f t="shared" si="34"/>
        <v>2496.0500000000002</v>
      </c>
      <c r="H1802" s="334"/>
      <c r="I1802" s="335"/>
      <c r="J1802" s="336"/>
      <c r="K1802" s="301"/>
      <c r="L1802" s="336"/>
      <c r="M1802" s="301"/>
      <c r="N1802" s="336"/>
      <c r="O1802" s="301"/>
      <c r="P1802" s="336"/>
      <c r="Q1802" s="301"/>
      <c r="R1802" s="336"/>
      <c r="S1802" s="301"/>
      <c r="T1802" s="336"/>
    </row>
    <row r="1803" spans="1:20" ht="12" customHeight="1" x14ac:dyDescent="0.3">
      <c r="A1803" s="329" t="s">
        <v>289</v>
      </c>
      <c r="B1803" s="330">
        <v>6</v>
      </c>
      <c r="C1803" s="298">
        <v>46023</v>
      </c>
      <c r="D1803" s="299" t="s">
        <v>312</v>
      </c>
      <c r="E1803" s="331">
        <v>8</v>
      </c>
      <c r="F1803" s="331"/>
      <c r="G1803" s="333">
        <f t="shared" si="34"/>
        <v>2546.0500000000002</v>
      </c>
      <c r="H1803" s="334"/>
      <c r="I1803" s="335"/>
      <c r="J1803" s="336"/>
      <c r="K1803" s="301"/>
      <c r="L1803" s="336"/>
      <c r="M1803" s="301"/>
      <c r="N1803" s="336"/>
      <c r="O1803" s="301"/>
      <c r="P1803" s="336"/>
      <c r="Q1803" s="301"/>
      <c r="R1803" s="336"/>
      <c r="S1803" s="301"/>
      <c r="T1803" s="336"/>
    </row>
    <row r="1804" spans="1:20" ht="12" customHeight="1" x14ac:dyDescent="0.3">
      <c r="A1804" s="329" t="s">
        <v>289</v>
      </c>
      <c r="B1804" s="330">
        <v>2</v>
      </c>
      <c r="C1804" s="298">
        <v>46023</v>
      </c>
      <c r="D1804" s="299" t="s">
        <v>370</v>
      </c>
      <c r="E1804" s="331">
        <v>13.06</v>
      </c>
      <c r="F1804" s="331"/>
      <c r="G1804" s="333">
        <f t="shared" si="34"/>
        <v>2554.0500000000002</v>
      </c>
      <c r="H1804" s="334"/>
      <c r="I1804" s="335"/>
      <c r="J1804" s="336"/>
      <c r="K1804" s="301"/>
      <c r="L1804" s="336"/>
      <c r="M1804" s="301"/>
      <c r="N1804" s="336"/>
      <c r="O1804" s="301"/>
      <c r="P1804" s="336"/>
      <c r="Q1804" s="301"/>
      <c r="R1804" s="336"/>
      <c r="S1804" s="301"/>
      <c r="T1804" s="336"/>
    </row>
    <row r="1805" spans="1:20" ht="12" customHeight="1" x14ac:dyDescent="0.3">
      <c r="A1805" s="329" t="s">
        <v>294</v>
      </c>
      <c r="B1805" s="330">
        <v>22</v>
      </c>
      <c r="C1805" s="298">
        <v>46023</v>
      </c>
      <c r="D1805" s="299" t="s">
        <v>374</v>
      </c>
      <c r="E1805" s="331">
        <v>6.37</v>
      </c>
      <c r="F1805" s="331"/>
      <c r="G1805" s="333">
        <f t="shared" si="34"/>
        <v>2567.11</v>
      </c>
      <c r="H1805" s="334"/>
      <c r="I1805" s="335"/>
      <c r="J1805" s="336"/>
      <c r="K1805" s="301"/>
      <c r="L1805" s="336"/>
      <c r="M1805" s="301"/>
      <c r="N1805" s="336"/>
      <c r="O1805" s="301"/>
      <c r="P1805" s="336"/>
      <c r="Q1805" s="301"/>
      <c r="R1805" s="336"/>
      <c r="S1805" s="301"/>
      <c r="T1805" s="336"/>
    </row>
    <row r="1806" spans="1:20" ht="12" customHeight="1" x14ac:dyDescent="0.3">
      <c r="A1806" s="329" t="s">
        <v>289</v>
      </c>
      <c r="B1806" s="330">
        <v>2</v>
      </c>
      <c r="C1806" s="298">
        <v>46023</v>
      </c>
      <c r="D1806" s="299" t="s">
        <v>357</v>
      </c>
      <c r="E1806" s="331">
        <v>10.27</v>
      </c>
      <c r="F1806" s="331"/>
      <c r="G1806" s="333">
        <f t="shared" si="34"/>
        <v>2573.48</v>
      </c>
      <c r="H1806" s="334"/>
      <c r="I1806" s="335"/>
      <c r="J1806" s="336"/>
      <c r="K1806" s="301"/>
      <c r="L1806" s="336"/>
      <c r="M1806" s="301"/>
      <c r="N1806" s="336"/>
      <c r="O1806" s="301"/>
      <c r="P1806" s="336"/>
      <c r="Q1806" s="301"/>
      <c r="R1806" s="336"/>
      <c r="S1806" s="301"/>
      <c r="T1806" s="336"/>
    </row>
    <row r="1807" spans="1:20" ht="12" customHeight="1" x14ac:dyDescent="0.3">
      <c r="A1807" s="329" t="s">
        <v>289</v>
      </c>
      <c r="B1807" s="330">
        <v>6</v>
      </c>
      <c r="C1807" s="298">
        <v>46023</v>
      </c>
      <c r="D1807" s="299" t="s">
        <v>485</v>
      </c>
      <c r="E1807" s="331">
        <v>176.57</v>
      </c>
      <c r="F1807" s="331"/>
      <c r="G1807" s="333">
        <f t="shared" si="34"/>
        <v>2583.75</v>
      </c>
      <c r="H1807" s="334"/>
      <c r="I1807" s="335"/>
      <c r="J1807" s="336"/>
      <c r="K1807" s="301"/>
      <c r="L1807" s="336"/>
      <c r="M1807" s="301"/>
      <c r="N1807" s="336"/>
      <c r="O1807" s="301"/>
      <c r="P1807" s="336"/>
      <c r="Q1807" s="301"/>
      <c r="R1807" s="336"/>
      <c r="S1807" s="301"/>
      <c r="T1807" s="336"/>
    </row>
    <row r="1808" spans="1:20" ht="12" customHeight="1" x14ac:dyDescent="0.3">
      <c r="A1808" s="329" t="s">
        <v>287</v>
      </c>
      <c r="B1808" s="330" t="s">
        <v>287</v>
      </c>
      <c r="C1808" s="298">
        <v>46023</v>
      </c>
      <c r="D1808" s="299" t="s">
        <v>300</v>
      </c>
      <c r="E1808" s="331">
        <v>383.39</v>
      </c>
      <c r="F1808" s="331">
        <v>383.39</v>
      </c>
      <c r="G1808" s="333">
        <f t="shared" si="34"/>
        <v>2760.32</v>
      </c>
      <c r="H1808" s="334"/>
      <c r="I1808" s="335"/>
      <c r="J1808" s="336"/>
      <c r="K1808" s="301"/>
      <c r="L1808" s="336"/>
      <c r="M1808" s="301"/>
      <c r="N1808" s="336"/>
      <c r="O1808" s="301"/>
      <c r="P1808" s="336"/>
      <c r="Q1808" s="301"/>
      <c r="R1808" s="336"/>
      <c r="S1808" s="301"/>
      <c r="T1808" s="336"/>
    </row>
    <row r="1809" spans="1:20" ht="12" customHeight="1" x14ac:dyDescent="0.3">
      <c r="A1809" s="329" t="s">
        <v>287</v>
      </c>
      <c r="B1809" s="330" t="s">
        <v>287</v>
      </c>
      <c r="C1809" s="298">
        <v>46023</v>
      </c>
      <c r="D1809" s="299" t="s">
        <v>300</v>
      </c>
      <c r="E1809" s="331">
        <v>53.24</v>
      </c>
      <c r="F1809" s="331">
        <v>53.24</v>
      </c>
      <c r="G1809" s="333">
        <f t="shared" si="34"/>
        <v>2760.32</v>
      </c>
      <c r="H1809" s="334"/>
      <c r="I1809" s="335"/>
      <c r="J1809" s="336"/>
      <c r="K1809" s="301"/>
      <c r="L1809" s="336"/>
      <c r="M1809" s="301"/>
      <c r="N1809" s="336"/>
      <c r="O1809" s="301"/>
      <c r="P1809" s="336"/>
      <c r="Q1809" s="301"/>
      <c r="R1809" s="336"/>
      <c r="S1809" s="301"/>
      <c r="T1809" s="336"/>
    </row>
    <row r="1810" spans="1:20" ht="12" customHeight="1" x14ac:dyDescent="0.3">
      <c r="A1810" s="329" t="s">
        <v>335</v>
      </c>
      <c r="B1810" s="330" t="s">
        <v>335</v>
      </c>
      <c r="C1810" s="298">
        <v>46023</v>
      </c>
      <c r="D1810" s="337" t="s">
        <v>458</v>
      </c>
      <c r="E1810" s="331">
        <v>239.68</v>
      </c>
      <c r="F1810" s="331"/>
      <c r="G1810" s="333">
        <f t="shared" si="34"/>
        <v>2760.32</v>
      </c>
      <c r="H1810" s="334"/>
      <c r="I1810" s="335"/>
      <c r="J1810" s="336"/>
      <c r="K1810" s="301"/>
      <c r="L1810" s="336"/>
      <c r="M1810" s="301"/>
      <c r="N1810" s="336"/>
      <c r="O1810" s="301"/>
      <c r="P1810" s="336"/>
      <c r="Q1810" s="301"/>
      <c r="R1810" s="336"/>
      <c r="S1810" s="301"/>
      <c r="T1810" s="336"/>
    </row>
    <row r="1811" spans="1:20" ht="12" customHeight="1" x14ac:dyDescent="0.3">
      <c r="A1811" s="329" t="s">
        <v>486</v>
      </c>
      <c r="B1811" s="330" t="s">
        <v>486</v>
      </c>
      <c r="C1811" s="298">
        <v>45658</v>
      </c>
      <c r="D1811" s="298" t="s">
        <v>487</v>
      </c>
      <c r="E1811" s="332"/>
      <c r="F1811" s="332"/>
      <c r="G1811" s="333">
        <v>3000</v>
      </c>
      <c r="H1811" s="334"/>
      <c r="I1811" s="335"/>
      <c r="J1811" s="336"/>
      <c r="K1811" s="301"/>
      <c r="L1811" s="336"/>
      <c r="M1811" s="301"/>
      <c r="N1811" s="336"/>
      <c r="O1811" s="301"/>
      <c r="P1811" s="336"/>
      <c r="Q1811" s="301"/>
      <c r="R1811" s="336"/>
      <c r="S1811" s="301"/>
      <c r="T1811" s="336"/>
    </row>
    <row r="1812" spans="1:20" ht="15.75" customHeight="1" x14ac:dyDescent="0.3"/>
    <row r="1813" spans="1:20" ht="15.75" customHeight="1" x14ac:dyDescent="0.3"/>
    <row r="1814" spans="1:20" ht="15.75" customHeight="1" x14ac:dyDescent="0.3"/>
    <row r="1815" spans="1:20" ht="15.75" customHeight="1" x14ac:dyDescent="0.3"/>
    <row r="1816" spans="1:20" ht="15.75" customHeight="1" x14ac:dyDescent="0.3"/>
    <row r="1817" spans="1:20" ht="15.75" customHeight="1" x14ac:dyDescent="0.3"/>
    <row r="1818" spans="1:20" ht="15.75" customHeight="1" x14ac:dyDescent="0.3"/>
    <row r="1819" spans="1:20" ht="15.75" customHeight="1" x14ac:dyDescent="0.3"/>
    <row r="1820" spans="1:20" ht="15.75" customHeight="1" x14ac:dyDescent="0.3"/>
    <row r="1821" spans="1:20" ht="15.75" customHeight="1" x14ac:dyDescent="0.3"/>
    <row r="1822" spans="1:20" ht="15.75" customHeight="1" x14ac:dyDescent="0.3"/>
    <row r="1823" spans="1:20" ht="15.75" customHeight="1" x14ac:dyDescent="0.3"/>
    <row r="1824" spans="1:20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ht="15.75" customHeight="1" x14ac:dyDescent="0.3"/>
    <row r="3330" ht="15.75" customHeight="1" x14ac:dyDescent="0.3"/>
    <row r="3331" ht="15.75" customHeight="1" x14ac:dyDescent="0.3"/>
    <row r="3332" ht="15.75" customHeight="1" x14ac:dyDescent="0.3"/>
    <row r="3333" ht="15.75" customHeight="1" x14ac:dyDescent="0.3"/>
    <row r="3334" ht="15.75" customHeight="1" x14ac:dyDescent="0.3"/>
    <row r="3335" ht="15.75" customHeight="1" x14ac:dyDescent="0.3"/>
    <row r="3336" ht="15.75" customHeight="1" x14ac:dyDescent="0.3"/>
    <row r="3337" ht="15.75" customHeight="1" x14ac:dyDescent="0.3"/>
    <row r="3338" ht="15.75" customHeight="1" x14ac:dyDescent="0.3"/>
    <row r="3339" ht="15.75" customHeight="1" x14ac:dyDescent="0.3"/>
    <row r="3340" ht="15.75" customHeight="1" x14ac:dyDescent="0.3"/>
    <row r="3341" ht="15.75" customHeight="1" x14ac:dyDescent="0.3"/>
    <row r="3342" ht="15.75" customHeight="1" x14ac:dyDescent="0.3"/>
    <row r="3343" ht="15.75" customHeight="1" x14ac:dyDescent="0.3"/>
    <row r="3344" ht="15.75" customHeight="1" x14ac:dyDescent="0.3"/>
    <row r="3345" ht="15.75" customHeight="1" x14ac:dyDescent="0.3"/>
    <row r="3346" ht="15.75" customHeight="1" x14ac:dyDescent="0.3"/>
    <row r="3347" ht="15.75" customHeight="1" x14ac:dyDescent="0.3"/>
    <row r="3348" ht="15.75" customHeight="1" x14ac:dyDescent="0.3"/>
    <row r="3349" ht="15.75" customHeight="1" x14ac:dyDescent="0.3"/>
    <row r="3350" ht="15.75" customHeight="1" x14ac:dyDescent="0.3"/>
    <row r="3351" ht="15.75" customHeight="1" x14ac:dyDescent="0.3"/>
    <row r="3352" ht="15.75" customHeight="1" x14ac:dyDescent="0.3"/>
    <row r="3353" ht="15.75" customHeight="1" x14ac:dyDescent="0.3"/>
    <row r="3354" ht="15.75" customHeight="1" x14ac:dyDescent="0.3"/>
    <row r="3355" ht="15.75" customHeight="1" x14ac:dyDescent="0.3"/>
    <row r="3356" ht="15.75" customHeight="1" x14ac:dyDescent="0.3"/>
    <row r="3357" ht="15.75" customHeight="1" x14ac:dyDescent="0.3"/>
    <row r="3358" ht="15.75" customHeight="1" x14ac:dyDescent="0.3"/>
    <row r="3359" ht="15.75" customHeight="1" x14ac:dyDescent="0.3"/>
    <row r="3360" ht="15.75" customHeight="1" x14ac:dyDescent="0.3"/>
    <row r="3361" ht="15.75" customHeight="1" x14ac:dyDescent="0.3"/>
    <row r="3362" ht="15.75" customHeight="1" x14ac:dyDescent="0.3"/>
    <row r="3363" ht="15.75" customHeight="1" x14ac:dyDescent="0.3"/>
    <row r="3364" ht="15.75" customHeight="1" x14ac:dyDescent="0.3"/>
    <row r="3365" ht="15.75" customHeight="1" x14ac:dyDescent="0.3"/>
    <row r="3366" ht="15.75" customHeight="1" x14ac:dyDescent="0.3"/>
    <row r="3367" ht="15.75" customHeight="1" x14ac:dyDescent="0.3"/>
    <row r="3368" ht="15.75" customHeight="1" x14ac:dyDescent="0.3"/>
    <row r="3369" ht="15.75" customHeight="1" x14ac:dyDescent="0.3"/>
    <row r="3370" ht="15.75" customHeight="1" x14ac:dyDescent="0.3"/>
    <row r="3371" ht="15.75" customHeight="1" x14ac:dyDescent="0.3"/>
    <row r="3372" ht="15.75" customHeight="1" x14ac:dyDescent="0.3"/>
    <row r="3373" ht="15.75" customHeight="1" x14ac:dyDescent="0.3"/>
    <row r="3374" ht="15.75" customHeight="1" x14ac:dyDescent="0.3"/>
    <row r="3375" ht="15.75" customHeight="1" x14ac:dyDescent="0.3"/>
    <row r="3376" ht="15.75" customHeight="1" x14ac:dyDescent="0.3"/>
    <row r="3377" ht="15.75" customHeight="1" x14ac:dyDescent="0.3"/>
    <row r="3378" ht="15.75" customHeight="1" x14ac:dyDescent="0.3"/>
    <row r="3379" ht="15.75" customHeight="1" x14ac:dyDescent="0.3"/>
    <row r="3380" ht="15.75" customHeight="1" x14ac:dyDescent="0.3"/>
    <row r="3381" ht="15.75" customHeight="1" x14ac:dyDescent="0.3"/>
    <row r="3382" ht="15.75" customHeight="1" x14ac:dyDescent="0.3"/>
    <row r="3383" ht="15.75" customHeight="1" x14ac:dyDescent="0.3"/>
    <row r="3384" ht="15.75" customHeight="1" x14ac:dyDescent="0.3"/>
    <row r="3385" ht="15.75" customHeight="1" x14ac:dyDescent="0.3"/>
    <row r="3386" ht="15.75" customHeight="1" x14ac:dyDescent="0.3"/>
    <row r="3387" ht="15.75" customHeight="1" x14ac:dyDescent="0.3"/>
    <row r="3388" ht="15.75" customHeight="1" x14ac:dyDescent="0.3"/>
    <row r="3389" ht="15.75" customHeight="1" x14ac:dyDescent="0.3"/>
    <row r="3390" ht="15.75" customHeight="1" x14ac:dyDescent="0.3"/>
    <row r="3391" ht="15.75" customHeight="1" x14ac:dyDescent="0.3"/>
    <row r="3392" ht="15.75" customHeight="1" x14ac:dyDescent="0.3"/>
    <row r="3393" ht="15.75" customHeight="1" x14ac:dyDescent="0.3"/>
    <row r="3394" ht="15.75" customHeight="1" x14ac:dyDescent="0.3"/>
    <row r="3395" ht="15.75" customHeight="1" x14ac:dyDescent="0.3"/>
    <row r="3396" ht="15.75" customHeight="1" x14ac:dyDescent="0.3"/>
    <row r="3397" ht="15.75" customHeight="1" x14ac:dyDescent="0.3"/>
    <row r="3398" ht="15.75" customHeight="1" x14ac:dyDescent="0.3"/>
    <row r="3399" ht="15.75" customHeight="1" x14ac:dyDescent="0.3"/>
    <row r="3400" ht="15.75" customHeight="1" x14ac:dyDescent="0.3"/>
    <row r="3401" ht="15.75" customHeight="1" x14ac:dyDescent="0.3"/>
    <row r="3402" ht="15.75" customHeight="1" x14ac:dyDescent="0.3"/>
    <row r="3403" ht="15.75" customHeight="1" x14ac:dyDescent="0.3"/>
    <row r="3404" ht="15.75" customHeight="1" x14ac:dyDescent="0.3"/>
    <row r="3405" ht="15.75" customHeight="1" x14ac:dyDescent="0.3"/>
    <row r="3406" ht="15.75" customHeight="1" x14ac:dyDescent="0.3"/>
    <row r="3407" ht="15.75" customHeight="1" x14ac:dyDescent="0.3"/>
    <row r="3408" ht="15.75" customHeight="1" x14ac:dyDescent="0.3"/>
    <row r="3409" ht="15.75" customHeight="1" x14ac:dyDescent="0.3"/>
    <row r="3410" ht="15.75" customHeight="1" x14ac:dyDescent="0.3"/>
    <row r="3411" ht="15.75" customHeight="1" x14ac:dyDescent="0.3"/>
    <row r="3412" ht="15.75" customHeight="1" x14ac:dyDescent="0.3"/>
    <row r="3413" ht="15.75" customHeight="1" x14ac:dyDescent="0.3"/>
    <row r="3414" ht="15.75" customHeight="1" x14ac:dyDescent="0.3"/>
    <row r="3415" ht="15.75" customHeight="1" x14ac:dyDescent="0.3"/>
    <row r="3416" ht="15.75" customHeight="1" x14ac:dyDescent="0.3"/>
    <row r="3417" ht="15.75" customHeight="1" x14ac:dyDescent="0.3"/>
    <row r="3418" ht="15.75" customHeight="1" x14ac:dyDescent="0.3"/>
    <row r="3419" ht="15.75" customHeight="1" x14ac:dyDescent="0.3"/>
    <row r="3420" ht="15.75" customHeight="1" x14ac:dyDescent="0.3"/>
    <row r="3421" ht="15.75" customHeight="1" x14ac:dyDescent="0.3"/>
    <row r="3422" ht="15.75" customHeight="1" x14ac:dyDescent="0.3"/>
    <row r="3423" ht="15.75" customHeight="1" x14ac:dyDescent="0.3"/>
    <row r="3424" ht="15.75" customHeight="1" x14ac:dyDescent="0.3"/>
    <row r="3425" ht="15.75" customHeight="1" x14ac:dyDescent="0.3"/>
    <row r="3426" ht="15.75" customHeight="1" x14ac:dyDescent="0.3"/>
    <row r="3427" ht="15.75" customHeight="1" x14ac:dyDescent="0.3"/>
    <row r="3428" ht="15.75" customHeight="1" x14ac:dyDescent="0.3"/>
    <row r="3429" ht="15.75" customHeight="1" x14ac:dyDescent="0.3"/>
    <row r="3430" ht="15.75" customHeight="1" x14ac:dyDescent="0.3"/>
    <row r="3431" ht="15.75" customHeight="1" x14ac:dyDescent="0.3"/>
    <row r="3432" ht="15.75" customHeight="1" x14ac:dyDescent="0.3"/>
    <row r="3433" ht="15.75" customHeight="1" x14ac:dyDescent="0.3"/>
    <row r="3434" ht="15.75" customHeight="1" x14ac:dyDescent="0.3"/>
    <row r="3435" ht="15.75" customHeight="1" x14ac:dyDescent="0.3"/>
    <row r="3436" ht="15.75" customHeight="1" x14ac:dyDescent="0.3"/>
    <row r="3437" ht="15.75" customHeight="1" x14ac:dyDescent="0.3"/>
    <row r="3438" ht="15.75" customHeight="1" x14ac:dyDescent="0.3"/>
    <row r="3439" ht="15.75" customHeight="1" x14ac:dyDescent="0.3"/>
    <row r="3440" ht="15.75" customHeight="1" x14ac:dyDescent="0.3"/>
    <row r="3441" ht="15.75" customHeight="1" x14ac:dyDescent="0.3"/>
    <row r="3442" ht="15.75" customHeight="1" x14ac:dyDescent="0.3"/>
    <row r="3443" ht="15.75" customHeight="1" x14ac:dyDescent="0.3"/>
    <row r="3444" ht="15.75" customHeight="1" x14ac:dyDescent="0.3"/>
    <row r="3445" ht="15.75" customHeight="1" x14ac:dyDescent="0.3"/>
    <row r="3446" ht="15.75" customHeight="1" x14ac:dyDescent="0.3"/>
    <row r="3447" ht="15.75" customHeight="1" x14ac:dyDescent="0.3"/>
    <row r="3448" ht="15.75" customHeight="1" x14ac:dyDescent="0.3"/>
    <row r="3449" ht="15.75" customHeight="1" x14ac:dyDescent="0.3"/>
    <row r="3450" ht="15.75" customHeight="1" x14ac:dyDescent="0.3"/>
    <row r="3451" ht="15.75" customHeight="1" x14ac:dyDescent="0.3"/>
    <row r="3452" ht="15.75" customHeight="1" x14ac:dyDescent="0.3"/>
    <row r="3453" ht="15.75" customHeight="1" x14ac:dyDescent="0.3"/>
    <row r="3454" ht="15.75" customHeight="1" x14ac:dyDescent="0.3"/>
    <row r="3455" ht="15.75" customHeight="1" x14ac:dyDescent="0.3"/>
    <row r="3456" ht="15.75" customHeight="1" x14ac:dyDescent="0.3"/>
    <row r="3457" ht="15.75" customHeight="1" x14ac:dyDescent="0.3"/>
    <row r="3458" ht="15.75" customHeight="1" x14ac:dyDescent="0.3"/>
    <row r="3459" ht="15.75" customHeight="1" x14ac:dyDescent="0.3"/>
    <row r="3460" ht="15.75" customHeight="1" x14ac:dyDescent="0.3"/>
    <row r="3461" ht="15.75" customHeight="1" x14ac:dyDescent="0.3"/>
    <row r="3462" ht="15.75" customHeight="1" x14ac:dyDescent="0.3"/>
    <row r="3463" ht="15.75" customHeight="1" x14ac:dyDescent="0.3"/>
    <row r="3464" ht="15.75" customHeight="1" x14ac:dyDescent="0.3"/>
    <row r="3465" ht="15.75" customHeight="1" x14ac:dyDescent="0.3"/>
    <row r="3466" ht="15.75" customHeight="1" x14ac:dyDescent="0.3"/>
    <row r="3467" ht="15.75" customHeight="1" x14ac:dyDescent="0.3"/>
    <row r="3468" ht="15.75" customHeight="1" x14ac:dyDescent="0.3"/>
    <row r="3469" ht="15.75" customHeight="1" x14ac:dyDescent="0.3"/>
    <row r="3470" ht="15.75" customHeight="1" x14ac:dyDescent="0.3"/>
    <row r="3471" ht="15.75" customHeight="1" x14ac:dyDescent="0.3"/>
    <row r="3472" ht="15.75" customHeight="1" x14ac:dyDescent="0.3"/>
    <row r="3473" ht="15.75" customHeight="1" x14ac:dyDescent="0.3"/>
    <row r="3474" ht="15.75" customHeight="1" x14ac:dyDescent="0.3"/>
    <row r="3475" ht="15.75" customHeight="1" x14ac:dyDescent="0.3"/>
    <row r="3476" ht="15.75" customHeight="1" x14ac:dyDescent="0.3"/>
    <row r="3477" ht="15.75" customHeight="1" x14ac:dyDescent="0.3"/>
    <row r="3478" ht="15.75" customHeight="1" x14ac:dyDescent="0.3"/>
    <row r="3479" ht="15.75" customHeight="1" x14ac:dyDescent="0.3"/>
    <row r="3480" ht="15.75" customHeight="1" x14ac:dyDescent="0.3"/>
    <row r="3481" ht="15.75" customHeight="1" x14ac:dyDescent="0.3"/>
    <row r="3482" ht="15.75" customHeight="1" x14ac:dyDescent="0.3"/>
    <row r="3483" ht="15.75" customHeight="1" x14ac:dyDescent="0.3"/>
    <row r="3484" ht="15.75" customHeight="1" x14ac:dyDescent="0.3"/>
    <row r="3485" ht="15.75" customHeight="1" x14ac:dyDescent="0.3"/>
    <row r="3486" ht="15.75" customHeight="1" x14ac:dyDescent="0.3"/>
    <row r="3487" ht="15.75" customHeight="1" x14ac:dyDescent="0.3"/>
    <row r="3488" ht="15.75" customHeight="1" x14ac:dyDescent="0.3"/>
    <row r="3489" ht="15.75" customHeight="1" x14ac:dyDescent="0.3"/>
    <row r="3490" ht="15.75" customHeight="1" x14ac:dyDescent="0.3"/>
    <row r="3491" ht="15.75" customHeight="1" x14ac:dyDescent="0.3"/>
    <row r="3492" ht="15.75" customHeight="1" x14ac:dyDescent="0.3"/>
    <row r="3493" ht="15.75" customHeight="1" x14ac:dyDescent="0.3"/>
    <row r="3494" ht="15.75" customHeight="1" x14ac:dyDescent="0.3"/>
    <row r="3495" ht="15.75" customHeight="1" x14ac:dyDescent="0.3"/>
    <row r="3496" ht="15.75" customHeight="1" x14ac:dyDescent="0.3"/>
    <row r="3497" ht="15.75" customHeight="1" x14ac:dyDescent="0.3"/>
    <row r="3498" ht="15.75" customHeight="1" x14ac:dyDescent="0.3"/>
    <row r="3499" ht="15.75" customHeight="1" x14ac:dyDescent="0.3"/>
    <row r="3500" ht="15.75" customHeight="1" x14ac:dyDescent="0.3"/>
    <row r="3501" ht="15.75" customHeight="1" x14ac:dyDescent="0.3"/>
    <row r="3502" ht="15.75" customHeight="1" x14ac:dyDescent="0.3"/>
    <row r="3503" ht="15.75" customHeight="1" x14ac:dyDescent="0.3"/>
    <row r="3504" ht="15.75" customHeight="1" x14ac:dyDescent="0.3"/>
    <row r="3505" ht="15.75" customHeight="1" x14ac:dyDescent="0.3"/>
    <row r="3506" ht="15.75" customHeight="1" x14ac:dyDescent="0.3"/>
    <row r="3507" ht="15.75" customHeight="1" x14ac:dyDescent="0.3"/>
    <row r="3508" ht="15.75" customHeight="1" x14ac:dyDescent="0.3"/>
    <row r="3509" ht="15.75" customHeight="1" x14ac:dyDescent="0.3"/>
    <row r="3510" ht="15.75" customHeight="1" x14ac:dyDescent="0.3"/>
    <row r="3511" ht="15.75" customHeight="1" x14ac:dyDescent="0.3"/>
    <row r="3512" ht="15.75" customHeight="1" x14ac:dyDescent="0.3"/>
    <row r="3513" ht="15.75" customHeight="1" x14ac:dyDescent="0.3"/>
    <row r="3514" ht="15.75" customHeight="1" x14ac:dyDescent="0.3"/>
    <row r="3515" ht="15.75" customHeight="1" x14ac:dyDescent="0.3"/>
    <row r="3516" ht="15.75" customHeight="1" x14ac:dyDescent="0.3"/>
    <row r="3517" ht="15.75" customHeight="1" x14ac:dyDescent="0.3"/>
    <row r="3518" ht="15.75" customHeight="1" x14ac:dyDescent="0.3"/>
    <row r="3519" ht="15.75" customHeight="1" x14ac:dyDescent="0.3"/>
    <row r="3520" ht="15.75" customHeight="1" x14ac:dyDescent="0.3"/>
    <row r="3521" ht="15.75" customHeight="1" x14ac:dyDescent="0.3"/>
    <row r="3522" ht="15.75" customHeight="1" x14ac:dyDescent="0.3"/>
    <row r="3523" ht="15.75" customHeight="1" x14ac:dyDescent="0.3"/>
    <row r="3524" ht="15.75" customHeight="1" x14ac:dyDescent="0.3"/>
    <row r="3525" ht="15.75" customHeight="1" x14ac:dyDescent="0.3"/>
    <row r="3526" ht="15.75" customHeight="1" x14ac:dyDescent="0.3"/>
    <row r="3527" ht="15.75" customHeight="1" x14ac:dyDescent="0.3"/>
    <row r="3528" ht="15.75" customHeight="1" x14ac:dyDescent="0.3"/>
    <row r="3529" ht="15.75" customHeight="1" x14ac:dyDescent="0.3"/>
    <row r="3530" ht="15.75" customHeight="1" x14ac:dyDescent="0.3"/>
    <row r="3531" ht="15.75" customHeight="1" x14ac:dyDescent="0.3"/>
    <row r="3532" ht="15.75" customHeight="1" x14ac:dyDescent="0.3"/>
    <row r="3533" ht="15.75" customHeight="1" x14ac:dyDescent="0.3"/>
    <row r="3534" ht="15.75" customHeight="1" x14ac:dyDescent="0.3"/>
    <row r="3535" ht="15.75" customHeight="1" x14ac:dyDescent="0.3"/>
    <row r="3536" ht="15.75" customHeight="1" x14ac:dyDescent="0.3"/>
    <row r="3537" spans="9:9" ht="15.75" customHeight="1" x14ac:dyDescent="0.3"/>
    <row r="3538" spans="9:9" ht="15.75" customHeight="1" x14ac:dyDescent="0.3"/>
    <row r="3539" spans="9:9" ht="15.75" customHeight="1" x14ac:dyDescent="0.3"/>
    <row r="3540" spans="9:9" ht="15.75" customHeight="1" x14ac:dyDescent="0.3"/>
    <row r="3541" spans="9:9" ht="12" customHeight="1" x14ac:dyDescent="0.3">
      <c r="I3541" s="335" t="s">
        <v>225</v>
      </c>
    </row>
    <row r="3542" spans="9:9" ht="12" customHeight="1" x14ac:dyDescent="0.3">
      <c r="I3542" s="335"/>
    </row>
    <row r="3543" spans="9:9" ht="12" customHeight="1" x14ac:dyDescent="0.3">
      <c r="I3543" s="335"/>
    </row>
    <row r="3544" spans="9:9" ht="12" customHeight="1" x14ac:dyDescent="0.3">
      <c r="I3544" s="335"/>
    </row>
    <row r="3545" spans="9:9" ht="12" customHeight="1" x14ac:dyDescent="0.3">
      <c r="I3545" s="335"/>
    </row>
    <row r="3546" spans="9:9" ht="12" customHeight="1" x14ac:dyDescent="0.3">
      <c r="I3546" s="335"/>
    </row>
    <row r="3547" spans="9:9" ht="12" customHeight="1" x14ac:dyDescent="0.3">
      <c r="I3547" s="335"/>
    </row>
    <row r="3548" spans="9:9" ht="12" customHeight="1" x14ac:dyDescent="0.3">
      <c r="I3548" s="335"/>
    </row>
    <row r="3549" spans="9:9" ht="12" customHeight="1" x14ac:dyDescent="0.3">
      <c r="I3549" s="335"/>
    </row>
    <row r="3550" spans="9:9" ht="12" customHeight="1" x14ac:dyDescent="0.3">
      <c r="I3550" s="335" t="s">
        <v>226</v>
      </c>
    </row>
    <row r="3551" spans="9:9" ht="15.75" customHeight="1" x14ac:dyDescent="0.3"/>
    <row r="3552" spans="9:9" ht="15.75" customHeight="1" x14ac:dyDescent="0.3"/>
    <row r="3553" spans="9:9" ht="12" customHeight="1" x14ac:dyDescent="0.3">
      <c r="I3553" s="335" t="s">
        <v>226</v>
      </c>
    </row>
    <row r="3554" spans="9:9" ht="12" customHeight="1" x14ac:dyDescent="0.3">
      <c r="I3554" s="335"/>
    </row>
    <row r="3555" spans="9:9" ht="12" customHeight="1" x14ac:dyDescent="0.3">
      <c r="I3555" s="335"/>
    </row>
    <row r="3556" spans="9:9" ht="12" customHeight="1" x14ac:dyDescent="0.3">
      <c r="I3556" s="335"/>
    </row>
    <row r="3557" spans="9:9" ht="12" customHeight="1" x14ac:dyDescent="0.3">
      <c r="I3557" s="335"/>
    </row>
    <row r="3558" spans="9:9" ht="12" customHeight="1" x14ac:dyDescent="0.3">
      <c r="I3558" s="335"/>
    </row>
    <row r="3559" spans="9:9" ht="12" customHeight="1" x14ac:dyDescent="0.3">
      <c r="I3559" s="335" t="s">
        <v>226</v>
      </c>
    </row>
    <row r="3560" spans="9:9" ht="12" customHeight="1" x14ac:dyDescent="0.3">
      <c r="I3560" s="335" t="s">
        <v>226</v>
      </c>
    </row>
    <row r="3561" spans="9:9" ht="12" customHeight="1" x14ac:dyDescent="0.3">
      <c r="I3561" s="335"/>
    </row>
    <row r="3562" spans="9:9" ht="12" customHeight="1" x14ac:dyDescent="0.3">
      <c r="I3562" s="335"/>
    </row>
    <row r="3563" spans="9:9" ht="12" customHeight="1" x14ac:dyDescent="0.3">
      <c r="I3563" s="335"/>
    </row>
    <row r="3564" spans="9:9" ht="12" customHeight="1" x14ac:dyDescent="0.3">
      <c r="I3564" s="335" t="s">
        <v>226</v>
      </c>
    </row>
    <row r="3565" spans="9:9" ht="12" customHeight="1" x14ac:dyDescent="0.3">
      <c r="I3565" s="335" t="s">
        <v>225</v>
      </c>
    </row>
    <row r="3566" spans="9:9" ht="12" customHeight="1" x14ac:dyDescent="0.3">
      <c r="I3566" s="335" t="s">
        <v>225</v>
      </c>
    </row>
    <row r="3567" spans="9:9" ht="15.75" customHeight="1" x14ac:dyDescent="0.3"/>
    <row r="3568" spans="9:9" ht="15.75" customHeight="1" x14ac:dyDescent="0.3"/>
    <row r="3569" spans="9:9" ht="12" customHeight="1" x14ac:dyDescent="0.3">
      <c r="I3569" s="335" t="s">
        <v>225</v>
      </c>
    </row>
    <row r="3570" spans="9:9" ht="12" customHeight="1" x14ac:dyDescent="0.3">
      <c r="I3570" s="335"/>
    </row>
    <row r="3571" spans="9:9" ht="12" customHeight="1" x14ac:dyDescent="0.3">
      <c r="I3571" s="335" t="s">
        <v>226</v>
      </c>
    </row>
    <row r="3572" spans="9:9" ht="12" customHeight="1" x14ac:dyDescent="0.3">
      <c r="I3572" s="335"/>
    </row>
    <row r="3573" spans="9:9" ht="12" customHeight="1" x14ac:dyDescent="0.3">
      <c r="I3573" s="335"/>
    </row>
    <row r="3574" spans="9:9" ht="12" customHeight="1" x14ac:dyDescent="0.3">
      <c r="I3574" s="335" t="s">
        <v>226</v>
      </c>
    </row>
    <row r="3575" spans="9:9" ht="12" customHeight="1" x14ac:dyDescent="0.3">
      <c r="I3575" s="335"/>
    </row>
    <row r="3576" spans="9:9" ht="12" customHeight="1" x14ac:dyDescent="0.3">
      <c r="I3576" s="335" t="s">
        <v>226</v>
      </c>
    </row>
    <row r="3577" spans="9:9" ht="15.75" customHeight="1" x14ac:dyDescent="0.3"/>
    <row r="3578" spans="9:9" ht="15.75" customHeight="1" x14ac:dyDescent="0.3"/>
    <row r="3579" spans="9:9" ht="15.75" customHeight="1" x14ac:dyDescent="0.3"/>
    <row r="3580" spans="9:9" ht="15.75" customHeight="1" x14ac:dyDescent="0.3"/>
    <row r="3581" spans="9:9" ht="15.75" customHeight="1" x14ac:dyDescent="0.3"/>
    <row r="3582" spans="9:9" ht="15.75" customHeight="1" x14ac:dyDescent="0.3"/>
    <row r="3583" spans="9:9" ht="15.75" customHeight="1" x14ac:dyDescent="0.3"/>
    <row r="3584" spans="9:9" ht="15.75" customHeight="1" x14ac:dyDescent="0.3"/>
    <row r="3585" spans="9:9" ht="12" customHeight="1" x14ac:dyDescent="0.3">
      <c r="I3585" s="335" t="s">
        <v>226</v>
      </c>
    </row>
    <row r="3586" spans="9:9" ht="12" customHeight="1" x14ac:dyDescent="0.3">
      <c r="I3586" s="335"/>
    </row>
    <row r="3587" spans="9:9" ht="12" customHeight="1" x14ac:dyDescent="0.3">
      <c r="I3587" s="335" t="s">
        <v>225</v>
      </c>
    </row>
    <row r="3588" spans="9:9" ht="12" customHeight="1" x14ac:dyDescent="0.3">
      <c r="I3588" s="335"/>
    </row>
    <row r="3589" spans="9:9" ht="12" customHeight="1" x14ac:dyDescent="0.3">
      <c r="I3589" s="335" t="s">
        <v>226</v>
      </c>
    </row>
    <row r="3590" spans="9:9" ht="12" customHeight="1" x14ac:dyDescent="0.3">
      <c r="I3590" s="335" t="s">
        <v>225</v>
      </c>
    </row>
    <row r="3591" spans="9:9" ht="15.75" customHeight="1" x14ac:dyDescent="0.3"/>
    <row r="3592" spans="9:9" ht="15.75" customHeight="1" x14ac:dyDescent="0.3"/>
    <row r="3593" spans="9:9" ht="15.75" customHeight="1" x14ac:dyDescent="0.3"/>
    <row r="3594" spans="9:9" ht="15.75" customHeight="1" x14ac:dyDescent="0.3"/>
    <row r="3595" spans="9:9" ht="15.75" customHeight="1" x14ac:dyDescent="0.3"/>
    <row r="3596" spans="9:9" ht="15.75" customHeight="1" x14ac:dyDescent="0.3"/>
    <row r="3597" spans="9:9" ht="15.75" customHeight="1" x14ac:dyDescent="0.3"/>
    <row r="3598" spans="9:9" ht="15.75" customHeight="1" x14ac:dyDescent="0.3"/>
    <row r="3599" spans="9:9" ht="15.75" customHeight="1" x14ac:dyDescent="0.3"/>
    <row r="3600" spans="9:9" ht="15.75" customHeight="1" x14ac:dyDescent="0.3"/>
    <row r="3601" spans="9:9" ht="15.75" customHeight="1" x14ac:dyDescent="0.3"/>
    <row r="3602" spans="9:9" ht="15.75" customHeight="1" x14ac:dyDescent="0.3"/>
    <row r="3603" spans="9:9" ht="15.75" customHeight="1" x14ac:dyDescent="0.3"/>
    <row r="3604" spans="9:9" ht="15.75" customHeight="1" x14ac:dyDescent="0.3"/>
    <row r="3605" spans="9:9" ht="15.75" customHeight="1" x14ac:dyDescent="0.3"/>
    <row r="3606" spans="9:9" ht="15.75" customHeight="1" x14ac:dyDescent="0.3"/>
    <row r="3607" spans="9:9" ht="15.75" customHeight="1" x14ac:dyDescent="0.3"/>
    <row r="3608" spans="9:9" ht="15.75" customHeight="1" x14ac:dyDescent="0.3"/>
    <row r="3609" spans="9:9" ht="12" customHeight="1" x14ac:dyDescent="0.3">
      <c r="I3609" s="335" t="s">
        <v>226</v>
      </c>
    </row>
  </sheetData>
  <autoFilter ref="A1:G1811" xr:uid="{00000000-0009-0000-0000-000006000000}"/>
  <mergeCells count="5">
    <mergeCell ref="A1:B1"/>
    <mergeCell ref="E1:F1"/>
    <mergeCell ref="Q1:R1"/>
    <mergeCell ref="E2:F2"/>
    <mergeCell ref="E3:F3"/>
  </mergeCells>
  <conditionalFormatting sqref="I1 I4:I3609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80"/>
  <sheetViews>
    <sheetView workbookViewId="0">
      <pane ySplit="1" topLeftCell="A2" activePane="bottomLeft" state="frozen"/>
      <selection pane="bottomLeft" activeCell="C16" sqref="C16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488</v>
      </c>
      <c r="B1" s="339"/>
      <c r="C1" s="340"/>
      <c r="D1" s="564" t="s">
        <v>489</v>
      </c>
      <c r="E1" s="559"/>
      <c r="F1" s="565" t="s">
        <v>490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7608.2500000000027</v>
      </c>
      <c r="B2" s="339"/>
      <c r="C2" s="340"/>
      <c r="D2" s="342" t="s">
        <v>491</v>
      </c>
      <c r="E2" s="343">
        <f>E3-E138</f>
        <v>25438.139999999996</v>
      </c>
      <c r="F2" s="344" t="s">
        <v>491</v>
      </c>
      <c r="G2" s="345">
        <f>G3-G138</f>
        <v>1340.8500000000001</v>
      </c>
      <c r="H2" s="343" t="s">
        <v>491</v>
      </c>
      <c r="I2" s="343">
        <f>I3-I138</f>
        <v>1533.3599999999997</v>
      </c>
      <c r="J2" s="344" t="s">
        <v>491</v>
      </c>
      <c r="K2" s="345">
        <f>K3-K138</f>
        <v>721</v>
      </c>
      <c r="L2" s="343" t="s">
        <v>491</v>
      </c>
      <c r="M2" s="343">
        <f>M3-M138</f>
        <v>31.47</v>
      </c>
      <c r="N2" s="345" t="s">
        <v>491</v>
      </c>
      <c r="O2" s="345">
        <f>O3-O138</f>
        <v>31.47</v>
      </c>
      <c r="P2" s="343" t="s">
        <v>491</v>
      </c>
      <c r="Q2" s="343">
        <f>Q3-Q138</f>
        <v>30.720000000000027</v>
      </c>
      <c r="R2" s="345" t="s">
        <v>491</v>
      </c>
      <c r="S2" s="345">
        <f>S3-S138</f>
        <v>-3041.09</v>
      </c>
      <c r="T2" s="346" t="s">
        <v>491</v>
      </c>
      <c r="U2" s="343">
        <f>U3-U138</f>
        <v>-19295.109999999993</v>
      </c>
      <c r="V2" s="345" t="s">
        <v>491</v>
      </c>
      <c r="W2" s="345">
        <f>W3-W138</f>
        <v>900</v>
      </c>
      <c r="X2" s="343" t="s">
        <v>491</v>
      </c>
      <c r="Y2" s="343">
        <f>Y3-Y138</f>
        <v>264.5</v>
      </c>
      <c r="Z2" s="345" t="s">
        <v>491</v>
      </c>
      <c r="AA2" s="345">
        <f>AA3-AA138</f>
        <v>-377.7800000000002</v>
      </c>
      <c r="AB2" s="343" t="s">
        <v>491</v>
      </c>
      <c r="AC2" s="343">
        <f>AC3-AC138</f>
        <v>30.720000000000027</v>
      </c>
    </row>
    <row r="3" spans="1:29" ht="14.25" customHeight="1" x14ac:dyDescent="0.3">
      <c r="A3" s="341">
        <f t="shared" si="0"/>
        <v>19848.740000000005</v>
      </c>
      <c r="B3" s="347"/>
      <c r="C3" s="340"/>
      <c r="D3" s="342" t="s">
        <v>492</v>
      </c>
      <c r="E3" s="343">
        <f>SUM(E6:E138)-SUM(D6:D138)</f>
        <v>27148.629999999997</v>
      </c>
      <c r="F3" s="345" t="s">
        <v>492</v>
      </c>
      <c r="G3" s="345">
        <f>SUM(G6:G138)-SUM(F6:F138)</f>
        <v>1840.8500000000001</v>
      </c>
      <c r="H3" s="343" t="s">
        <v>492</v>
      </c>
      <c r="I3" s="343">
        <f>SUM(I6:I138)-SUM(H6:H138)</f>
        <v>3533.3599999999997</v>
      </c>
      <c r="J3" s="345" t="s">
        <v>492</v>
      </c>
      <c r="K3" s="345">
        <f>SUM(K6:K138)-SUM(J6:J138)</f>
        <v>1721</v>
      </c>
      <c r="L3" s="343" t="s">
        <v>492</v>
      </c>
      <c r="M3" s="343">
        <f>SUM(M6:M138)-SUM(L6:L138)</f>
        <v>96.47</v>
      </c>
      <c r="N3" s="345" t="s">
        <v>492</v>
      </c>
      <c r="O3" s="345">
        <f>SUM(O6:O138)-SUM(N6:N138)</f>
        <v>96.47</v>
      </c>
      <c r="P3" s="343" t="s">
        <v>492</v>
      </c>
      <c r="Q3" s="343">
        <f>SUM(Q6:Q138)-SUM(P6:P138)</f>
        <v>130.72000000000003</v>
      </c>
      <c r="R3" s="345" t="s">
        <v>492</v>
      </c>
      <c r="S3" s="345">
        <f>SUM(S6:S138)-SUM(R6:R138)</f>
        <v>-1041.0900000000001</v>
      </c>
      <c r="T3" s="343" t="s">
        <v>492</v>
      </c>
      <c r="U3" s="343">
        <f>SUM(U6:U138)-SUM(T6:T138)</f>
        <v>-16795.109999999993</v>
      </c>
      <c r="V3" s="345" t="s">
        <v>492</v>
      </c>
      <c r="W3" s="345">
        <f>SUM(W6:W138)-SUM(V6:V138)</f>
        <v>1400</v>
      </c>
      <c r="X3" s="343" t="s">
        <v>492</v>
      </c>
      <c r="Y3" s="343">
        <f>SUM(Y6:Y138)-SUM(X6:X138)</f>
        <v>464.5</v>
      </c>
      <c r="Z3" s="345" t="s">
        <v>492</v>
      </c>
      <c r="AA3" s="345">
        <f>SUM(AA6:AA138)-SUM(Z6:Z138)</f>
        <v>1122.2199999999998</v>
      </c>
      <c r="AB3" s="343" t="s">
        <v>492</v>
      </c>
      <c r="AC3" s="343">
        <f>SUM(AC6:AC138)-SUM(AB6:AB138)</f>
        <v>130.72000000000003</v>
      </c>
    </row>
    <row r="4" spans="1:29" ht="14.25" customHeight="1" x14ac:dyDescent="0.3">
      <c r="A4" s="338" t="s">
        <v>493</v>
      </c>
      <c r="B4" s="347"/>
      <c r="C4" s="340"/>
      <c r="D4" s="564" t="s">
        <v>494</v>
      </c>
      <c r="E4" s="559"/>
      <c r="F4" s="565" t="s">
        <v>494</v>
      </c>
      <c r="G4" s="559"/>
      <c r="H4" s="564" t="s">
        <v>494</v>
      </c>
      <c r="I4" s="559"/>
      <c r="J4" s="565" t="s">
        <v>494</v>
      </c>
      <c r="K4" s="559"/>
      <c r="L4" s="564" t="s">
        <v>494</v>
      </c>
      <c r="M4" s="559"/>
      <c r="N4" s="565" t="s">
        <v>494</v>
      </c>
      <c r="O4" s="559"/>
      <c r="P4" s="564" t="s">
        <v>494</v>
      </c>
      <c r="Q4" s="559"/>
      <c r="R4" s="565" t="s">
        <v>495</v>
      </c>
      <c r="S4" s="559"/>
      <c r="T4" s="564" t="s">
        <v>496</v>
      </c>
      <c r="U4" s="559"/>
      <c r="V4" s="565" t="s">
        <v>494</v>
      </c>
      <c r="W4" s="559"/>
      <c r="X4" s="564" t="s">
        <v>494</v>
      </c>
      <c r="Y4" s="559"/>
      <c r="Z4" s="565" t="s">
        <v>494</v>
      </c>
      <c r="AA4" s="559"/>
      <c r="AB4" s="564" t="s">
        <v>494</v>
      </c>
      <c r="AC4" s="559"/>
    </row>
    <row r="5" spans="1:29" ht="14.25" customHeight="1" x14ac:dyDescent="0.3">
      <c r="A5" s="338" t="s">
        <v>497</v>
      </c>
      <c r="B5" s="347"/>
      <c r="C5" s="340"/>
      <c r="D5" s="342">
        <f t="shared" ref="D5:AC5" si="1">SUM(D6:D137)</f>
        <v>21300.18</v>
      </c>
      <c r="E5" s="343">
        <f t="shared" si="1"/>
        <v>46738.32</v>
      </c>
      <c r="F5" s="345">
        <f t="shared" si="1"/>
        <v>0</v>
      </c>
      <c r="G5" s="345">
        <f t="shared" si="1"/>
        <v>1340.8500000000001</v>
      </c>
      <c r="H5" s="343">
        <f t="shared" si="1"/>
        <v>1616.6400000000003</v>
      </c>
      <c r="I5" s="343">
        <f t="shared" si="1"/>
        <v>3150</v>
      </c>
      <c r="J5" s="345">
        <f t="shared" si="1"/>
        <v>2159</v>
      </c>
      <c r="K5" s="345">
        <f t="shared" si="1"/>
        <v>2880</v>
      </c>
      <c r="L5" s="343">
        <f t="shared" si="1"/>
        <v>193.53</v>
      </c>
      <c r="M5" s="343">
        <f t="shared" si="1"/>
        <v>225</v>
      </c>
      <c r="N5" s="345">
        <f t="shared" si="1"/>
        <v>193.53</v>
      </c>
      <c r="O5" s="345">
        <f t="shared" si="1"/>
        <v>225</v>
      </c>
      <c r="P5" s="343">
        <f t="shared" si="1"/>
        <v>374.28</v>
      </c>
      <c r="Q5" s="343">
        <f t="shared" si="1"/>
        <v>405</v>
      </c>
      <c r="R5" s="345">
        <f t="shared" si="1"/>
        <v>6641.09</v>
      </c>
      <c r="S5" s="345">
        <f t="shared" si="1"/>
        <v>3600</v>
      </c>
      <c r="T5" s="343">
        <f t="shared" si="1"/>
        <v>22670.109999999993</v>
      </c>
      <c r="U5" s="343">
        <f t="shared" si="1"/>
        <v>3375</v>
      </c>
      <c r="V5" s="345">
        <f t="shared" si="1"/>
        <v>0</v>
      </c>
      <c r="W5" s="345">
        <f t="shared" si="1"/>
        <v>900</v>
      </c>
      <c r="X5" s="343">
        <f t="shared" si="1"/>
        <v>500.5</v>
      </c>
      <c r="Y5" s="343">
        <f t="shared" si="1"/>
        <v>765</v>
      </c>
      <c r="Z5" s="345">
        <f t="shared" si="1"/>
        <v>2447.7800000000002</v>
      </c>
      <c r="AA5" s="345">
        <f t="shared" si="1"/>
        <v>2070</v>
      </c>
      <c r="AB5" s="343">
        <f t="shared" si="1"/>
        <v>374.28</v>
      </c>
      <c r="AC5" s="343">
        <f t="shared" si="1"/>
        <v>405</v>
      </c>
    </row>
    <row r="6" spans="1:29" ht="14.25" customHeight="1" x14ac:dyDescent="0.3">
      <c r="A6" s="338" t="s">
        <v>498</v>
      </c>
      <c r="B6" s="347" t="s">
        <v>499</v>
      </c>
      <c r="C6" s="284" t="s">
        <v>500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46311</v>
      </c>
      <c r="B7" s="347">
        <f t="shared" ref="B7:B66" si="2">SUM(E7,U7,K7,G7,I7,S7,O7,M7,Q7,W7,Y7,AA7,AC7)-SUM(D7,F7,T7,H7,R7,N7,J7,L7,P7,V7,X7,Z7,AB7)</f>
        <v>54.24</v>
      </c>
      <c r="C7" s="348" t="s">
        <v>502</v>
      </c>
      <c r="D7" s="342"/>
      <c r="E7" s="343"/>
      <c r="F7" s="345"/>
      <c r="G7" s="345">
        <v>54.24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46304</v>
      </c>
      <c r="B8" s="347">
        <f t="shared" si="2"/>
        <v>-959.8</v>
      </c>
      <c r="C8" s="348" t="s">
        <v>899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959.8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46304</v>
      </c>
      <c r="B9" s="347">
        <f t="shared" si="2"/>
        <v>1000</v>
      </c>
      <c r="C9" s="348" t="s">
        <v>1092</v>
      </c>
      <c r="D9" s="342"/>
      <c r="E9" s="343">
        <v>1000</v>
      </c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46304</v>
      </c>
      <c r="B10" s="347">
        <f t="shared" si="2"/>
        <v>-80.89</v>
      </c>
      <c r="C10" s="348" t="s">
        <v>856</v>
      </c>
      <c r="D10" s="342">
        <v>80.89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46303</v>
      </c>
      <c r="B11" s="347">
        <f t="shared" si="2"/>
        <v>-960</v>
      </c>
      <c r="C11" s="348" t="s">
        <v>899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960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46300</v>
      </c>
      <c r="B12" s="347">
        <f t="shared" si="2"/>
        <v>-1508</v>
      </c>
      <c r="C12" s="348" t="s">
        <v>1087</v>
      </c>
      <c r="D12" s="342">
        <v>1508</v>
      </c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46297</v>
      </c>
      <c r="B13" s="347">
        <f t="shared" si="2"/>
        <v>-112.25</v>
      </c>
      <c r="C13" s="348" t="s">
        <v>1085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>
        <v>112.25</v>
      </c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46295</v>
      </c>
      <c r="B14" s="347">
        <f t="shared" si="2"/>
        <v>2768.7</v>
      </c>
      <c r="C14" s="348" t="s">
        <v>1080</v>
      </c>
      <c r="D14" s="342"/>
      <c r="E14" s="343">
        <v>2768.7</v>
      </c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46295</v>
      </c>
      <c r="B15" s="347">
        <f t="shared" si="2"/>
        <v>2000</v>
      </c>
      <c r="C15" s="348" t="s">
        <v>1074</v>
      </c>
      <c r="D15" s="342"/>
      <c r="E15" s="343"/>
      <c r="F15" s="345"/>
      <c r="G15" s="345"/>
      <c r="H15" s="343"/>
      <c r="I15" s="343">
        <v>350</v>
      </c>
      <c r="J15" s="345"/>
      <c r="K15" s="345">
        <v>320</v>
      </c>
      <c r="L15" s="343"/>
      <c r="M15" s="343">
        <v>25</v>
      </c>
      <c r="N15" s="345"/>
      <c r="O15" s="345">
        <v>25</v>
      </c>
      <c r="P15" s="343"/>
      <c r="Q15" s="343">
        <v>45</v>
      </c>
      <c r="R15" s="345"/>
      <c r="S15" s="345">
        <v>400</v>
      </c>
      <c r="T15" s="343"/>
      <c r="U15" s="343">
        <v>375</v>
      </c>
      <c r="V15" s="345"/>
      <c r="W15" s="345">
        <v>100</v>
      </c>
      <c r="X15" s="343"/>
      <c r="Y15" s="343">
        <v>85</v>
      </c>
      <c r="Z15" s="345"/>
      <c r="AA15" s="345">
        <v>230</v>
      </c>
      <c r="AB15" s="343"/>
      <c r="AC15" s="343">
        <v>45</v>
      </c>
    </row>
    <row r="16" spans="1:29" ht="14.25" customHeight="1" x14ac:dyDescent="0.3">
      <c r="A16" s="338">
        <v>46295</v>
      </c>
      <c r="B16" s="347">
        <f t="shared" si="2"/>
        <v>0.6</v>
      </c>
      <c r="C16" s="348" t="s">
        <v>503</v>
      </c>
      <c r="D16" s="342"/>
      <c r="E16" s="343"/>
      <c r="F16" s="345"/>
      <c r="G16" s="345">
        <v>0.6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46295</v>
      </c>
      <c r="B17" s="347">
        <f t="shared" si="2"/>
        <v>60.95</v>
      </c>
      <c r="C17" s="348" t="s">
        <v>507</v>
      </c>
      <c r="D17" s="342"/>
      <c r="E17" s="343"/>
      <c r="F17" s="345"/>
      <c r="G17" s="345">
        <v>60.95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46279</v>
      </c>
      <c r="B18" s="347">
        <f t="shared" si="2"/>
        <v>-1360</v>
      </c>
      <c r="C18" s="348" t="s">
        <v>1055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>
        <v>1360</v>
      </c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46273</v>
      </c>
      <c r="B19" s="347">
        <f t="shared" si="2"/>
        <v>-960</v>
      </c>
      <c r="C19" s="348" t="s">
        <v>899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960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46272</v>
      </c>
      <c r="B20" s="347">
        <f t="shared" si="2"/>
        <v>-600</v>
      </c>
      <c r="C20" s="348" t="s">
        <v>527</v>
      </c>
      <c r="D20" s="342">
        <v>600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46265</v>
      </c>
      <c r="B21" s="347">
        <f t="shared" si="2"/>
        <v>6794.38</v>
      </c>
      <c r="C21" s="348" t="s">
        <v>1035</v>
      </c>
      <c r="D21" s="342"/>
      <c r="E21" s="343">
        <v>6794.38</v>
      </c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46265</v>
      </c>
      <c r="B22" s="347">
        <f t="shared" si="2"/>
        <v>2000</v>
      </c>
      <c r="C22" s="348" t="s">
        <v>1031</v>
      </c>
      <c r="D22" s="342"/>
      <c r="E22" s="343"/>
      <c r="F22" s="345"/>
      <c r="G22" s="345"/>
      <c r="H22" s="343"/>
      <c r="I22" s="343">
        <v>350</v>
      </c>
      <c r="J22" s="345"/>
      <c r="K22" s="345">
        <v>320</v>
      </c>
      <c r="L22" s="343"/>
      <c r="M22" s="343">
        <v>25</v>
      </c>
      <c r="N22" s="345"/>
      <c r="O22" s="345">
        <v>25</v>
      </c>
      <c r="P22" s="343"/>
      <c r="Q22" s="343">
        <v>45</v>
      </c>
      <c r="R22" s="345"/>
      <c r="S22" s="345">
        <v>400</v>
      </c>
      <c r="T22" s="343"/>
      <c r="U22" s="343">
        <v>375</v>
      </c>
      <c r="V22" s="345"/>
      <c r="W22" s="345">
        <v>100</v>
      </c>
      <c r="X22" s="343"/>
      <c r="Y22" s="343">
        <v>85</v>
      </c>
      <c r="Z22" s="345"/>
      <c r="AA22" s="345">
        <v>230</v>
      </c>
      <c r="AB22" s="343"/>
      <c r="AC22" s="343">
        <v>45</v>
      </c>
    </row>
    <row r="23" spans="1:29" ht="14.25" customHeight="1" x14ac:dyDescent="0.3">
      <c r="A23" s="338">
        <v>46265</v>
      </c>
      <c r="B23" s="347">
        <f t="shared" si="2"/>
        <v>53.41</v>
      </c>
      <c r="C23" s="348" t="s">
        <v>502</v>
      </c>
      <c r="D23" s="342"/>
      <c r="E23" s="343"/>
      <c r="F23" s="345"/>
      <c r="G23" s="345">
        <v>53.41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46265</v>
      </c>
      <c r="B24" s="347">
        <f t="shared" si="2"/>
        <v>0.41</v>
      </c>
      <c r="C24" s="348" t="s">
        <v>503</v>
      </c>
      <c r="D24" s="342"/>
      <c r="E24" s="343"/>
      <c r="F24" s="345"/>
      <c r="G24" s="345">
        <v>0.41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46265</v>
      </c>
      <c r="B25" s="347">
        <f t="shared" si="2"/>
        <v>-191.64</v>
      </c>
      <c r="C25" s="348" t="s">
        <v>422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>
        <v>95.82</v>
      </c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>
        <v>95.82</v>
      </c>
      <c r="AC25" s="343"/>
    </row>
    <row r="26" spans="1:29" ht="14.25" customHeight="1" x14ac:dyDescent="0.3">
      <c r="A26" s="338">
        <v>46261</v>
      </c>
      <c r="B26" s="347">
        <f t="shared" si="2"/>
        <v>99.61</v>
      </c>
      <c r="C26" s="348" t="s">
        <v>507</v>
      </c>
      <c r="D26" s="342"/>
      <c r="E26" s="343"/>
      <c r="F26" s="345"/>
      <c r="G26" s="345">
        <v>99.61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46253</v>
      </c>
      <c r="B27" s="347">
        <f t="shared" si="2"/>
        <v>-219.38</v>
      </c>
      <c r="C27" s="348" t="s">
        <v>1032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219.38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46244</v>
      </c>
      <c r="B28" s="347">
        <f t="shared" si="2"/>
        <v>-960</v>
      </c>
      <c r="C28" s="348" t="s">
        <v>899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960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46243</v>
      </c>
      <c r="B29" s="347">
        <f t="shared" si="2"/>
        <v>-116.04</v>
      </c>
      <c r="C29" s="348" t="s">
        <v>856</v>
      </c>
      <c r="D29" s="342">
        <v>116.04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46240</v>
      </c>
      <c r="B30" s="347">
        <f t="shared" si="2"/>
        <v>52.8</v>
      </c>
      <c r="C30" s="348" t="s">
        <v>507</v>
      </c>
      <c r="D30" s="342"/>
      <c r="E30" s="343"/>
      <c r="F30" s="345"/>
      <c r="G30" s="345">
        <v>52.8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46238</v>
      </c>
      <c r="B31" s="347">
        <f t="shared" si="2"/>
        <v>-500</v>
      </c>
      <c r="C31" s="348" t="s">
        <v>894</v>
      </c>
      <c r="D31" s="342">
        <v>500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46238</v>
      </c>
      <c r="B32" s="347">
        <f t="shared" si="2"/>
        <v>-500</v>
      </c>
      <c r="C32" s="348" t="s">
        <v>895</v>
      </c>
      <c r="D32" s="342">
        <v>500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46238</v>
      </c>
      <c r="B33" s="347">
        <f t="shared" si="2"/>
        <v>-121.4</v>
      </c>
      <c r="C33" s="348" t="s">
        <v>531</v>
      </c>
      <c r="D33" s="342"/>
      <c r="E33" s="343"/>
      <c r="F33" s="345"/>
      <c r="G33" s="345"/>
      <c r="H33" s="343">
        <v>121.4</v>
      </c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46234</v>
      </c>
      <c r="B34" s="347">
        <f t="shared" si="2"/>
        <v>8746.27</v>
      </c>
      <c r="C34" s="348" t="s">
        <v>1002</v>
      </c>
      <c r="D34" s="342"/>
      <c r="E34" s="343">
        <v>8746.27</v>
      </c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46234</v>
      </c>
      <c r="B35" s="347">
        <f t="shared" si="2"/>
        <v>2000</v>
      </c>
      <c r="C35" s="348" t="s">
        <v>1003</v>
      </c>
      <c r="D35" s="342"/>
      <c r="E35" s="343"/>
      <c r="F35" s="345"/>
      <c r="G35" s="345"/>
      <c r="H35" s="343"/>
      <c r="I35" s="343">
        <v>350</v>
      </c>
      <c r="J35" s="345"/>
      <c r="K35" s="345">
        <v>320</v>
      </c>
      <c r="L35" s="343"/>
      <c r="M35" s="343">
        <v>25</v>
      </c>
      <c r="N35" s="345"/>
      <c r="O35" s="345">
        <v>25</v>
      </c>
      <c r="P35" s="343"/>
      <c r="Q35" s="343">
        <v>45</v>
      </c>
      <c r="R35" s="345"/>
      <c r="S35" s="345">
        <v>400</v>
      </c>
      <c r="T35" s="343"/>
      <c r="U35" s="343">
        <v>375</v>
      </c>
      <c r="V35" s="345"/>
      <c r="W35" s="345">
        <v>100</v>
      </c>
      <c r="X35" s="343"/>
      <c r="Y35" s="343">
        <v>85</v>
      </c>
      <c r="Z35" s="345"/>
      <c r="AA35" s="345">
        <v>230</v>
      </c>
      <c r="AB35" s="343"/>
      <c r="AC35" s="343">
        <v>45</v>
      </c>
    </row>
    <row r="36" spans="1:29" ht="14.25" customHeight="1" x14ac:dyDescent="0.3">
      <c r="A36" s="338">
        <v>46234</v>
      </c>
      <c r="B36" s="347">
        <f t="shared" si="2"/>
        <v>0.22</v>
      </c>
      <c r="C36" s="348" t="s">
        <v>503</v>
      </c>
      <c r="D36" s="342"/>
      <c r="E36" s="343"/>
      <c r="F36" s="345"/>
      <c r="G36" s="345">
        <v>0.22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46232</v>
      </c>
      <c r="B37" s="347">
        <f t="shared" si="2"/>
        <v>52.7</v>
      </c>
      <c r="C37" s="348" t="s">
        <v>502</v>
      </c>
      <c r="D37" s="342"/>
      <c r="E37" s="343"/>
      <c r="F37" s="345"/>
      <c r="G37" s="345">
        <v>52.7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46231</v>
      </c>
      <c r="B38" s="347">
        <f t="shared" si="2"/>
        <v>-1171.3800000000001</v>
      </c>
      <c r="C38" s="348" t="s">
        <v>523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>
        <v>1171.3800000000001</v>
      </c>
      <c r="AA38" s="345"/>
      <c r="AB38" s="343"/>
      <c r="AC38" s="343"/>
    </row>
    <row r="39" spans="1:29" ht="14.25" customHeight="1" x14ac:dyDescent="0.3">
      <c r="A39" s="338">
        <v>46226</v>
      </c>
      <c r="B39" s="347">
        <f t="shared" si="2"/>
        <v>-133.13999999999999</v>
      </c>
      <c r="C39" s="348" t="s">
        <v>315</v>
      </c>
      <c r="D39" s="342"/>
      <c r="E39" s="343"/>
      <c r="F39" s="345"/>
      <c r="G39" s="345"/>
      <c r="H39" s="343"/>
      <c r="I39" s="343"/>
      <c r="J39" s="345"/>
      <c r="K39" s="345"/>
      <c r="L39" s="343">
        <v>66.569999999999993</v>
      </c>
      <c r="M39" s="343"/>
      <c r="N39" s="345">
        <v>66.569999999999993</v>
      </c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46214</v>
      </c>
      <c r="B40" s="347">
        <f t="shared" si="2"/>
        <v>53.11</v>
      </c>
      <c r="C40" s="348" t="s">
        <v>507</v>
      </c>
      <c r="D40" s="342"/>
      <c r="E40" s="343"/>
      <c r="F40" s="345"/>
      <c r="G40" s="345">
        <v>53.11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46212</v>
      </c>
      <c r="B41" s="347">
        <f t="shared" si="2"/>
        <v>300</v>
      </c>
      <c r="C41" s="348" t="s">
        <v>971</v>
      </c>
      <c r="D41" s="342"/>
      <c r="E41" s="343">
        <v>300</v>
      </c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46211</v>
      </c>
      <c r="B42" s="347">
        <f t="shared" si="2"/>
        <v>-960</v>
      </c>
      <c r="C42" s="348" t="s">
        <v>899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960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46209</v>
      </c>
      <c r="B43" s="347">
        <f t="shared" si="2"/>
        <v>-1182.68</v>
      </c>
      <c r="C43" s="348" t="s">
        <v>1000</v>
      </c>
      <c r="D43" s="342">
        <v>1182.68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46209</v>
      </c>
      <c r="B44" s="347">
        <f t="shared" si="2"/>
        <v>350</v>
      </c>
      <c r="C44" s="348" t="s">
        <v>969</v>
      </c>
      <c r="D44" s="342"/>
      <c r="E44" s="343">
        <v>350</v>
      </c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46209</v>
      </c>
      <c r="B45" s="347">
        <f t="shared" si="2"/>
        <v>-8500</v>
      </c>
      <c r="C45" s="348" t="s">
        <v>955</v>
      </c>
      <c r="D45" s="342">
        <v>8500</v>
      </c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46209</v>
      </c>
      <c r="B46" s="347">
        <f t="shared" si="2"/>
        <v>-150</v>
      </c>
      <c r="C46" s="348" t="s">
        <v>970</v>
      </c>
      <c r="D46" s="342"/>
      <c r="E46" s="343"/>
      <c r="F46" s="345"/>
      <c r="G46" s="345"/>
      <c r="H46" s="343">
        <v>150</v>
      </c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46205</v>
      </c>
      <c r="B47" s="347">
        <f t="shared" si="2"/>
        <v>-783</v>
      </c>
      <c r="C47" s="348" t="s">
        <v>999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>
        <v>783</v>
      </c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46203</v>
      </c>
      <c r="B48" s="347">
        <f t="shared" si="2"/>
        <v>6487.16</v>
      </c>
      <c r="C48" s="348" t="s">
        <v>968</v>
      </c>
      <c r="D48" s="342"/>
      <c r="E48" s="343">
        <v>6487.16</v>
      </c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46203</v>
      </c>
      <c r="B49" s="347">
        <f t="shared" si="2"/>
        <v>2000</v>
      </c>
      <c r="C49" s="348" t="s">
        <v>942</v>
      </c>
      <c r="D49" s="342"/>
      <c r="E49" s="343"/>
      <c r="F49" s="345"/>
      <c r="G49" s="345"/>
      <c r="H49" s="343"/>
      <c r="I49" s="343">
        <v>350</v>
      </c>
      <c r="J49" s="345"/>
      <c r="K49" s="345">
        <v>320</v>
      </c>
      <c r="L49" s="343"/>
      <c r="M49" s="343">
        <v>25</v>
      </c>
      <c r="N49" s="345"/>
      <c r="O49" s="345">
        <v>25</v>
      </c>
      <c r="P49" s="343"/>
      <c r="Q49" s="343">
        <v>45</v>
      </c>
      <c r="R49" s="345"/>
      <c r="S49" s="345">
        <v>400</v>
      </c>
      <c r="T49" s="343"/>
      <c r="U49" s="343">
        <v>375</v>
      </c>
      <c r="V49" s="345"/>
      <c r="W49" s="345">
        <v>100</v>
      </c>
      <c r="X49" s="343"/>
      <c r="Y49" s="343">
        <v>85</v>
      </c>
      <c r="Z49" s="345"/>
      <c r="AA49" s="345">
        <v>230</v>
      </c>
      <c r="AB49" s="343"/>
      <c r="AC49" s="343">
        <v>45</v>
      </c>
    </row>
    <row r="50" spans="1:29" ht="14.25" customHeight="1" x14ac:dyDescent="0.3">
      <c r="A50" s="338">
        <v>46203</v>
      </c>
      <c r="B50" s="347">
        <f t="shared" si="2"/>
        <v>0.35</v>
      </c>
      <c r="C50" s="348" t="s">
        <v>503</v>
      </c>
      <c r="D50" s="342"/>
      <c r="E50" s="343"/>
      <c r="F50" s="345"/>
      <c r="G50" s="345">
        <v>0.35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46203</v>
      </c>
      <c r="B51" s="347">
        <f t="shared" si="2"/>
        <v>-580</v>
      </c>
      <c r="C51" s="348" t="s">
        <v>947</v>
      </c>
      <c r="D51" s="342">
        <v>580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46203</v>
      </c>
      <c r="B52" s="347">
        <f t="shared" si="2"/>
        <v>-185.64</v>
      </c>
      <c r="C52" s="348" t="s">
        <v>422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>
        <v>92.82</v>
      </c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>
        <v>92.82</v>
      </c>
      <c r="AC52" s="343"/>
    </row>
    <row r="53" spans="1:29" ht="14.25" customHeight="1" x14ac:dyDescent="0.3">
      <c r="A53" s="338">
        <v>46203</v>
      </c>
      <c r="B53" s="347">
        <f t="shared" si="2"/>
        <v>51.56</v>
      </c>
      <c r="C53" s="348" t="s">
        <v>507</v>
      </c>
      <c r="D53" s="342"/>
      <c r="E53" s="343"/>
      <c r="F53" s="345"/>
      <c r="G53" s="345">
        <v>51.56</v>
      </c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46203</v>
      </c>
      <c r="B54" s="347">
        <f t="shared" si="2"/>
        <v>53.44</v>
      </c>
      <c r="C54" s="348" t="s">
        <v>502</v>
      </c>
      <c r="D54" s="342"/>
      <c r="E54" s="343"/>
      <c r="F54" s="345"/>
      <c r="G54" s="345">
        <v>53.44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46203</v>
      </c>
      <c r="B55" s="347">
        <f t="shared" si="2"/>
        <v>-207.96</v>
      </c>
      <c r="C55" s="348" t="s">
        <v>944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>
        <v>207.96</v>
      </c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46203</v>
      </c>
      <c r="B56" s="347">
        <f t="shared" si="2"/>
        <v>-1713.1</v>
      </c>
      <c r="C56" s="348" t="s">
        <v>529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>
        <v>1713.1</v>
      </c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46189</v>
      </c>
      <c r="B57" s="347">
        <f t="shared" si="2"/>
        <v>53.17</v>
      </c>
      <c r="C57" s="348" t="s">
        <v>507</v>
      </c>
      <c r="D57" s="342"/>
      <c r="E57" s="343"/>
      <c r="F57" s="345"/>
      <c r="G57" s="345">
        <v>53.17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46186</v>
      </c>
      <c r="B58" s="347">
        <f t="shared" si="2"/>
        <v>57.38</v>
      </c>
      <c r="C58" s="348" t="s">
        <v>507</v>
      </c>
      <c r="D58" s="342"/>
      <c r="E58" s="343"/>
      <c r="F58" s="345"/>
      <c r="G58" s="345">
        <v>57.38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46184</v>
      </c>
      <c r="B59" s="347">
        <f t="shared" si="2"/>
        <v>-2159</v>
      </c>
      <c r="C59" s="348" t="s">
        <v>909</v>
      </c>
      <c r="D59" s="342"/>
      <c r="E59" s="343"/>
      <c r="F59" s="345"/>
      <c r="G59" s="345"/>
      <c r="H59" s="343"/>
      <c r="I59" s="343"/>
      <c r="J59" s="345">
        <v>2159</v>
      </c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46183</v>
      </c>
      <c r="B60" s="347">
        <f t="shared" si="2"/>
        <v>-816.19</v>
      </c>
      <c r="C60" s="348" t="s">
        <v>910</v>
      </c>
      <c r="D60" s="342"/>
      <c r="E60" s="343"/>
      <c r="F60" s="345"/>
      <c r="G60" s="345"/>
      <c r="H60" s="343">
        <v>816.19</v>
      </c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46180</v>
      </c>
      <c r="B61" s="347">
        <f t="shared" si="2"/>
        <v>-313.77999999999997</v>
      </c>
      <c r="C61" s="348" t="s">
        <v>888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313.77999999999997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46176</v>
      </c>
      <c r="B62" s="347">
        <f t="shared" si="2"/>
        <v>-1000</v>
      </c>
      <c r="C62" s="348" t="s">
        <v>899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1000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46174</v>
      </c>
      <c r="B63" s="347">
        <f t="shared" si="2"/>
        <v>-320</v>
      </c>
      <c r="C63" s="348" t="s">
        <v>911</v>
      </c>
      <c r="D63" s="342">
        <v>320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46173</v>
      </c>
      <c r="B64" s="347">
        <f t="shared" si="2"/>
        <v>-3000</v>
      </c>
      <c r="C64" s="348" t="s">
        <v>895</v>
      </c>
      <c r="D64" s="342">
        <v>3000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46173</v>
      </c>
      <c r="B65" s="347">
        <f t="shared" si="2"/>
        <v>-1000</v>
      </c>
      <c r="C65" s="348" t="s">
        <v>894</v>
      </c>
      <c r="D65" s="342">
        <v>1000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46173</v>
      </c>
      <c r="B66" s="347">
        <f t="shared" si="2"/>
        <v>1160.3599999999999</v>
      </c>
      <c r="C66" s="348" t="s">
        <v>893</v>
      </c>
      <c r="D66" s="342"/>
      <c r="E66" s="343">
        <v>1160.3599999999999</v>
      </c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46173</v>
      </c>
      <c r="B67" s="347">
        <f t="shared" ref="B67:B138" si="3">SUM(E67,U67,K67,G67,I67,S67,O67,M67,Q67,W67,Y67,AA67,AC67)-SUM(D67,F67,T67,H67,R67,N67,J67,L67,P67,V67,X67,Z67,AB67)</f>
        <v>2000</v>
      </c>
      <c r="C67" s="348" t="s">
        <v>884</v>
      </c>
      <c r="D67" s="342"/>
      <c r="E67" s="343"/>
      <c r="F67" s="345"/>
      <c r="G67" s="345"/>
      <c r="H67" s="343"/>
      <c r="I67" s="343">
        <v>350</v>
      </c>
      <c r="J67" s="345"/>
      <c r="K67" s="345">
        <v>320</v>
      </c>
      <c r="L67" s="343"/>
      <c r="M67" s="343">
        <v>25</v>
      </c>
      <c r="N67" s="345"/>
      <c r="O67" s="345">
        <v>25</v>
      </c>
      <c r="P67" s="343"/>
      <c r="Q67" s="343">
        <v>45</v>
      </c>
      <c r="R67" s="345"/>
      <c r="S67" s="345">
        <v>400</v>
      </c>
      <c r="T67" s="343"/>
      <c r="U67" s="343">
        <v>375</v>
      </c>
      <c r="V67" s="345"/>
      <c r="W67" s="345">
        <v>100</v>
      </c>
      <c r="X67" s="343"/>
      <c r="Y67" s="343">
        <v>85</v>
      </c>
      <c r="Z67" s="345"/>
      <c r="AA67" s="345">
        <v>230</v>
      </c>
      <c r="AB67" s="343"/>
      <c r="AC67" s="343">
        <v>45</v>
      </c>
    </row>
    <row r="68" spans="1:29" ht="14.25" customHeight="1" x14ac:dyDescent="0.3">
      <c r="A68" s="338">
        <v>46173</v>
      </c>
      <c r="B68" s="347">
        <f t="shared" si="3"/>
        <v>0.63</v>
      </c>
      <c r="C68" s="348" t="s">
        <v>503</v>
      </c>
      <c r="D68" s="342"/>
      <c r="E68" s="343"/>
      <c r="F68" s="345"/>
      <c r="G68" s="345">
        <v>0.63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46172</v>
      </c>
      <c r="B69" s="347">
        <f t="shared" si="3"/>
        <v>-530.36</v>
      </c>
      <c r="C69" s="348" t="s">
        <v>888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530.36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46168</v>
      </c>
      <c r="B70" s="347">
        <f t="shared" si="3"/>
        <v>0</v>
      </c>
      <c r="C70" s="348" t="s">
        <v>885</v>
      </c>
      <c r="D70" s="342">
        <v>400</v>
      </c>
      <c r="E70" s="343">
        <v>400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46170</v>
      </c>
      <c r="B71" s="347">
        <f t="shared" si="3"/>
        <v>87.5</v>
      </c>
      <c r="C71" s="348" t="s">
        <v>507</v>
      </c>
      <c r="D71" s="342"/>
      <c r="E71" s="343"/>
      <c r="F71" s="345"/>
      <c r="G71" s="345">
        <v>87.5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46170</v>
      </c>
      <c r="B72" s="347">
        <f t="shared" si="3"/>
        <v>56.18</v>
      </c>
      <c r="C72" s="348" t="s">
        <v>502</v>
      </c>
      <c r="D72" s="342"/>
      <c r="E72" s="343"/>
      <c r="F72" s="345"/>
      <c r="G72" s="345">
        <v>56.18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46170</v>
      </c>
      <c r="B73" s="347">
        <f t="shared" si="3"/>
        <v>-4500</v>
      </c>
      <c r="C73" s="348" t="s">
        <v>510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4500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46166</v>
      </c>
      <c r="B74" s="347">
        <f t="shared" si="3"/>
        <v>-69.2</v>
      </c>
      <c r="C74" s="348" t="s">
        <v>856</v>
      </c>
      <c r="D74" s="342">
        <v>69.2</v>
      </c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46165</v>
      </c>
      <c r="B75" s="347">
        <f t="shared" si="3"/>
        <v>-138.44</v>
      </c>
      <c r="C75" s="348" t="s">
        <v>874</v>
      </c>
      <c r="D75" s="342">
        <v>138.44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46158</v>
      </c>
      <c r="B76" s="347">
        <f t="shared" si="3"/>
        <v>-87.13</v>
      </c>
      <c r="C76" s="348" t="s">
        <v>845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>
        <v>87.13</v>
      </c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46158</v>
      </c>
      <c r="B77" s="347">
        <f t="shared" si="3"/>
        <v>-95.85</v>
      </c>
      <c r="C77" s="348" t="s">
        <v>847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>
        <v>95.85</v>
      </c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46157</v>
      </c>
      <c r="B78" s="347">
        <f t="shared" si="3"/>
        <v>-146.15</v>
      </c>
      <c r="C78" s="348" t="s">
        <v>504</v>
      </c>
      <c r="D78" s="342"/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>
        <v>146.15</v>
      </c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46155</v>
      </c>
      <c r="B79" s="347">
        <f t="shared" si="3"/>
        <v>-221.4</v>
      </c>
      <c r="C79" s="348" t="s">
        <v>854</v>
      </c>
      <c r="D79" s="342"/>
      <c r="E79" s="343"/>
      <c r="F79" s="345"/>
      <c r="G79" s="345"/>
      <c r="H79" s="343">
        <v>221.4</v>
      </c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46155</v>
      </c>
      <c r="B80" s="347">
        <f t="shared" si="3"/>
        <v>444.44</v>
      </c>
      <c r="C80" s="348" t="s">
        <v>517</v>
      </c>
      <c r="D80" s="342"/>
      <c r="E80" s="343">
        <v>444.44</v>
      </c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46155</v>
      </c>
      <c r="B81" s="347">
        <f t="shared" si="3"/>
        <v>351.69</v>
      </c>
      <c r="C81" s="348" t="s">
        <v>857</v>
      </c>
      <c r="D81" s="342"/>
      <c r="E81" s="343">
        <v>351.69</v>
      </c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46153</v>
      </c>
      <c r="B82" s="347">
        <f t="shared" si="3"/>
        <v>-1045.8699999999999</v>
      </c>
      <c r="C82" s="348" t="s">
        <v>841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1045.8699999999999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46151</v>
      </c>
      <c r="B83" s="347">
        <f t="shared" si="3"/>
        <v>-903.88</v>
      </c>
      <c r="C83" s="348" t="s">
        <v>855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>
        <v>903.88</v>
      </c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46149</v>
      </c>
      <c r="B84" s="347">
        <f t="shared" si="3"/>
        <v>69.400000000000006</v>
      </c>
      <c r="C84" s="348" t="s">
        <v>507</v>
      </c>
      <c r="D84" s="342"/>
      <c r="E84" s="343"/>
      <c r="F84" s="345"/>
      <c r="G84" s="345">
        <v>69.400000000000006</v>
      </c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46148</v>
      </c>
      <c r="B85" s="347">
        <f t="shared" si="3"/>
        <v>-500.5</v>
      </c>
      <c r="C85" s="348" t="s">
        <v>212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>
        <v>500.5</v>
      </c>
      <c r="Y85" s="343"/>
      <c r="Z85" s="345"/>
      <c r="AA85" s="345"/>
      <c r="AB85" s="343"/>
      <c r="AC85" s="343"/>
    </row>
    <row r="86" spans="1:29" ht="14.25" customHeight="1" x14ac:dyDescent="0.3">
      <c r="A86" s="338">
        <v>46148</v>
      </c>
      <c r="B86" s="347">
        <f t="shared" si="3"/>
        <v>-457.94</v>
      </c>
      <c r="C86" s="348" t="s">
        <v>856</v>
      </c>
      <c r="D86" s="342">
        <v>457.94</v>
      </c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46142</v>
      </c>
      <c r="B87" s="347">
        <f t="shared" si="3"/>
        <v>5616.82</v>
      </c>
      <c r="C87" s="348" t="s">
        <v>285</v>
      </c>
      <c r="D87" s="342"/>
      <c r="E87" s="343">
        <v>5616.82</v>
      </c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46142</v>
      </c>
      <c r="B88" s="347">
        <f t="shared" si="3"/>
        <v>2000</v>
      </c>
      <c r="C88" s="348" t="s">
        <v>501</v>
      </c>
      <c r="D88" s="342"/>
      <c r="E88" s="343"/>
      <c r="F88" s="345"/>
      <c r="G88" s="345"/>
      <c r="H88" s="343"/>
      <c r="I88" s="343">
        <v>350</v>
      </c>
      <c r="J88" s="345"/>
      <c r="K88" s="345">
        <v>320</v>
      </c>
      <c r="L88" s="343"/>
      <c r="M88" s="343">
        <v>25</v>
      </c>
      <c r="N88" s="345"/>
      <c r="O88" s="345">
        <v>25</v>
      </c>
      <c r="P88" s="343"/>
      <c r="Q88" s="343">
        <v>45</v>
      </c>
      <c r="R88" s="345"/>
      <c r="S88" s="345">
        <v>400</v>
      </c>
      <c r="T88" s="343"/>
      <c r="U88" s="343">
        <v>375</v>
      </c>
      <c r="V88" s="345"/>
      <c r="W88" s="345">
        <v>100</v>
      </c>
      <c r="X88" s="343"/>
      <c r="Y88" s="343">
        <v>85</v>
      </c>
      <c r="Z88" s="345"/>
      <c r="AA88" s="345">
        <v>230</v>
      </c>
      <c r="AB88" s="343"/>
      <c r="AC88" s="343">
        <v>45</v>
      </c>
    </row>
    <row r="89" spans="1:29" ht="14.25" customHeight="1" x14ac:dyDescent="0.3">
      <c r="A89" s="338">
        <v>46142</v>
      </c>
      <c r="B89" s="347">
        <f t="shared" si="3"/>
        <v>62.26</v>
      </c>
      <c r="C89" s="348" t="s">
        <v>502</v>
      </c>
      <c r="D89" s="342"/>
      <c r="E89" s="343"/>
      <c r="F89" s="345"/>
      <c r="G89" s="345">
        <v>62.26</v>
      </c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46142</v>
      </c>
      <c r="B90" s="347">
        <f t="shared" si="3"/>
        <v>-185.64</v>
      </c>
      <c r="C90" s="348" t="s">
        <v>422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>
        <v>92.82</v>
      </c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>
        <v>92.82</v>
      </c>
      <c r="AC90" s="343"/>
    </row>
    <row r="91" spans="1:29" ht="14.25" customHeight="1" x14ac:dyDescent="0.3">
      <c r="A91" s="338">
        <v>46142</v>
      </c>
      <c r="B91" s="347">
        <f t="shared" si="3"/>
        <v>-127.68</v>
      </c>
      <c r="C91" s="348" t="s">
        <v>315</v>
      </c>
      <c r="D91" s="342"/>
      <c r="E91" s="343"/>
      <c r="F91" s="345"/>
      <c r="G91" s="345"/>
      <c r="H91" s="343"/>
      <c r="I91" s="343"/>
      <c r="J91" s="345"/>
      <c r="K91" s="345"/>
      <c r="L91" s="343">
        <v>63.84</v>
      </c>
      <c r="M91" s="343"/>
      <c r="N91" s="345">
        <v>63.84</v>
      </c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46142</v>
      </c>
      <c r="B92" s="347">
        <f t="shared" si="3"/>
        <v>0.52</v>
      </c>
      <c r="C92" s="348" t="s">
        <v>503</v>
      </c>
      <c r="D92" s="342"/>
      <c r="E92" s="343"/>
      <c r="F92" s="345"/>
      <c r="G92" s="345">
        <v>0.52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46130</v>
      </c>
      <c r="B93" s="347">
        <f t="shared" si="3"/>
        <v>-578.57000000000005</v>
      </c>
      <c r="C93" s="348" t="s">
        <v>504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>
        <v>578.57000000000005</v>
      </c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46130</v>
      </c>
      <c r="B94" s="347">
        <f t="shared" si="3"/>
        <v>-93.71</v>
      </c>
      <c r="C94" s="348" t="s">
        <v>505</v>
      </c>
      <c r="D94" s="342"/>
      <c r="E94" s="343"/>
      <c r="F94" s="345"/>
      <c r="G94" s="345"/>
      <c r="H94" s="343">
        <v>93.71</v>
      </c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46130</v>
      </c>
      <c r="B95" s="347">
        <f t="shared" si="3"/>
        <v>-318.36</v>
      </c>
      <c r="C95" s="348" t="s">
        <v>506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>
        <v>318.36</v>
      </c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46129</v>
      </c>
      <c r="B96" s="347">
        <f t="shared" si="3"/>
        <v>62.19</v>
      </c>
      <c r="C96" s="348" t="s">
        <v>507</v>
      </c>
      <c r="D96" s="342"/>
      <c r="E96" s="343"/>
      <c r="F96" s="345"/>
      <c r="G96" s="345">
        <v>62.19</v>
      </c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46112</v>
      </c>
      <c r="B97" s="347">
        <f t="shared" si="3"/>
        <v>4309.58</v>
      </c>
      <c r="C97" s="348" t="s">
        <v>508</v>
      </c>
      <c r="D97" s="342"/>
      <c r="E97" s="343">
        <v>4309.58</v>
      </c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46112</v>
      </c>
      <c r="B98" s="347">
        <f t="shared" si="3"/>
        <v>2000</v>
      </c>
      <c r="C98" s="348" t="s">
        <v>509</v>
      </c>
      <c r="D98" s="342"/>
      <c r="E98" s="343"/>
      <c r="F98" s="345"/>
      <c r="G98" s="345"/>
      <c r="H98" s="343"/>
      <c r="I98" s="343">
        <v>350</v>
      </c>
      <c r="J98" s="345"/>
      <c r="K98" s="345">
        <v>320</v>
      </c>
      <c r="L98" s="343"/>
      <c r="M98" s="343">
        <v>25</v>
      </c>
      <c r="N98" s="345"/>
      <c r="O98" s="345">
        <v>25</v>
      </c>
      <c r="P98" s="343"/>
      <c r="Q98" s="343">
        <v>45</v>
      </c>
      <c r="R98" s="345"/>
      <c r="S98" s="345">
        <v>400</v>
      </c>
      <c r="T98" s="343"/>
      <c r="U98" s="343">
        <v>375</v>
      </c>
      <c r="V98" s="345"/>
      <c r="W98" s="345">
        <v>100</v>
      </c>
      <c r="X98" s="343"/>
      <c r="Y98" s="343">
        <v>85</v>
      </c>
      <c r="Z98" s="345"/>
      <c r="AA98" s="345">
        <v>230</v>
      </c>
      <c r="AB98" s="343"/>
      <c r="AC98" s="343">
        <v>45</v>
      </c>
    </row>
    <row r="99" spans="1:29" ht="14.25" customHeight="1" x14ac:dyDescent="0.3">
      <c r="A99" s="338">
        <v>46112</v>
      </c>
      <c r="B99" s="347">
        <f t="shared" si="3"/>
        <v>0.34</v>
      </c>
      <c r="C99" s="348" t="s">
        <v>503</v>
      </c>
      <c r="D99" s="342"/>
      <c r="E99" s="343"/>
      <c r="F99" s="345"/>
      <c r="G99" s="345">
        <v>0.34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46112</v>
      </c>
      <c r="B100" s="347">
        <f t="shared" si="3"/>
        <v>-1200</v>
      </c>
      <c r="C100" s="348" t="s">
        <v>510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>
        <v>1200</v>
      </c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46108</v>
      </c>
      <c r="B101" s="347">
        <f t="shared" si="3"/>
        <v>68.72</v>
      </c>
      <c r="C101" s="348" t="s">
        <v>502</v>
      </c>
      <c r="D101" s="342"/>
      <c r="E101" s="343"/>
      <c r="F101" s="345"/>
      <c r="G101" s="345">
        <v>68.72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46104</v>
      </c>
      <c r="B102" s="347">
        <f t="shared" si="3"/>
        <v>-6</v>
      </c>
      <c r="C102" s="348" t="s">
        <v>511</v>
      </c>
      <c r="D102" s="342">
        <v>6</v>
      </c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46103</v>
      </c>
      <c r="B103" s="347">
        <f t="shared" si="3"/>
        <v>-100</v>
      </c>
      <c r="C103" s="348" t="s">
        <v>512</v>
      </c>
      <c r="D103" s="342">
        <v>100</v>
      </c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46103</v>
      </c>
      <c r="B104" s="347">
        <f t="shared" si="3"/>
        <v>-100</v>
      </c>
      <c r="C104" s="348" t="s">
        <v>513</v>
      </c>
      <c r="D104" s="342">
        <v>100</v>
      </c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46103</v>
      </c>
      <c r="B105" s="347">
        <f t="shared" si="3"/>
        <v>-50</v>
      </c>
      <c r="C105" s="348" t="s">
        <v>514</v>
      </c>
      <c r="D105" s="342">
        <v>50</v>
      </c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46103</v>
      </c>
      <c r="B106" s="347">
        <f t="shared" si="3"/>
        <v>-100</v>
      </c>
      <c r="C106" s="348" t="s">
        <v>515</v>
      </c>
      <c r="D106" s="342">
        <v>100</v>
      </c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46103</v>
      </c>
      <c r="B107" s="347">
        <f t="shared" si="3"/>
        <v>-100</v>
      </c>
      <c r="C107" s="348" t="s">
        <v>516</v>
      </c>
      <c r="D107" s="342">
        <v>100</v>
      </c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46102</v>
      </c>
      <c r="B108" s="347">
        <f t="shared" si="3"/>
        <v>-300</v>
      </c>
      <c r="C108" s="348" t="s">
        <v>517</v>
      </c>
      <c r="D108" s="342">
        <v>300</v>
      </c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46102</v>
      </c>
      <c r="B109" s="347">
        <f t="shared" si="3"/>
        <v>1384.5</v>
      </c>
      <c r="C109" s="348" t="s">
        <v>518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>
        <v>-1384.5</v>
      </c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46094</v>
      </c>
      <c r="B110" s="347">
        <f t="shared" si="3"/>
        <v>55.66</v>
      </c>
      <c r="C110" s="348" t="s">
        <v>507</v>
      </c>
      <c r="D110" s="342"/>
      <c r="E110" s="343"/>
      <c r="F110" s="345"/>
      <c r="G110" s="345">
        <v>55.66</v>
      </c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46090</v>
      </c>
      <c r="B111" s="347">
        <f t="shared" si="3"/>
        <v>-380</v>
      </c>
      <c r="C111" s="348" t="s">
        <v>519</v>
      </c>
      <c r="D111" s="342"/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>
        <v>380</v>
      </c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46083</v>
      </c>
      <c r="B112" s="347">
        <f t="shared" si="3"/>
        <v>-185.64</v>
      </c>
      <c r="C112" s="348" t="s">
        <v>422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>
        <v>92.82</v>
      </c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>
        <v>92.82</v>
      </c>
      <c r="AC112" s="343"/>
    </row>
    <row r="113" spans="1:29" ht="14.25" customHeight="1" x14ac:dyDescent="0.3">
      <c r="A113" s="338">
        <v>46081</v>
      </c>
      <c r="B113" s="347">
        <f t="shared" si="3"/>
        <v>3764.91</v>
      </c>
      <c r="C113" s="348" t="s">
        <v>424</v>
      </c>
      <c r="D113" s="342"/>
      <c r="E113" s="343">
        <v>3764.91</v>
      </c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46081</v>
      </c>
      <c r="B114" s="347">
        <f t="shared" si="3"/>
        <v>2000</v>
      </c>
      <c r="C114" s="348" t="s">
        <v>520</v>
      </c>
      <c r="D114" s="342"/>
      <c r="E114" s="343"/>
      <c r="F114" s="345"/>
      <c r="G114" s="345"/>
      <c r="H114" s="343"/>
      <c r="I114" s="343">
        <v>350</v>
      </c>
      <c r="J114" s="345"/>
      <c r="K114" s="345">
        <v>320</v>
      </c>
      <c r="L114" s="343"/>
      <c r="M114" s="343">
        <v>25</v>
      </c>
      <c r="N114" s="345"/>
      <c r="O114" s="345">
        <v>25</v>
      </c>
      <c r="P114" s="343"/>
      <c r="Q114" s="343">
        <v>45</v>
      </c>
      <c r="R114" s="345"/>
      <c r="S114" s="345">
        <v>400</v>
      </c>
      <c r="T114" s="343"/>
      <c r="U114" s="343">
        <v>375</v>
      </c>
      <c r="V114" s="345"/>
      <c r="W114" s="345">
        <v>100</v>
      </c>
      <c r="X114" s="343"/>
      <c r="Y114" s="343">
        <v>85</v>
      </c>
      <c r="Z114" s="345"/>
      <c r="AA114" s="345">
        <v>230</v>
      </c>
      <c r="AB114" s="343"/>
      <c r="AC114" s="343">
        <v>45</v>
      </c>
    </row>
    <row r="115" spans="1:29" ht="14.25" customHeight="1" x14ac:dyDescent="0.3">
      <c r="A115" s="338">
        <v>46081</v>
      </c>
      <c r="B115" s="347">
        <f t="shared" si="3"/>
        <v>0.23</v>
      </c>
      <c r="C115" s="348" t="s">
        <v>503</v>
      </c>
      <c r="D115" s="342"/>
      <c r="E115" s="343"/>
      <c r="F115" s="345"/>
      <c r="G115" s="345">
        <v>0.23</v>
      </c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46070</v>
      </c>
      <c r="B116" s="347">
        <f t="shared" si="3"/>
        <v>-1920</v>
      </c>
      <c r="C116" s="348" t="s">
        <v>521</v>
      </c>
      <c r="D116" s="342"/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>
        <v>1920</v>
      </c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46069</v>
      </c>
      <c r="B117" s="347">
        <f t="shared" si="3"/>
        <v>-243.8</v>
      </c>
      <c r="C117" s="348" t="s">
        <v>521</v>
      </c>
      <c r="D117" s="342"/>
      <c r="E117" s="343"/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>
        <v>243.8</v>
      </c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46068</v>
      </c>
      <c r="B118" s="347">
        <f t="shared" si="3"/>
        <v>63.46</v>
      </c>
      <c r="C118" s="348" t="s">
        <v>507</v>
      </c>
      <c r="D118" s="342"/>
      <c r="E118" s="343"/>
      <c r="F118" s="345"/>
      <c r="G118" s="345">
        <v>63.46</v>
      </c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46067</v>
      </c>
      <c r="B119" s="347">
        <f t="shared" si="3"/>
        <v>-1007.99</v>
      </c>
      <c r="C119" s="348" t="s">
        <v>522</v>
      </c>
      <c r="D119" s="342">
        <v>1007.99</v>
      </c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46063</v>
      </c>
      <c r="B120" s="347">
        <f t="shared" si="3"/>
        <v>-1276.4000000000001</v>
      </c>
      <c r="C120" s="348" t="s">
        <v>523</v>
      </c>
      <c r="D120" s="342"/>
      <c r="E120" s="343"/>
      <c r="F120" s="345"/>
      <c r="G120" s="345"/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>
        <v>1276.4000000000001</v>
      </c>
      <c r="AA120" s="345"/>
      <c r="AB120" s="343"/>
      <c r="AC120" s="343"/>
    </row>
    <row r="121" spans="1:29" ht="14.25" customHeight="1" x14ac:dyDescent="0.3">
      <c r="A121" s="338">
        <v>46063</v>
      </c>
      <c r="B121" s="347">
        <f t="shared" si="3"/>
        <v>-955</v>
      </c>
      <c r="C121" s="348" t="s">
        <v>524</v>
      </c>
      <c r="D121" s="342"/>
      <c r="E121" s="343"/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>
        <v>955</v>
      </c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46063</v>
      </c>
      <c r="B122" s="347">
        <f t="shared" si="3"/>
        <v>59.19</v>
      </c>
      <c r="C122" s="348" t="s">
        <v>502</v>
      </c>
      <c r="D122" s="342"/>
      <c r="E122" s="343"/>
      <c r="F122" s="345"/>
      <c r="G122" s="345">
        <v>59.19</v>
      </c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46061</v>
      </c>
      <c r="B123" s="347">
        <f t="shared" si="3"/>
        <v>-2203.44</v>
      </c>
      <c r="C123" s="348" t="s">
        <v>521</v>
      </c>
      <c r="D123" s="342"/>
      <c r="E123" s="343"/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>
        <v>2203.44</v>
      </c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46061</v>
      </c>
      <c r="B124" s="347">
        <f t="shared" si="3"/>
        <v>-831.92</v>
      </c>
      <c r="C124" s="348" t="s">
        <v>525</v>
      </c>
      <c r="D124" s="342"/>
      <c r="E124" s="343"/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>
        <v>831.92</v>
      </c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46055</v>
      </c>
      <c r="B125" s="347">
        <f t="shared" si="3"/>
        <v>-900</v>
      </c>
      <c r="C125" s="348" t="s">
        <v>510</v>
      </c>
      <c r="D125" s="342"/>
      <c r="E125" s="343"/>
      <c r="F125" s="345"/>
      <c r="G125" s="345"/>
      <c r="H125" s="343"/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>
        <v>900</v>
      </c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46053</v>
      </c>
      <c r="B126" s="347">
        <f t="shared" si="3"/>
        <v>3194.64</v>
      </c>
      <c r="C126" s="348" t="s">
        <v>457</v>
      </c>
      <c r="D126" s="342"/>
      <c r="E126" s="343">
        <v>3194.64</v>
      </c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/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46053</v>
      </c>
      <c r="B127" s="347">
        <f t="shared" si="3"/>
        <v>2000</v>
      </c>
      <c r="C127" s="348" t="s">
        <v>526</v>
      </c>
      <c r="D127" s="342"/>
      <c r="E127" s="343"/>
      <c r="F127" s="345"/>
      <c r="G127" s="345"/>
      <c r="H127" s="343"/>
      <c r="I127" s="343">
        <v>350</v>
      </c>
      <c r="J127" s="345"/>
      <c r="K127" s="345">
        <v>320</v>
      </c>
      <c r="L127" s="343"/>
      <c r="M127" s="343">
        <v>25</v>
      </c>
      <c r="N127" s="345"/>
      <c r="O127" s="345">
        <v>25</v>
      </c>
      <c r="P127" s="343"/>
      <c r="Q127" s="343">
        <v>45</v>
      </c>
      <c r="R127" s="345"/>
      <c r="S127" s="345">
        <v>400</v>
      </c>
      <c r="T127" s="343"/>
      <c r="U127" s="343">
        <v>375</v>
      </c>
      <c r="V127" s="345"/>
      <c r="W127" s="345">
        <v>100</v>
      </c>
      <c r="X127" s="343"/>
      <c r="Y127" s="343">
        <v>85</v>
      </c>
      <c r="Z127" s="345"/>
      <c r="AA127" s="345">
        <v>230</v>
      </c>
      <c r="AB127" s="343"/>
      <c r="AC127" s="343">
        <v>45</v>
      </c>
    </row>
    <row r="128" spans="1:29" ht="14.25" customHeight="1" x14ac:dyDescent="0.3">
      <c r="A128" s="338">
        <v>46053</v>
      </c>
      <c r="B128" s="347">
        <f t="shared" si="3"/>
        <v>0.38</v>
      </c>
      <c r="C128" s="348" t="s">
        <v>503</v>
      </c>
      <c r="D128" s="342"/>
      <c r="E128" s="343"/>
      <c r="F128" s="345"/>
      <c r="G128" s="345">
        <v>0.38</v>
      </c>
      <c r="H128" s="343"/>
      <c r="I128" s="343"/>
      <c r="J128" s="345"/>
      <c r="K128" s="345"/>
      <c r="L128" s="343"/>
      <c r="M128" s="343"/>
      <c r="N128" s="345"/>
      <c r="O128" s="345"/>
      <c r="P128" s="343"/>
      <c r="Q128" s="343"/>
      <c r="R128" s="345"/>
      <c r="S128" s="345"/>
      <c r="T128" s="343"/>
      <c r="U128" s="343"/>
      <c r="V128" s="345"/>
      <c r="W128" s="345"/>
      <c r="X128" s="343"/>
      <c r="Y128" s="343"/>
      <c r="Z128" s="345"/>
      <c r="AA128" s="345"/>
      <c r="AB128" s="343"/>
      <c r="AC128" s="343"/>
    </row>
    <row r="129" spans="1:29" ht="14.25" customHeight="1" x14ac:dyDescent="0.3">
      <c r="A129" s="338">
        <v>46053</v>
      </c>
      <c r="B129" s="347">
        <f t="shared" si="3"/>
        <v>54.55</v>
      </c>
      <c r="C129" s="348" t="s">
        <v>507</v>
      </c>
      <c r="D129" s="342"/>
      <c r="E129" s="343"/>
      <c r="F129" s="345"/>
      <c r="G129" s="345">
        <v>54.55</v>
      </c>
      <c r="H129" s="343"/>
      <c r="I129" s="343"/>
      <c r="J129" s="345"/>
      <c r="K129" s="345"/>
      <c r="L129" s="343"/>
      <c r="M129" s="343"/>
      <c r="N129" s="345"/>
      <c r="O129" s="345"/>
      <c r="P129" s="343"/>
      <c r="Q129" s="343"/>
      <c r="R129" s="345"/>
      <c r="S129" s="345"/>
      <c r="T129" s="343"/>
      <c r="U129" s="343"/>
      <c r="V129" s="345"/>
      <c r="W129" s="345"/>
      <c r="X129" s="343"/>
      <c r="Y129" s="343"/>
      <c r="Z129" s="345"/>
      <c r="AA129" s="345"/>
      <c r="AB129" s="343"/>
      <c r="AC129" s="343"/>
    </row>
    <row r="130" spans="1:29" ht="14.25" customHeight="1" x14ac:dyDescent="0.3">
      <c r="A130" s="338">
        <v>46048</v>
      </c>
      <c r="B130" s="347">
        <f t="shared" si="3"/>
        <v>-583</v>
      </c>
      <c r="C130" s="348" t="s">
        <v>527</v>
      </c>
      <c r="D130" s="342">
        <v>583</v>
      </c>
      <c r="E130" s="343"/>
      <c r="F130" s="345"/>
      <c r="G130" s="345"/>
      <c r="H130" s="343"/>
      <c r="I130" s="343"/>
      <c r="J130" s="345"/>
      <c r="K130" s="345"/>
      <c r="L130" s="343"/>
      <c r="M130" s="343"/>
      <c r="N130" s="345"/>
      <c r="O130" s="345"/>
      <c r="P130" s="343"/>
      <c r="Q130" s="343"/>
      <c r="R130" s="345"/>
      <c r="S130" s="345"/>
      <c r="T130" s="343"/>
      <c r="U130" s="343"/>
      <c r="V130" s="345"/>
      <c r="W130" s="345"/>
      <c r="X130" s="343"/>
      <c r="Y130" s="343"/>
      <c r="Z130" s="345"/>
      <c r="AA130" s="345"/>
      <c r="AB130" s="343"/>
      <c r="AC130" s="343"/>
    </row>
    <row r="131" spans="1:29" ht="14.25" customHeight="1" x14ac:dyDescent="0.3">
      <c r="A131" s="338">
        <v>46044</v>
      </c>
      <c r="B131" s="347">
        <f t="shared" si="3"/>
        <v>-126.24</v>
      </c>
      <c r="C131" s="348" t="s">
        <v>315</v>
      </c>
      <c r="D131" s="342"/>
      <c r="E131" s="343"/>
      <c r="F131" s="345"/>
      <c r="G131" s="345"/>
      <c r="H131" s="343"/>
      <c r="I131" s="343"/>
      <c r="J131" s="345"/>
      <c r="K131" s="345"/>
      <c r="L131" s="343">
        <v>63.12</v>
      </c>
      <c r="M131" s="343"/>
      <c r="N131" s="345">
        <v>63.12</v>
      </c>
      <c r="O131" s="345"/>
      <c r="P131" s="343"/>
      <c r="Q131" s="343"/>
      <c r="R131" s="345"/>
      <c r="S131" s="345"/>
      <c r="T131" s="343"/>
      <c r="U131" s="343"/>
      <c r="V131" s="345"/>
      <c r="W131" s="345"/>
      <c r="X131" s="343"/>
      <c r="Y131" s="343"/>
      <c r="Z131" s="345"/>
      <c r="AA131" s="345"/>
      <c r="AB131" s="343"/>
      <c r="AC131" s="343"/>
    </row>
    <row r="132" spans="1:29" ht="14.25" customHeight="1" x14ac:dyDescent="0.3">
      <c r="A132" s="338">
        <v>46043</v>
      </c>
      <c r="B132" s="347">
        <f t="shared" si="3"/>
        <v>-100</v>
      </c>
      <c r="C132" s="348" t="s">
        <v>528</v>
      </c>
      <c r="D132" s="342"/>
      <c r="E132" s="343"/>
      <c r="F132" s="345"/>
      <c r="G132" s="345"/>
      <c r="H132" s="343">
        <v>100</v>
      </c>
      <c r="I132" s="343"/>
      <c r="J132" s="345"/>
      <c r="K132" s="345"/>
      <c r="L132" s="343"/>
      <c r="M132" s="343"/>
      <c r="N132" s="345"/>
      <c r="O132" s="345"/>
      <c r="P132" s="343"/>
      <c r="Q132" s="343"/>
      <c r="R132" s="345"/>
      <c r="S132" s="345"/>
      <c r="T132" s="343"/>
      <c r="U132" s="343"/>
      <c r="V132" s="345"/>
      <c r="W132" s="345"/>
      <c r="X132" s="343"/>
      <c r="Y132" s="343"/>
      <c r="Z132" s="345"/>
      <c r="AA132" s="345"/>
      <c r="AB132" s="343"/>
      <c r="AC132" s="343"/>
    </row>
    <row r="133" spans="1:29" ht="14.25" customHeight="1" x14ac:dyDescent="0.3">
      <c r="A133" s="338">
        <v>46043</v>
      </c>
      <c r="B133" s="347">
        <f t="shared" si="3"/>
        <v>-2724</v>
      </c>
      <c r="C133" s="348" t="s">
        <v>529</v>
      </c>
      <c r="D133" s="342"/>
      <c r="E133" s="343"/>
      <c r="F133" s="345"/>
      <c r="G133" s="345"/>
      <c r="H133" s="343"/>
      <c r="I133" s="343"/>
      <c r="J133" s="345"/>
      <c r="K133" s="345"/>
      <c r="L133" s="343"/>
      <c r="M133" s="343"/>
      <c r="N133" s="345"/>
      <c r="O133" s="345"/>
      <c r="P133" s="343"/>
      <c r="Q133" s="343"/>
      <c r="R133" s="345">
        <v>2724</v>
      </c>
      <c r="S133" s="345"/>
      <c r="T133" s="343"/>
      <c r="U133" s="343"/>
      <c r="V133" s="345"/>
      <c r="W133" s="345"/>
      <c r="X133" s="343"/>
      <c r="Y133" s="343"/>
      <c r="Z133" s="345"/>
      <c r="AA133" s="345"/>
      <c r="AB133" s="343"/>
      <c r="AC133" s="343"/>
    </row>
    <row r="134" spans="1:29" ht="14.25" customHeight="1" x14ac:dyDescent="0.3">
      <c r="A134" s="338">
        <v>46038</v>
      </c>
      <c r="B134" s="347">
        <f t="shared" si="3"/>
        <v>55.69</v>
      </c>
      <c r="C134" s="348" t="s">
        <v>507</v>
      </c>
      <c r="D134" s="342"/>
      <c r="E134" s="343"/>
      <c r="F134" s="345"/>
      <c r="G134" s="345">
        <v>55.69</v>
      </c>
      <c r="H134" s="343"/>
      <c r="I134" s="343"/>
      <c r="J134" s="345"/>
      <c r="K134" s="345"/>
      <c r="L134" s="343"/>
      <c r="M134" s="343"/>
      <c r="N134" s="345"/>
      <c r="O134" s="345"/>
      <c r="P134" s="343"/>
      <c r="Q134" s="343"/>
      <c r="R134" s="345"/>
      <c r="S134" s="345"/>
      <c r="T134" s="343"/>
      <c r="U134" s="343"/>
      <c r="V134" s="345"/>
      <c r="W134" s="345"/>
      <c r="X134" s="343"/>
      <c r="Y134" s="343"/>
      <c r="Z134" s="345"/>
      <c r="AA134" s="345"/>
      <c r="AB134" s="343"/>
      <c r="AC134" s="343"/>
    </row>
    <row r="135" spans="1:29" ht="14.25" customHeight="1" x14ac:dyDescent="0.3">
      <c r="A135" s="338">
        <v>46030</v>
      </c>
      <c r="B135" s="347">
        <f t="shared" si="3"/>
        <v>1049.3699999999999</v>
      </c>
      <c r="C135" s="340" t="s">
        <v>530</v>
      </c>
      <c r="D135" s="342"/>
      <c r="E135" s="343">
        <v>1049.3699999999999</v>
      </c>
      <c r="F135" s="345"/>
      <c r="G135" s="345"/>
      <c r="H135" s="343"/>
      <c r="I135" s="343"/>
      <c r="J135" s="345"/>
      <c r="K135" s="345"/>
      <c r="L135" s="343"/>
      <c r="M135" s="343"/>
      <c r="N135" s="345"/>
      <c r="O135" s="345"/>
      <c r="P135" s="343"/>
      <c r="Q135" s="343"/>
      <c r="R135" s="345"/>
      <c r="S135" s="345"/>
      <c r="T135" s="343"/>
      <c r="U135" s="343"/>
      <c r="V135" s="345"/>
      <c r="W135" s="345"/>
      <c r="X135" s="343"/>
      <c r="Y135" s="343"/>
      <c r="Z135" s="345"/>
      <c r="AA135" s="345"/>
      <c r="AB135" s="343"/>
      <c r="AC135" s="343"/>
    </row>
    <row r="136" spans="1:29" ht="14.25" customHeight="1" x14ac:dyDescent="0.3">
      <c r="A136" s="338">
        <v>46027</v>
      </c>
      <c r="B136" s="347">
        <f t="shared" si="3"/>
        <v>-113.94</v>
      </c>
      <c r="C136" s="348" t="s">
        <v>531</v>
      </c>
      <c r="D136" s="342"/>
      <c r="E136" s="343"/>
      <c r="F136" s="345"/>
      <c r="G136" s="345"/>
      <c r="H136" s="343">
        <v>113.94</v>
      </c>
      <c r="I136" s="343"/>
      <c r="J136" s="345"/>
      <c r="K136" s="345"/>
      <c r="L136" s="343"/>
      <c r="M136" s="343"/>
      <c r="N136" s="345"/>
      <c r="O136" s="345"/>
      <c r="P136" s="343"/>
      <c r="Q136" s="343"/>
      <c r="R136" s="345"/>
      <c r="S136" s="345"/>
      <c r="T136" s="343"/>
      <c r="U136" s="343"/>
      <c r="V136" s="345"/>
      <c r="W136" s="345"/>
      <c r="X136" s="343"/>
      <c r="Y136" s="343"/>
      <c r="Z136" s="345"/>
      <c r="AA136" s="345"/>
      <c r="AB136" s="343"/>
      <c r="AC136" s="343"/>
    </row>
    <row r="137" spans="1:29" ht="14.25" customHeight="1" x14ac:dyDescent="0.3">
      <c r="A137" s="338">
        <v>46027</v>
      </c>
      <c r="B137" s="347">
        <f t="shared" si="3"/>
        <v>-622.1</v>
      </c>
      <c r="C137" s="348" t="s">
        <v>521</v>
      </c>
      <c r="D137" s="342"/>
      <c r="E137" s="343"/>
      <c r="F137" s="345"/>
      <c r="G137" s="345"/>
      <c r="H137" s="343"/>
      <c r="I137" s="343"/>
      <c r="J137" s="345"/>
      <c r="K137" s="345"/>
      <c r="L137" s="343"/>
      <c r="M137" s="343"/>
      <c r="N137" s="345"/>
      <c r="O137" s="345"/>
      <c r="P137" s="343"/>
      <c r="Q137" s="343"/>
      <c r="R137" s="345"/>
      <c r="S137" s="345"/>
      <c r="T137" s="343">
        <v>622.1</v>
      </c>
      <c r="U137" s="343"/>
      <c r="V137" s="345"/>
      <c r="W137" s="345"/>
      <c r="X137" s="343"/>
      <c r="Y137" s="343"/>
      <c r="Z137" s="345"/>
      <c r="AA137" s="345"/>
      <c r="AB137" s="343"/>
      <c r="AC137" s="343"/>
    </row>
    <row r="138" spans="1:29" ht="14.25" customHeight="1" x14ac:dyDescent="0.3">
      <c r="A138" s="338">
        <v>44562</v>
      </c>
      <c r="B138" s="347">
        <f t="shared" si="3"/>
        <v>12240.49</v>
      </c>
      <c r="C138" s="348" t="s">
        <v>532</v>
      </c>
      <c r="D138" s="342"/>
      <c r="E138" s="343">
        <v>1710.49</v>
      </c>
      <c r="F138" s="345"/>
      <c r="G138" s="345">
        <v>500</v>
      </c>
      <c r="H138" s="343"/>
      <c r="I138" s="343">
        <v>2000</v>
      </c>
      <c r="J138" s="345"/>
      <c r="K138" s="345">
        <v>1000</v>
      </c>
      <c r="L138" s="343"/>
      <c r="M138" s="343">
        <v>65</v>
      </c>
      <c r="N138" s="345"/>
      <c r="O138" s="345">
        <v>65</v>
      </c>
      <c r="P138" s="343"/>
      <c r="Q138" s="343">
        <v>100</v>
      </c>
      <c r="R138" s="345"/>
      <c r="S138" s="345">
        <v>2000</v>
      </c>
      <c r="T138" s="343"/>
      <c r="U138" s="343">
        <v>2500</v>
      </c>
      <c r="V138" s="345"/>
      <c r="W138" s="345">
        <v>500</v>
      </c>
      <c r="X138" s="343"/>
      <c r="Y138" s="343">
        <v>200</v>
      </c>
      <c r="Z138" s="345"/>
      <c r="AA138" s="345">
        <v>1500</v>
      </c>
      <c r="AB138" s="343"/>
      <c r="AC138" s="343">
        <v>100</v>
      </c>
    </row>
    <row r="139" spans="1:29" ht="14.25" customHeight="1" x14ac:dyDescent="0.3"/>
    <row r="140" spans="1:29" ht="14.25" customHeight="1" x14ac:dyDescent="0.3"/>
    <row r="141" spans="1:29" ht="14.25" customHeight="1" x14ac:dyDescent="0.3"/>
    <row r="142" spans="1:29" ht="14.25" customHeight="1" x14ac:dyDescent="0.3"/>
    <row r="143" spans="1:29" ht="14.25" customHeight="1" x14ac:dyDescent="0.3"/>
    <row r="144" spans="1:29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  <row r="1072" ht="14.25" customHeight="1" x14ac:dyDescent="0.3"/>
    <row r="1073" ht="14.25" customHeight="1" x14ac:dyDescent="0.3"/>
    <row r="1074" ht="14.25" customHeight="1" x14ac:dyDescent="0.3"/>
    <row r="1075" ht="14.25" customHeight="1" x14ac:dyDescent="0.3"/>
    <row r="1076" ht="14.25" customHeight="1" x14ac:dyDescent="0.3"/>
    <row r="1077" ht="14.25" customHeight="1" x14ac:dyDescent="0.3"/>
    <row r="1078" ht="14.25" customHeight="1" x14ac:dyDescent="0.3"/>
    <row r="1079" ht="14.25" customHeight="1" x14ac:dyDescent="0.3"/>
    <row r="1080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533</v>
      </c>
      <c r="E2" s="25" t="s">
        <v>534</v>
      </c>
      <c r="M2" s="12"/>
      <c r="N2" s="118"/>
      <c r="O2" s="118"/>
      <c r="P2" s="118"/>
      <c r="Q2" s="118"/>
    </row>
    <row r="3" spans="1:17" ht="14.25" customHeight="1" x14ac:dyDescent="0.3">
      <c r="A3" s="92" t="s">
        <v>523</v>
      </c>
      <c r="B3" s="23">
        <v>2700</v>
      </c>
      <c r="C3" s="92" t="s">
        <v>535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536</v>
      </c>
      <c r="B4" s="23">
        <v>780</v>
      </c>
      <c r="C4" s="92" t="s">
        <v>535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537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422</v>
      </c>
      <c r="B6" s="23">
        <v>90</v>
      </c>
      <c r="C6" s="92" t="s">
        <v>538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539</v>
      </c>
      <c r="B7" s="23">
        <v>60</v>
      </c>
      <c r="C7" s="92" t="s">
        <v>540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541</v>
      </c>
      <c r="B11" s="23">
        <v>100</v>
      </c>
      <c r="C11" s="92" t="s">
        <v>540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542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543</v>
      </c>
      <c r="B16" s="23">
        <v>800</v>
      </c>
      <c r="C16" s="92" t="s">
        <v>540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544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545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546</v>
      </c>
      <c r="B1" s="350">
        <f>SUM(D1:D3)</f>
        <v>297749.59999999998</v>
      </c>
      <c r="C1" s="351" t="s">
        <v>547</v>
      </c>
      <c r="D1" s="352">
        <v>175500</v>
      </c>
      <c r="E1" s="353" t="s">
        <v>548</v>
      </c>
      <c r="F1" s="354" t="s">
        <v>549</v>
      </c>
      <c r="G1" s="354" t="s">
        <v>550</v>
      </c>
      <c r="H1" s="354" t="s">
        <v>551</v>
      </c>
      <c r="I1" s="350" t="s">
        <v>552</v>
      </c>
      <c r="J1" s="353" t="s">
        <v>553</v>
      </c>
      <c r="K1" s="354" t="s">
        <v>554</v>
      </c>
      <c r="L1" s="350" t="s">
        <v>254</v>
      </c>
      <c r="M1" s="566" t="s">
        <v>555</v>
      </c>
      <c r="N1" s="549"/>
      <c r="Q1" s="25"/>
      <c r="R1" s="25"/>
      <c r="S1" s="25"/>
    </row>
    <row r="2" spans="1:19" ht="14.4" x14ac:dyDescent="0.3">
      <c r="A2" s="355" t="s">
        <v>556</v>
      </c>
      <c r="B2" s="356">
        <v>0.65</v>
      </c>
      <c r="C2" s="357" t="s">
        <v>557</v>
      </c>
      <c r="D2" s="358">
        <v>104249.60000000001</v>
      </c>
      <c r="E2" s="359" t="s">
        <v>558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559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560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561</v>
      </c>
      <c r="B3" s="366">
        <f>B1*(1+B2)</f>
        <v>491286.83999999991</v>
      </c>
      <c r="C3" s="367" t="s">
        <v>562</v>
      </c>
      <c r="D3" s="368">
        <v>18000</v>
      </c>
      <c r="E3" s="369" t="s">
        <v>563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564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565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566</v>
      </c>
      <c r="C5" s="375" t="s">
        <v>567</v>
      </c>
      <c r="D5" s="375" t="s">
        <v>568</v>
      </c>
      <c r="E5" s="350" t="s">
        <v>569</v>
      </c>
      <c r="F5" s="376" t="s">
        <v>570</v>
      </c>
      <c r="G5" s="377" t="s">
        <v>571</v>
      </c>
      <c r="H5" s="23"/>
      <c r="I5" s="23"/>
      <c r="J5" s="23"/>
      <c r="K5" s="23"/>
      <c r="L5" s="23"/>
      <c r="M5" s="378" t="s">
        <v>572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573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29.583333333333332</v>
      </c>
      <c r="F6" s="384">
        <f ca="1">'Isaac 401k'!D4</f>
        <v>62063</v>
      </c>
      <c r="G6" s="385">
        <f ca="1">(F6-B9)/365.25</f>
        <v>88.041067761806985</v>
      </c>
      <c r="H6" s="23"/>
      <c r="I6" s="23"/>
      <c r="J6" s="566" t="s">
        <v>574</v>
      </c>
      <c r="K6" s="549"/>
      <c r="L6" s="23"/>
      <c r="M6" s="386" t="s">
        <v>575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576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36.833333333333336</v>
      </c>
      <c r="F7" s="392">
        <f ca="1">'Lorri 401b'!D4</f>
        <v>64710</v>
      </c>
      <c r="G7" s="393">
        <f ca="1">(F7-C9)/365.25</f>
        <v>90.677618069815196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577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578</v>
      </c>
      <c r="C10" s="11" t="s">
        <v>579</v>
      </c>
      <c r="E10" s="25" t="s">
        <v>547</v>
      </c>
      <c r="F10" s="25" t="s">
        <v>559</v>
      </c>
      <c r="G10" s="25" t="s">
        <v>564</v>
      </c>
      <c r="H10" s="25" t="s">
        <v>580</v>
      </c>
      <c r="I10" s="25" t="s">
        <v>581</v>
      </c>
      <c r="J10" s="25" t="s">
        <v>582</v>
      </c>
      <c r="K10" s="25" t="s">
        <v>583</v>
      </c>
      <c r="L10" s="25"/>
      <c r="N10" s="25" t="s">
        <v>584</v>
      </c>
      <c r="O10" s="25" t="s">
        <v>585</v>
      </c>
      <c r="P10" s="25" t="s">
        <v>586</v>
      </c>
      <c r="Q10" s="25" t="s">
        <v>587</v>
      </c>
      <c r="R10" s="25" t="s">
        <v>588</v>
      </c>
      <c r="S10" s="25" t="s">
        <v>589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2995128.9131763582</v>
      </c>
      <c r="R11" s="25">
        <f t="array" aca="1" ref="R11" ca="1">INDEX('Lorri 401b'!L:L,MATCH('Retirement Calculator'!A11,'Lorri 401b'!N:N,0),0)</f>
        <v>3167044.2533111637</v>
      </c>
      <c r="S11" s="25">
        <f t="shared" ref="S11:S265" ca="1" si="7">SUM(Q11:R11)</f>
        <v>6162173.1664875224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2974223.1548483428</v>
      </c>
      <c r="R12" s="25">
        <f t="array" aca="1" ref="R12" ca="1">INDEX('Lorri 401b'!L:L,MATCH('Retirement Calculator'!A12,'Lorri 401b'!N:N,0),0)</f>
        <v>3180240.2710332936</v>
      </c>
      <c r="S12" s="25">
        <f t="shared" ca="1" si="7"/>
        <v>6154463.4258816363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2953230.2891939604</v>
      </c>
      <c r="R13" s="25">
        <f t="array" aca="1" ref="R13" ca="1">INDEX('Lorri 401b'!L:L,MATCH('Retirement Calculator'!A13,'Lorri 401b'!N:N,0),0)</f>
        <v>3193491.272162599</v>
      </c>
      <c r="S13" s="25">
        <f t="shared" ca="1" si="7"/>
        <v>6146721.5613565594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2932149.9532660181</v>
      </c>
      <c r="R14" s="25">
        <f t="array" aca="1" ref="R14" ca="1">INDEX('Lorri 401b'!L:L,MATCH('Retirement Calculator'!A14,'Lorri 401b'!N:N,0),0)</f>
        <v>3206797.4857966099</v>
      </c>
      <c r="S14" s="25">
        <f t="shared" ca="1" si="7"/>
        <v>6138947.439062628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2910981.7826050427</v>
      </c>
      <c r="R15" s="25">
        <f t="array" aca="1" ref="R15" ca="1">INDEX('Lorri 401b'!L:L,MATCH('Retirement Calculator'!A15,'Lorri 401b'!N:N,0),0)</f>
        <v>3220159.141987429</v>
      </c>
      <c r="S15" s="25">
        <f t="shared" ca="1" si="7"/>
        <v>6131140.9245924717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2889725.41123298</v>
      </c>
      <c r="R16" s="25">
        <f t="array" aca="1" ref="R16" ca="1">INDEX('Lorri 401b'!L:L,MATCH('Retirement Calculator'!A16,'Lorri 401b'!N:N,0),0)</f>
        <v>3233576.4717457099</v>
      </c>
      <c r="S16" s="25">
        <f t="shared" ca="1" si="7"/>
        <v>6123301.8829786899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2868380.4716468668</v>
      </c>
      <c r="R17" s="25">
        <f t="array" aca="1" ref="R17" ca="1">INDEX('Lorri 401b'!L:L,MATCH('Retirement Calculator'!A17,'Lorri 401b'!N:N,0),0)</f>
        <v>3247049.7070446503</v>
      </c>
      <c r="S17" s="25">
        <f t="shared" ca="1" si="7"/>
        <v>6115430.1786915176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2846946.5948124784</v>
      </c>
      <c r="R18" s="25">
        <f t="array" aca="1" ref="R18" ca="1">INDEX('Lorri 401b'!L:L,MATCH('Retirement Calculator'!A18,'Lorri 401b'!N:N,0),0)</f>
        <v>3260579.0808240031</v>
      </c>
      <c r="S18" s="25">
        <f t="shared" ca="1" si="7"/>
        <v>6107525.6756364815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2825423.4101579464</v>
      </c>
      <c r="R19" s="25">
        <f t="array" aca="1" ref="R19" ca="1">INDEX('Lorri 401b'!L:L,MATCH('Retirement Calculator'!A19,'Lorri 401b'!N:N,0),0)</f>
        <v>3274164.8269941029</v>
      </c>
      <c r="S19" s="25">
        <f t="shared" ca="1" si="7"/>
        <v>6099588.2371520493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2803810.5455673542</v>
      </c>
      <c r="R20" s="25">
        <f t="array" aca="1" ref="R20" ca="1">INDEX('Lorri 401b'!L:L,MATCH('Retirement Calculator'!A20,'Lorri 401b'!N:N,0),0)</f>
        <v>3287807.1804399118</v>
      </c>
      <c r="S20" s="25">
        <f t="shared" ca="1" si="7"/>
        <v>6091617.726007266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2782107.6273743012</v>
      </c>
      <c r="R21" s="25">
        <f t="array" aca="1" ref="R21" ca="1">INDEX('Lorri 401b'!L:L,MATCH('Retirement Calculator'!A21,'Lorri 401b'!N:N,0),0)</f>
        <v>3301506.3770250781</v>
      </c>
      <c r="S21" s="25">
        <f t="shared" ca="1" si="7"/>
        <v>6083614.0043993797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2760314.2803554437</v>
      </c>
      <c r="R22" s="25">
        <f t="array" aca="1" ref="R22" ca="1">INDEX('Lorri 401b'!L:L,MATCH('Retirement Calculator'!A22,'Lorri 401b'!N:N,0),0)</f>
        <v>3315262.6535960156</v>
      </c>
      <c r="S22" s="25">
        <f t="shared" ca="1" si="7"/>
        <v>6075576.9339514598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2738430.1277240077</v>
      </c>
      <c r="R23" s="25">
        <f t="array" aca="1" ref="R23" ca="1">INDEX('Lorri 401b'!L:L,MATCH('Retirement Calculator'!A23,'Lorri 401b'!N:N,0),0)</f>
        <v>3329076.2479859991</v>
      </c>
      <c r="S23" s="25">
        <f t="shared" ca="1" si="7"/>
        <v>6067506.3757100068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2716454.7911232738</v>
      </c>
      <c r="R24" s="25">
        <f t="array" aca="1" ref="R24" ca="1">INDEX('Lorri 401b'!L:L,MATCH('Retirement Calculator'!A24,'Lorri 401b'!N:N,0),0)</f>
        <v>3342947.3990192739</v>
      </c>
      <c r="S24" s="25">
        <f t="shared" ca="1" si="7"/>
        <v>6059402.1901425477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2694387.890620037</v>
      </c>
      <c r="R25" s="25">
        <f t="array" aca="1" ref="R25" ca="1">INDEX('Lorri 401b'!L:L,MATCH('Retirement Calculator'!A25,'Lorri 401b'!N:N,0),0)</f>
        <v>3356876.3465151875</v>
      </c>
      <c r="S25" s="25">
        <f t="shared" ca="1" si="7"/>
        <v>6051264.237135224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2672229.0446980367</v>
      </c>
      <c r="R26" s="25">
        <f t="array" aca="1" ref="R26" ca="1">INDEX('Lorri 401b'!L:L,MATCH('Retirement Calculator'!A26,'Lorri 401b'!N:N,0),0)</f>
        <v>3370863.331292334</v>
      </c>
      <c r="S26" s="25">
        <f t="shared" ca="1" si="7"/>
        <v>6043092.3759903703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2649977.8702513613</v>
      </c>
      <c r="R27" s="25">
        <f t="array" aca="1" ref="R27" ca="1">INDEX('Lorri 401b'!L:L,MATCH('Retirement Calculator'!A27,'Lorri 401b'!N:N,0),0)</f>
        <v>3384908.5951727186</v>
      </c>
      <c r="S27" s="25">
        <f t="shared" ca="1" si="7"/>
        <v>6034886.4654240794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2627633.982577825</v>
      </c>
      <c r="R28" s="25">
        <f t="array" aca="1" ref="R28" ca="1">INDEX('Lorri 401b'!L:L,MATCH('Retirement Calculator'!A28,'Lorri 401b'!N:N,0),0)</f>
        <v>3399012.3809859385</v>
      </c>
      <c r="S28" s="25">
        <f t="shared" ca="1" si="7"/>
        <v>6026646.363563763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2605196.9953723154</v>
      </c>
      <c r="R29" s="25">
        <f t="array" aca="1" ref="R29" ca="1">INDEX('Lorri 401b'!L:L,MATCH('Retirement Calculator'!A29,'Lorri 401b'!N:N,0),0)</f>
        <v>3413174.9325733799</v>
      </c>
      <c r="S29" s="25">
        <f t="shared" ca="1" si="7"/>
        <v>6018371.9279456958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2582666.5207201163</v>
      </c>
      <c r="R30" s="25">
        <f t="array" aca="1" ref="R30" ca="1">INDEX('Lorri 401b'!L:L,MATCH('Retirement Calculator'!A30,'Lorri 401b'!N:N,0),0)</f>
        <v>3427396.4947924358</v>
      </c>
      <c r="S30" s="25">
        <f t="shared" ca="1" si="7"/>
        <v>6010063.0155125521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2560042.1690901997</v>
      </c>
      <c r="R31" s="25">
        <f t="array" aca="1" ref="R31" ca="1">INDEX('Lorri 401b'!L:L,MATCH('Retirement Calculator'!A31,'Lorri 401b'!N:N,0),0)</f>
        <v>3441677.3135207375</v>
      </c>
      <c r="S31" s="25">
        <f t="shared" ca="1" si="7"/>
        <v>6001719.4826109372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2537323.549328492</v>
      </c>
      <c r="R32" s="25">
        <f t="array" aca="1" ref="R32" ca="1">INDEX('Lorri 401b'!L:L,MATCH('Retirement Calculator'!A32,'Lorri 401b'!N:N,0),0)</f>
        <v>3456017.6356604071</v>
      </c>
      <c r="S32" s="25">
        <f t="shared" ca="1" si="7"/>
        <v>5993341.1849888992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2514510.2686511101</v>
      </c>
      <c r="R33" s="25">
        <f t="array" aca="1" ref="R33" ca="1">INDEX('Lorri 401b'!L:L,MATCH('Retirement Calculator'!A33,'Lorri 401b'!N:N,0),0)</f>
        <v>3470417.7091423254</v>
      </c>
      <c r="S33" s="25">
        <f t="shared" ca="1" si="7"/>
        <v>5984927.9777934356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2491601.9326375728</v>
      </c>
      <c r="R34" s="25">
        <f t="array" aca="1" ref="R34" ca="1">INDEX('Lorri 401b'!L:L,MATCH('Retirement Calculator'!A34,'Lorri 401b'!N:N,0),0)</f>
        <v>3484877.7829304184</v>
      </c>
      <c r="S34" s="25">
        <f t="shared" ca="1" si="7"/>
        <v>5976479.7155679911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2468598.1452239789</v>
      </c>
      <c r="R35" s="25">
        <f t="array" aca="1" ref="R35" ca="1">INDEX('Lorri 401b'!L:L,MATCH('Retirement Calculator'!A35,'Lorri 401b'!N:N,0),0)</f>
        <v>3499398.1070259619</v>
      </c>
      <c r="S35" s="25">
        <f t="shared" ca="1" si="7"/>
        <v>5967996.2522499412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2445498.5086961617</v>
      </c>
      <c r="R36" s="25">
        <f t="array" aca="1" ref="R36" ca="1">INDEX('Lorri 401b'!L:L,MATCH('Retirement Calculator'!A36,'Lorri 401b'!N:N,0),0)</f>
        <v>3513978.9324719035</v>
      </c>
      <c r="S36" s="25">
        <f t="shared" ca="1" si="7"/>
        <v>5959477.4411680652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2422302.6236828119</v>
      </c>
      <c r="R37" s="25">
        <f t="array" aca="1" ref="R37" ca="1">INDEX('Lorri 401b'!L:L,MATCH('Retirement Calculator'!A37,'Lorri 401b'!N:N,0),0)</f>
        <v>3528620.5113572031</v>
      </c>
      <c r="S37" s="25">
        <f t="shared" ca="1" si="7"/>
        <v>5950923.135040015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2399010.0891485731</v>
      </c>
      <c r="R38" s="25">
        <f t="array" aca="1" ref="R38" ca="1">INDEX('Lorri 401b'!L:L,MATCH('Retirement Calculator'!A38,'Lorri 401b'!N:N,0),0)</f>
        <v>3543323.0968211913</v>
      </c>
      <c r="S38" s="25">
        <f t="shared" ca="1" si="7"/>
        <v>5942333.1859697644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2375620.5023871083</v>
      </c>
      <c r="R39" s="25">
        <f t="array" aca="1" ref="R39" ca="1">INDEX('Lorri 401b'!L:L,MATCH('Retirement Calculator'!A39,'Lorri 401b'!N:N,0),0)</f>
        <v>3558086.9430579464</v>
      </c>
      <c r="S39" s="25">
        <f t="shared" ca="1" si="7"/>
        <v>5933707.4454450551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2352133.4590141373</v>
      </c>
      <c r="R40" s="25">
        <f t="array" aca="1" ref="R40" ca="1">INDEX('Lorri 401b'!L:L,MATCH('Retirement Calculator'!A40,'Lorri 401b'!N:N,0),0)</f>
        <v>3572912.3053206881</v>
      </c>
      <c r="S40" s="25">
        <f t="shared" ca="1" si="7"/>
        <v>5925045.7643348258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2328548.5529604456</v>
      </c>
      <c r="R41" s="25">
        <f t="array" aca="1" ref="R41" ca="1">INDEX('Lorri 401b'!L:L,MATCH('Retirement Calculator'!A41,'Lorri 401b'!N:N,0),0)</f>
        <v>3587799.4399261908</v>
      </c>
      <c r="S41" s="25">
        <f t="shared" ca="1" si="7"/>
        <v>5916347.9928866364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2304865.3764648638</v>
      </c>
      <c r="R42" s="25">
        <f t="array" aca="1" ref="R42" ca="1">INDEX('Lorri 401b'!L:L,MATCH('Retirement Calculator'!A42,'Lorri 401b'!N:N,0),0)</f>
        <v>3602748.6042592167</v>
      </c>
      <c r="S42" s="25">
        <f t="shared" ca="1" si="7"/>
        <v>5907613.9807240805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2281083.5200672168</v>
      </c>
      <c r="R43" s="25">
        <f t="array" aca="1" ref="R43" ca="1">INDEX('Lorri 401b'!L:L,MATCH('Retirement Calculator'!A43,'Lorri 401b'!N:N,0),0)</f>
        <v>3617760.0567769636</v>
      </c>
      <c r="S43" s="25">
        <f t="shared" ca="1" si="7"/>
        <v>5898843.57684418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2257202.5726012466</v>
      </c>
      <c r="R44" s="25">
        <f t="array" aca="1" ref="R44" ca="1">INDEX('Lorri 401b'!L:L,MATCH('Retirement Calculator'!A44,'Lorri 401b'!N:N,0),0)</f>
        <v>3632834.0570135345</v>
      </c>
      <c r="S44" s="25">
        <f t="shared" ca="1" si="7"/>
        <v>5890036.6296147816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2233222.1211875016</v>
      </c>
      <c r="R45" s="25">
        <f t="array" aca="1" ref="R45" ca="1">INDEX('Lorri 401b'!L:L,MATCH('Retirement Calculator'!A45,'Lorri 401b'!N:N,0),0)</f>
        <v>3647970.8655844242</v>
      </c>
      <c r="S45" s="25">
        <f t="shared" ca="1" si="7"/>
        <v>5881192.9867719263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2209141.7512261989</v>
      </c>
      <c r="R46" s="25">
        <f t="array" aca="1" ref="R46" ca="1">INDEX('Lorri 401b'!L:L,MATCH('Retirement Calculator'!A46,'Lorri 401b'!N:N,0),0)</f>
        <v>3663170.7441910258</v>
      </c>
      <c r="S46" s="25">
        <f t="shared" ca="1" si="7"/>
        <v>5872312.4954172242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2184961.0463900575</v>
      </c>
      <c r="R47" s="25">
        <f t="array" aca="1" ref="R47" ca="1">INDEX('Lorri 401b'!L:L,MATCH('Retirement Calculator'!A47,'Lorri 401b'!N:N,0),0)</f>
        <v>3678433.955625155</v>
      </c>
      <c r="S47" s="25">
        <f t="shared" ca="1" si="7"/>
        <v>5863395.0020152126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2160679.588617099</v>
      </c>
      <c r="R48" s="25">
        <f t="array" aca="1" ref="R48" ca="1">INDEX('Lorri 401b'!L:L,MATCH('Retirement Calculator'!A48,'Lorri 401b'!N:N,0),0)</f>
        <v>3693760.7637735931</v>
      </c>
      <c r="S48" s="25">
        <f t="shared" ca="1" si="7"/>
        <v>5854440.3523906916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2136296.9581034197</v>
      </c>
      <c r="R49" s="25">
        <f t="array" aca="1" ref="R49" ca="1">INDEX('Lorri 401b'!L:L,MATCH('Retirement Calculator'!A49,'Lorri 401b'!N:N,0),0)</f>
        <v>3709151.4336226499</v>
      </c>
      <c r="S49" s="25">
        <f t="shared" ca="1" si="7"/>
        <v>5845448.3917260692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2111812.7332959333</v>
      </c>
      <c r="R50" s="25">
        <f t="array" aca="1" ref="R50" ca="1">INDEX('Lorri 401b'!L:L,MATCH('Retirement Calculator'!A50,'Lorri 401b'!N:N,0),0)</f>
        <v>3724606.2312627444</v>
      </c>
      <c r="S50" s="25">
        <f t="shared" ca="1" si="7"/>
        <v>5836418.9645586777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2087226.4908850824</v>
      </c>
      <c r="R51" s="25">
        <f t="array" aca="1" ref="R51" ca="1">INDEX('Lorri 401b'!L:L,MATCH('Retirement Calculator'!A51,'Lorri 401b'!N:N,0),0)</f>
        <v>3740125.4238930061</v>
      </c>
      <c r="S51" s="25">
        <f t="shared" ca="1" si="7"/>
        <v>5827351.9147780882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2062537.8057975196</v>
      </c>
      <c r="R52" s="25">
        <f t="array" aca="1" ref="R52" ca="1">INDEX('Lorri 401b'!L:L,MATCH('Retirement Calculator'!A52,'Lorri 401b'!N:N,0),0)</f>
        <v>3755709.2798258937</v>
      </c>
      <c r="S52" s="25">
        <f t="shared" ca="1" si="7"/>
        <v>5818247.0856234133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2038525.4845220919</v>
      </c>
      <c r="R53" s="25">
        <f t="array" aca="1" ref="R53" ca="1">INDEX('Lorri 401b'!L:L,MATCH('Retirement Calculator'!A53,'Lorri 401b'!N:N,0),0)</f>
        <v>3771358.0684918351</v>
      </c>
      <c r="S53" s="25">
        <f t="shared" ca="1" si="7"/>
        <v>5809883.5530139273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2014413.1119080167</v>
      </c>
      <c r="R54" s="25">
        <f t="array" aca="1" ref="R54" ca="1">INDEX('Lorri 401b'!L:L,MATCH('Retirement Calculator'!A54,'Lorri 401b'!N:N,0),0)</f>
        <v>3787072.0604438842</v>
      </c>
      <c r="S54" s="25">
        <f t="shared" ca="1" si="7"/>
        <v>5801485.1723519005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1990200.271074716</v>
      </c>
      <c r="R55" s="25">
        <f t="array" aca="1" ref="R55" ca="1">INDEX('Lorri 401b'!L:L,MATCH('Retirement Calculator'!A55,'Lorri 401b'!N:N,0),0)</f>
        <v>3802851.5273624002</v>
      </c>
      <c r="S55" s="25">
        <f t="shared" ca="1" si="7"/>
        <v>5793051.7984371167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1965886.5434046099</v>
      </c>
      <c r="R56" s="25">
        <f t="array" aca="1" ref="R56" ca="1">INDEX('Lorri 401b'!L:L,MATCH('Retirement Calculator'!A56,'Lorri 401b'!N:N,0),0)</f>
        <v>3818696.7420597435</v>
      </c>
      <c r="S56" s="25">
        <f t="shared" ca="1" si="7"/>
        <v>5784583.2854643539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1941471.5085358785</v>
      </c>
      <c r="R57" s="25">
        <f t="array" aca="1" ref="R57" ca="1">INDEX('Lorri 401b'!L:L,MATCH('Retirement Calculator'!A57,'Lorri 401b'!N:N,0),0)</f>
        <v>3834607.9784849924</v>
      </c>
      <c r="S57" s="25">
        <f t="shared" ca="1" si="7"/>
        <v>5776079.4870208707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1916954.744355194</v>
      </c>
      <c r="R58" s="25">
        <f t="array" aca="1" ref="R58" ca="1">INDEX('Lorri 401b'!L:L,MATCH('Retirement Calculator'!A58,'Lorri 401b'!N:N,0),0)</f>
        <v>3850585.5117286798</v>
      </c>
      <c r="S58" s="25">
        <f t="shared" ca="1" si="7"/>
        <v>5767540.256083874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1892335.8269904233</v>
      </c>
      <c r="R59" s="25">
        <f t="array" aca="1" ref="R59" ca="1">INDEX('Lorri 401b'!L:L,MATCH('Retirement Calculator'!A59,'Lorri 401b'!N:N,0),0)</f>
        <v>3866629.6180275492</v>
      </c>
      <c r="S59" s="25">
        <f t="shared" ca="1" si="7"/>
        <v>5758965.445017973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1867614.3308032993</v>
      </c>
      <c r="R60" s="25">
        <f t="array" aca="1" ref="R60" ca="1">INDEX('Lorri 401b'!L:L,MATCH('Retirement Calculator'!A60,'Lorri 401b'!N:N,0),0)</f>
        <v>3882740.5747693307</v>
      </c>
      <c r="S60" s="25">
        <f t="shared" ca="1" si="7"/>
        <v>5750354.9055726305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1842789.8283820625</v>
      </c>
      <c r="R61" s="25">
        <f t="array" aca="1" ref="R61" ca="1">INDEX('Lorri 401b'!L:L,MATCH('Retirement Calculator'!A61,'Lorri 401b'!N:N,0),0)</f>
        <v>3898918.6604975364</v>
      </c>
      <c r="S61" s="25">
        <f t="shared" ca="1" si="7"/>
        <v>5741708.4888795987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1817861.8905340703</v>
      </c>
      <c r="R62" s="25">
        <f t="array" aca="1" ref="R62" ca="1">INDEX('Lorri 401b'!L:L,MATCH('Retirement Calculator'!A62,'Lorri 401b'!N:N,0),0)</f>
        <v>3915164.1549162762</v>
      </c>
      <c r="S62" s="25">
        <f t="shared" ca="1" si="7"/>
        <v>5733026.0454503465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1792830.0862783783</v>
      </c>
      <c r="R63" s="25">
        <f t="array" aca="1" ref="R63" ca="1">INDEX('Lorri 401b'!L:L,MATCH('Retirement Calculator'!A63,'Lorri 401b'!N:N,0),0)</f>
        <v>3931477.3388950941</v>
      </c>
      <c r="S63" s="25">
        <f t="shared" ca="1" si="7"/>
        <v>5724307.4251734726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1767693.9828382875</v>
      </c>
      <c r="R64" s="25">
        <f t="array" aca="1" ref="R64" ca="1">INDEX('Lorri 401b'!L:L,MATCH('Retirement Calculator'!A64,'Lorri 401b'!N:N,0),0)</f>
        <v>3947858.4944738238</v>
      </c>
      <c r="S64" s="25">
        <f t="shared" ca="1" si="7"/>
        <v>5715552.4773121113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1742453.1456338631</v>
      </c>
      <c r="R65" s="25">
        <f t="array" aca="1" ref="R65" ca="1">INDEX('Lorri 401b'!L:L,MATCH('Retirement Calculator'!A65,'Lorri 401b'!N:N,0),0)</f>
        <v>3964307.9048674647</v>
      </c>
      <c r="S65" s="25">
        <f t="shared" ca="1" si="7"/>
        <v>5706761.050501328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1717107.1382744201</v>
      </c>
      <c r="R66" s="25">
        <f t="array" aca="1" ref="R66" ca="1">INDEX('Lorri 401b'!L:L,MATCH('Retirement Calculator'!A66,'Lorri 401b'!N:N,0),0)</f>
        <v>3980825.8544710791</v>
      </c>
      <c r="S66" s="25">
        <f t="shared" ca="1" si="7"/>
        <v>5697932.9927454991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1691655.5225509794</v>
      </c>
      <c r="R67" s="25">
        <f t="array" aca="1" ref="R67" ca="1">INDEX('Lorri 401b'!L:L,MATCH('Retirement Calculator'!A67,'Lorri 401b'!N:N,0),0)</f>
        <v>3997412.6288647084</v>
      </c>
      <c r="S67" s="25">
        <f t="shared" ca="1" si="7"/>
        <v>5689068.151415688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1666097.858428691</v>
      </c>
      <c r="R68" s="25">
        <f t="array" aca="1" ref="R68" ca="1">INDEX('Lorri 401b'!L:L,MATCH('Retirement Calculator'!A68,'Lorri 401b'!N:N,0),0)</f>
        <v>4014068.5148183112</v>
      </c>
      <c r="S68" s="25">
        <f t="shared" ca="1" si="7"/>
        <v>5680166.3732470023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1640433.7040392265</v>
      </c>
      <c r="R69" s="25">
        <f t="array" aca="1" ref="R69" ca="1">INDEX('Lorri 401b'!L:L,MATCH('Retirement Calculator'!A69,'Lorri 401b'!N:N,0),0)</f>
        <v>4030793.800296721</v>
      </c>
      <c r="S69" s="25">
        <f t="shared" ca="1" si="7"/>
        <v>5671227.5043359473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1614662.6156731392</v>
      </c>
      <c r="R70" s="25">
        <f t="array" aca="1" ref="R70" ca="1">INDEX('Lorri 401b'!L:L,MATCH('Retirement Calculator'!A70,'Lorri 401b'!N:N,0),0)</f>
        <v>4047588.774464624</v>
      </c>
      <c r="S70" s="25">
        <f t="shared" ca="1" si="7"/>
        <v>5662251.3901377637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1588784.1477721932</v>
      </c>
      <c r="R71" s="25">
        <f t="array" aca="1" ref="R71" ca="1">INDEX('Lorri 401b'!L:L,MATCH('Retirement Calculator'!A71,'Lorri 401b'!N:N,0),0)</f>
        <v>4064453.7276915601</v>
      </c>
      <c r="S71" s="25">
        <f t="shared" ca="1" si="7"/>
        <v>5653237.875463753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1562797.8529216601</v>
      </c>
      <c r="R72" s="25">
        <f t="array" aca="1" ref="R72" ca="1">INDEX('Lorri 401b'!L:L,MATCH('Retirement Calculator'!A72,'Lorri 401b'!N:N,0),0)</f>
        <v>4081388.9515569415</v>
      </c>
      <c r="S72" s="25">
        <f t="shared" ca="1" si="7"/>
        <v>5644186.8044786016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1536703.2818425829</v>
      </c>
      <c r="R73" s="25">
        <f t="array" aca="1" ref="R73" ca="1">INDEX('Lorri 401b'!L:L,MATCH('Retirement Calculator'!A73,'Lorri 401b'!N:N,0),0)</f>
        <v>4098394.7388550956</v>
      </c>
      <c r="S73" s="25">
        <f t="shared" ca="1" si="7"/>
        <v>5635098.0206976784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1510499.9833840097</v>
      </c>
      <c r="R74" s="25">
        <f t="array" aca="1" ref="R74" ca="1">INDEX('Lorri 401b'!L:L,MATCH('Retirement Calculator'!A74,'Lorri 401b'!N:N,0),0)</f>
        <v>4115471.3836003253</v>
      </c>
      <c r="S74" s="25">
        <f t="shared" ca="1" si="7"/>
        <v>5625971.3669843348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1484187.5045151925</v>
      </c>
      <c r="R75" s="25">
        <f t="array" aca="1" ref="R75" ca="1">INDEX('Lorri 401b'!L:L,MATCH('Retirement Calculator'!A75,'Lorri 401b'!N:N,0),0)</f>
        <v>4132619.1810319931</v>
      </c>
      <c r="S75" s="25">
        <f t="shared" ca="1" si="7"/>
        <v>5616806.6855471861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1457765.3903177551</v>
      </c>
      <c r="R76" s="25">
        <f t="array" aca="1" ref="R76" ca="1">INDEX('Lorri 401b'!L:L,MATCH('Retirement Calculator'!A76,'Lorri 401b'!N:N,0),0)</f>
        <v>4149838.4276196263</v>
      </c>
      <c r="S76" s="25">
        <f t="shared" ca="1" si="7"/>
        <v>5607603.8179373816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1431233.1839778284</v>
      </c>
      <c r="R77" s="25">
        <f t="array" aca="1" ref="R77" ca="1">INDEX('Lorri 401b'!L:L,MATCH('Retirement Calculator'!A77,'Lorri 401b'!N:N,0),0)</f>
        <v>4167129.4210680416</v>
      </c>
      <c r="S77" s="25">
        <f t="shared" ca="1" si="7"/>
        <v>5598362.6050458699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1428087.1273757082</v>
      </c>
      <c r="R78" s="25">
        <f t="array" aca="1" ref="R78" ca="1">INDEX('Lorri 401b'!L:L,MATCH('Retirement Calculator'!A78,'Lorri 401b'!N:N,0),0)</f>
        <v>4160995.7597249355</v>
      </c>
      <c r="S78" s="25">
        <f t="shared" ca="1" si="7"/>
        <v>5589082.8871006435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1424927.9622044126</v>
      </c>
      <c r="R79" s="25">
        <f t="array" aca="1" ref="R79" ca="1">INDEX('Lorri 401b'!L:L,MATCH('Retirement Calculator'!A79,'Lorri 401b'!N:N,0),0)</f>
        <v>4154836.5414595664</v>
      </c>
      <c r="S79" s="25">
        <f t="shared" ca="1" si="7"/>
        <v>5579764.5036639795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1421755.6338449032</v>
      </c>
      <c r="R80" s="25">
        <f t="array" aca="1" ref="R80" ca="1">INDEX('Lorri 401b'!L:L,MATCH('Retirement Calculator'!A80,'Lorri 401b'!N:N,0),0)</f>
        <v>4148651.659784758</v>
      </c>
      <c r="S80" s="25">
        <f t="shared" ca="1" si="7"/>
        <v>5570407.2936296612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1418570.0874505625</v>
      </c>
      <c r="R81" s="25">
        <f t="array" aca="1" ref="R81" ca="1">INDEX('Lorri 401b'!L:L,MATCH('Retirement Calculator'!A81,'Lorri 401b'!N:N,0),0)</f>
        <v>4142441.0077696382</v>
      </c>
      <c r="S81" s="25">
        <f t="shared" ca="1" si="7"/>
        <v>5561011.0952202007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1415371.2679462454</v>
      </c>
      <c r="R82" s="25">
        <f t="array" aca="1" ref="R82" ca="1">INDEX('Lorri 401b'!L:L,MATCH('Retirement Calculator'!A82,'Lorri 401b'!N:N,0),0)</f>
        <v>4136204.4780377885</v>
      </c>
      <c r="S82" s="25">
        <f t="shared" ca="1" si="7"/>
        <v>5551575.7459840337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1412159.120027327</v>
      </c>
      <c r="R83" s="25">
        <f t="array" aca="1" ref="R83" ca="1">INDEX('Lorri 401b'!L:L,MATCH('Retirement Calculator'!A83,'Lorri 401b'!N:N,0),0)</f>
        <v>4129941.9627653896</v>
      </c>
      <c r="S83" s="25">
        <f t="shared" ca="1" si="7"/>
        <v>5542101.0827927161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1408933.5881587462</v>
      </c>
      <c r="R84" s="25">
        <f t="array" aca="1" ref="R84" ca="1">INDEX('Lorri 401b'!L:L,MATCH('Retirement Calculator'!A84,'Lorri 401b'!N:N,0),0)</f>
        <v>4123653.3536793557</v>
      </c>
      <c r="S84" s="25">
        <f t="shared" ca="1" si="7"/>
        <v>5532586.9418381024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1405694.6165740464</v>
      </c>
      <c r="R85" s="25">
        <f t="array" aca="1" ref="R85" ca="1">INDEX('Lorri 401b'!L:L,MATCH('Retirement Calculator'!A85,'Lorri 401b'!N:N,0),0)</f>
        <v>4117338.5420554634</v>
      </c>
      <c r="S85" s="25">
        <f t="shared" ca="1" si="7"/>
        <v>5523033.1586295096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1402442.1492744104</v>
      </c>
      <c r="R86" s="25">
        <f t="array" aca="1" ref="R86" ca="1">INDEX('Lorri 401b'!L:L,MATCH('Retirement Calculator'!A86,'Lorri 401b'!N:N,0),0)</f>
        <v>4110997.4187164716</v>
      </c>
      <c r="S86" s="25">
        <f t="shared" ca="1" si="7"/>
        <v>5513439.5679908823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1399176.1300276928</v>
      </c>
      <c r="R87" s="25">
        <f t="array" aca="1" ref="R87" ca="1">INDEX('Lorri 401b'!L:L,MATCH('Retirement Calculator'!A87,'Lorri 401b'!N:N,0),0)</f>
        <v>4104629.8740302338</v>
      </c>
      <c r="S87" s="25">
        <f t="shared" ca="1" si="7"/>
        <v>5503806.0040579271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1395896.5023674469</v>
      </c>
      <c r="R88" s="25">
        <f t="array" aca="1" ref="R88" ca="1">INDEX('Lorri 401b'!L:L,MATCH('Retirement Calculator'!A88,'Lorri 401b'!N:N,0),0)</f>
        <v>4098235.7979078032</v>
      </c>
      <c r="S88" s="25">
        <f t="shared" ca="1" si="7"/>
        <v>5494132.3002752503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1392603.2095919501</v>
      </c>
      <c r="R89" s="25">
        <f t="array" aca="1" ref="R89" ca="1">INDEX('Lorri 401b'!L:L,MATCH('Retirement Calculator'!A89,'Lorri 401b'!N:N,0),0)</f>
        <v>4091815.0798015292</v>
      </c>
      <c r="S89" s="25">
        <f t="shared" ca="1" si="7"/>
        <v>5484418.289393479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1389296.194763222</v>
      </c>
      <c r="R90" s="25">
        <f t="array" aca="1" ref="R90" ca="1">INDEX('Lorri 401b'!L:L,MATCH('Retirement Calculator'!A90,'Lorri 401b'!N:N,0),0)</f>
        <v>4085367.6087031458</v>
      </c>
      <c r="S90" s="25">
        <f t="shared" ca="1" si="7"/>
        <v>5474663.8034663675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1385975.4007060409</v>
      </c>
      <c r="R91" s="25">
        <f t="array" aca="1" ref="R91" ca="1">INDEX('Lorri 401b'!L:L,MATCH('Retirement Calculator'!A91,'Lorri 401b'!N:N,0),0)</f>
        <v>4078893.2731418526</v>
      </c>
      <c r="S91" s="25">
        <f t="shared" ca="1" si="7"/>
        <v>5464868.6738478933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1382640.7700069549</v>
      </c>
      <c r="R92" s="25">
        <f t="array" aca="1" ref="R92" ca="1">INDEX('Lorri 401b'!L:L,MATCH('Retirement Calculator'!A92,'Lorri 401b'!N:N,0),0)</f>
        <v>4072391.9611823871</v>
      </c>
      <c r="S92" s="25">
        <f t="shared" ca="1" si="7"/>
        <v>5455032.7311893422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1379292.2450132894</v>
      </c>
      <c r="R93" s="25">
        <f t="array" aca="1" ref="R93" ca="1">INDEX('Lorri 401b'!L:L,MATCH('Retirement Calculator'!A93,'Lorri 401b'!N:N,0),0)</f>
        <v>4065863.5604230906</v>
      </c>
      <c r="S93" s="25">
        <f t="shared" ca="1" si="7"/>
        <v>5445155.8054363802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1375929.7678321502</v>
      </c>
      <c r="R94" s="25">
        <f t="array" aca="1" ref="R94" ca="1">INDEX('Lorri 401b'!L:L,MATCH('Retirement Calculator'!A94,'Lorri 401b'!N:N,0),0)</f>
        <v>4059307.9579939637</v>
      </c>
      <c r="S94" s="25">
        <f t="shared" ca="1" si="7"/>
        <v>5435237.7258261144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1372553.280329423</v>
      </c>
      <c r="R95" s="25">
        <f t="array" aca="1" ref="R95" ca="1">INDEX('Lorri 401b'!L:L,MATCH('Retirement Calculator'!A95,'Lorri 401b'!N:N,0),0)</f>
        <v>4052725.0405547153</v>
      </c>
      <c r="S95" s="25">
        <f t="shared" ca="1" si="7"/>
        <v>5425278.3208841383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1369162.7241287678</v>
      </c>
      <c r="R96" s="25">
        <f t="array" aca="1" ref="R96" ca="1">INDEX('Lorri 401b'!L:L,MATCH('Retirement Calculator'!A96,'Lorri 401b'!N:N,0),0)</f>
        <v>4046114.6942928038</v>
      </c>
      <c r="S96" s="25">
        <f t="shared" ca="1" si="7"/>
        <v>5415277.4184215721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1365758.0406106098</v>
      </c>
      <c r="R97" s="25">
        <f t="array" aca="1" ref="R97" ca="1">INDEX('Lorri 401b'!L:L,MATCH('Retirement Calculator'!A97,'Lorri 401b'!N:N,0),0)</f>
        <v>4039476.8049214673</v>
      </c>
      <c r="S97" s="25">
        <f t="shared" ca="1" si="7"/>
        <v>5405234.8455320774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1362339.1709111261</v>
      </c>
      <c r="R98" s="25">
        <f t="array" aca="1" ref="R98" ca="1">INDEX('Lorri 401b'!L:L,MATCH('Retirement Calculator'!A98,'Lorri 401b'!N:N,0),0)</f>
        <v>4032811.2576777502</v>
      </c>
      <c r="S98" s="25">
        <f t="shared" ca="1" si="7"/>
        <v>5395150.4285888765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1358906.0559212279</v>
      </c>
      <c r="R99" s="25">
        <f t="array" aca="1" ref="R99" ca="1">INDEX('Lorri 401b'!L:L,MATCH('Retirement Calculator'!A99,'Lorri 401b'!N:N,0),0)</f>
        <v>4026117.9373205178</v>
      </c>
      <c r="S99" s="25">
        <f t="shared" ca="1" si="7"/>
        <v>5385023.993241746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1355458.6362855386</v>
      </c>
      <c r="R100" s="25">
        <f t="array" aca="1" ref="R100" ca="1">INDEX('Lorri 401b'!L:L,MATCH('Retirement Calculator'!A100,'Lorri 401b'!N:N,0),0)</f>
        <v>4019396.7281284635</v>
      </c>
      <c r="S100" s="25">
        <f t="shared" ca="1" si="7"/>
        <v>5374855.3644140018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1351996.8524013672</v>
      </c>
      <c r="R101" s="25">
        <f t="array" aca="1" ref="R101" ca="1">INDEX('Lorri 401b'!L:L,MATCH('Retirement Calculator'!A101,'Lorri 401b'!N:N,0),0)</f>
        <v>4012647.5138981091</v>
      </c>
      <c r="S101" s="25">
        <f t="shared" ca="1" si="7"/>
        <v>5364644.3662994765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1348520.6444176782</v>
      </c>
      <c r="R102" s="25">
        <f t="array" aca="1" ref="R102" ca="1">INDEX('Lorri 401b'!L:L,MATCH('Retirement Calculator'!A102,'Lorri 401b'!N:N,0),0)</f>
        <v>4005870.177941795</v>
      </c>
      <c r="S102" s="25">
        <f t="shared" ca="1" si="7"/>
        <v>5354390.8223594734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1345029.9522340575</v>
      </c>
      <c r="R103" s="25">
        <f t="array" aca="1" ref="R103" ca="1">INDEX('Lorri 401b'!L:L,MATCH('Retirement Calculator'!A103,'Lorri 401b'!N:N,0),0)</f>
        <v>3999064.6030856627</v>
      </c>
      <c r="S103" s="25">
        <f t="shared" ca="1" si="7"/>
        <v>5344094.5553197199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1341524.7154996716</v>
      </c>
      <c r="R104" s="25">
        <f t="array" aca="1" ref="R104" ca="1">INDEX('Lorri 401b'!L:L,MATCH('Retirement Calculator'!A104,'Lorri 401b'!N:N,0),0)</f>
        <v>3992230.6716676299</v>
      </c>
      <c r="S104" s="25">
        <f t="shared" ca="1" si="7"/>
        <v>5333755.387167301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1338004.8736122258</v>
      </c>
      <c r="R105" s="25">
        <f t="array" aca="1" ref="R105" ca="1">INDEX('Lorri 401b'!L:L,MATCH('Retirement Calculator'!A105,'Lorri 401b'!N:N,0),0)</f>
        <v>3985368.2655353551</v>
      </c>
      <c r="S105" s="25">
        <f t="shared" ca="1" si="7"/>
        <v>5323373.1391475806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1334470.3657169156</v>
      </c>
      <c r="R106" s="25">
        <f t="array" aca="1" ref="R106" ca="1">INDEX('Lorri 401b'!L:L,MATCH('Retirement Calculator'!A106,'Lorri 401b'!N:N,0),0)</f>
        <v>3978477.2660441957</v>
      </c>
      <c r="S106" s="25">
        <f t="shared" ca="1" si="7"/>
        <v>5312947.6317611113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1330921.130705375</v>
      </c>
      <c r="R107" s="25">
        <f t="array" aca="1" ref="R107" ca="1">INDEX('Lorri 401b'!L:L,MATCH('Retirement Calculator'!A107,'Lorri 401b'!N:N,0),0)</f>
        <v>3971557.5540551567</v>
      </c>
      <c r="S107" s="25">
        <f t="shared" ca="1" si="7"/>
        <v>5302478.6847605314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1328036.0238962863</v>
      </c>
      <c r="R108" s="25">
        <f t="array" aca="1" ref="R108" ca="1">INDEX('Lorri 401b'!L:L,MATCH('Retirement Calculator'!A108,'Lorri 401b'!N:N,0),0)</f>
        <v>3966360.1765844971</v>
      </c>
      <c r="S108" s="25">
        <f t="shared" ca="1" si="7"/>
        <v>5294396.2004807834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1325138.8958088264</v>
      </c>
      <c r="R109" s="25">
        <f t="array" aca="1" ref="R109" ca="1">INDEX('Lorri 401b'!L:L,MATCH('Retirement Calculator'!A109,'Lorri 401b'!N:N,0),0)</f>
        <v>3961141.1433743765</v>
      </c>
      <c r="S109" s="25">
        <f t="shared" ca="1" si="7"/>
        <v>5286280.0391832031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1322229.6963543354</v>
      </c>
      <c r="R110" s="25">
        <f t="array" aca="1" ref="R110" ca="1">INDEX('Lorri 401b'!L:L,MATCH('Retirement Calculator'!A110,'Lorri 401b'!N:N,0),0)</f>
        <v>3955900.3641925468</v>
      </c>
      <c r="S110" s="25">
        <f t="shared" ca="1" si="7"/>
        <v>5278130.0605468825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1319308.3752354507</v>
      </c>
      <c r="R111" s="25">
        <f t="array" aca="1" ref="R111" ca="1">INDEX('Lorri 401b'!L:L,MATCH('Retirement Calculator'!A111,'Lorri 401b'!N:N,0),0)</f>
        <v>3950637.7484307927</v>
      </c>
      <c r="S111" s="25">
        <f t="shared" ca="1" si="7"/>
        <v>5269946.1236662436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1316374.8819452373</v>
      </c>
      <c r="R112" s="25">
        <f t="array" aca="1" ref="R112" ca="1">INDEX('Lorri 401b'!L:L,MATCH('Retirement Calculator'!A112,'Lorri 401b'!N:N,0),0)</f>
        <v>3945353.2051033648</v>
      </c>
      <c r="S112" s="25">
        <f t="shared" ca="1" si="7"/>
        <v>5261728.0870486023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1313429.1657663146</v>
      </c>
      <c r="R113" s="25">
        <f t="array" aca="1" ref="R113" ca="1">INDEX('Lorri 401b'!L:L,MATCH('Retirement Calculator'!A113,'Lorri 401b'!N:N,0),0)</f>
        <v>3940046.6428454057</v>
      </c>
      <c r="S113" s="25">
        <f t="shared" ca="1" si="7"/>
        <v>5253475.8086117208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1310471.1757699798</v>
      </c>
      <c r="R114" s="25">
        <f t="array" aca="1" ref="R114" ca="1">INDEX('Lorri 401b'!L:L,MATCH('Retirement Calculator'!A114,'Lorri 401b'!N:N,0),0)</f>
        <v>3934717.9699113718</v>
      </c>
      <c r="S114" s="25">
        <f t="shared" ca="1" si="7"/>
        <v>5245189.1456813514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1307500.8608153269</v>
      </c>
      <c r="R115" s="25">
        <f t="array" aca="1" ref="R115" ca="1">INDEX('Lorri 401b'!L:L,MATCH('Retirement Calculator'!A115,'Lorri 401b'!N:N,0),0)</f>
        <v>3929367.0941734463</v>
      </c>
      <c r="S115" s="25">
        <f t="shared" ca="1" si="7"/>
        <v>5236867.954988773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1304518.169548363</v>
      </c>
      <c r="R116" s="25">
        <f t="array" aca="1" ref="R116" ca="1">INDEX('Lorri 401b'!L:L,MATCH('Retirement Calculator'!A116,'Lorri 401b'!N:N,0),0)</f>
        <v>3923993.9231199459</v>
      </c>
      <c r="S116" s="25">
        <f t="shared" ca="1" si="7"/>
        <v>5228512.0926683089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1301523.05040112</v>
      </c>
      <c r="R117" s="25">
        <f t="array" aca="1" ref="R117" ca="1">INDEX('Lorri 401b'!L:L,MATCH('Retirement Calculator'!A117,'Lorri 401b'!N:N,0),0)</f>
        <v>3918598.3638537228</v>
      </c>
      <c r="S117" s="25">
        <f t="shared" ca="1" si="7"/>
        <v>5220121.4142548423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1298515.4515907636</v>
      </c>
      <c r="R118" s="25">
        <f t="array" aca="1" ref="R118" ca="1">INDEX('Lorri 401b'!L:L,MATCH('Retirement Calculator'!A118,'Lorri 401b'!N:N,0),0)</f>
        <v>3913180.323090557</v>
      </c>
      <c r="S118" s="25">
        <f t="shared" ca="1" si="7"/>
        <v>5211695.7746813204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1295495.3211186973</v>
      </c>
      <c r="R119" s="25">
        <f t="array" aca="1" ref="R119" ca="1">INDEX('Lorri 401b'!L:L,MATCH('Retirement Calculator'!A119,'Lorri 401b'!N:N,0),0)</f>
        <v>3907739.7071575448</v>
      </c>
      <c r="S119" s="25">
        <f t="shared" ca="1" si="7"/>
        <v>5203235.0282762423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1292462.6067696642</v>
      </c>
      <c r="R120" s="25">
        <f t="array" aca="1" ref="R120" ca="1">INDEX('Lorri 401b'!L:L,MATCH('Retirement Calculator'!A120,'Lorri 401b'!N:N,0),0)</f>
        <v>3902276.4219914782</v>
      </c>
      <c r="S120" s="25">
        <f t="shared" ca="1" si="7"/>
        <v>5194739.0287611429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1289417.2561108433</v>
      </c>
      <c r="R121" s="25">
        <f t="array" aca="1" ref="R121" ca="1">INDEX('Lorri 401b'!L:L,MATCH('Retirement Calculator'!A121,'Lorri 401b'!N:N,0),0)</f>
        <v>3896790.3731372198</v>
      </c>
      <c r="S121" s="25">
        <f t="shared" ca="1" si="7"/>
        <v>5186207.6292480631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1286359.2164909439</v>
      </c>
      <c r="R122" s="25">
        <f t="array" aca="1" ref="R122" ca="1">INDEX('Lorri 401b'!L:L,MATCH('Retirement Calculator'!A122,'Lorri 401b'!N:N,0),0)</f>
        <v>3891281.4657460689</v>
      </c>
      <c r="S122" s="25">
        <f t="shared" ca="1" si="7"/>
        <v>5177640.6822370123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1283288.4350392951</v>
      </c>
      <c r="R123" s="25">
        <f t="array" aca="1" ref="R123" ca="1">INDEX('Lorri 401b'!L:L,MATCH('Retirement Calculator'!A123,'Lorri 401b'!N:N,0),0)</f>
        <v>3885749.6045741211</v>
      </c>
      <c r="S123" s="25">
        <f t="shared" ca="1" si="7"/>
        <v>5169038.0396134164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1280204.858664931</v>
      </c>
      <c r="R124" s="25">
        <f t="array" aca="1" ref="R124" ca="1">INDEX('Lorri 401b'!L:L,MATCH('Retirement Calculator'!A124,'Lorri 401b'!N:N,0),0)</f>
        <v>3880194.6939806235</v>
      </c>
      <c r="S124" s="25">
        <f t="shared" ca="1" si="7"/>
        <v>5160399.5526455548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1277108.4340556739</v>
      </c>
      <c r="R125" s="25">
        <f t="array" aca="1" ref="R125" ca="1">INDEX('Lorri 401b'!L:L,MATCH('Retirement Calculator'!A125,'Lorri 401b'!N:N,0),0)</f>
        <v>3874616.6379263196</v>
      </c>
      <c r="S125" s="25">
        <f t="shared" ca="1" si="7"/>
        <v>5151725.0719819935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1273999.1076772115</v>
      </c>
      <c r="R126" s="25">
        <f t="array" aca="1" ref="R126" ca="1">INDEX('Lorri 401b'!L:L,MATCH('Retirement Calculator'!A126,'Lorri 401b'!N:N,0),0)</f>
        <v>3869015.3399717896</v>
      </c>
      <c r="S126" s="25">
        <f t="shared" ca="1" si="7"/>
        <v>5143014.4476490011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1270876.8257721721</v>
      </c>
      <c r="R127" s="25">
        <f t="array" aca="1" ref="R127" ca="1">INDEX('Lorri 401b'!L:L,MATCH('Retirement Calculator'!A127,'Lorri 401b'!N:N,0),0)</f>
        <v>3863390.7032757825</v>
      </c>
      <c r="S127" s="25">
        <f t="shared" ca="1" si="7"/>
        <v>5134267.5290479548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1267741.534359195</v>
      </c>
      <c r="R128" s="25">
        <f t="array" aca="1" ref="R128" ca="1">INDEX('Lorri 401b'!L:L,MATCH('Retirement Calculator'!A128,'Lorri 401b'!N:N,0),0)</f>
        <v>3857742.630593542</v>
      </c>
      <c r="S128" s="25">
        <f t="shared" ca="1" si="7"/>
        <v>5125484.1649527373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1264593.1792319973</v>
      </c>
      <c r="R129" s="25">
        <f t="array" aca="1" ref="R129" ca="1">INDEX('Lorri 401b'!L:L,MATCH('Retirement Calculator'!A129,'Lorri 401b'!N:N,0),0)</f>
        <v>3852071.0242751255</v>
      </c>
      <c r="S129" s="25">
        <f t="shared" ca="1" si="7"/>
        <v>5116664.2035071226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1261431.7059584362</v>
      </c>
      <c r="R130" s="25">
        <f t="array" aca="1" ref="R130" ca="1">INDEX('Lorri 401b'!L:L,MATCH('Retirement Calculator'!A130,'Lorri 401b'!N:N,0),0)</f>
        <v>3846375.7862637155</v>
      </c>
      <c r="S130" s="25">
        <f t="shared" ca="1" si="7"/>
        <v>5107807.4922221517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1258257.0598795686</v>
      </c>
      <c r="R131" s="25">
        <f t="array" aca="1" ref="R131" ca="1">INDEX('Lorri 401b'!L:L,MATCH('Retirement Calculator'!A131,'Lorri 401b'!N:N,0),0)</f>
        <v>3840656.8180939248</v>
      </c>
      <c r="S131" s="25">
        <f t="shared" ca="1" si="7"/>
        <v>5098913.8779734932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1255069.1861087058</v>
      </c>
      <c r="R132" s="25">
        <f t="array" aca="1" ref="R132" ca="1">INDEX('Lorri 401b'!L:L,MATCH('Retirement Calculator'!A132,'Lorri 401b'!N:N,0),0)</f>
        <v>3834914.0208900934</v>
      </c>
      <c r="S132" s="25">
        <f t="shared" ca="1" si="7"/>
        <v>5089983.206998799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1251868.0295304644</v>
      </c>
      <c r="R133" s="25">
        <f t="array" aca="1" ref="R133" ca="1">INDEX('Lorri 401b'!L:L,MATCH('Retirement Calculator'!A133,'Lorri 401b'!N:N,0),0)</f>
        <v>3829147.2953645792</v>
      </c>
      <c r="S133" s="25">
        <f t="shared" ca="1" si="7"/>
        <v>5081015.3248950439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1248653.5347998135</v>
      </c>
      <c r="R134" s="25">
        <f t="array" aca="1" ref="R134" ca="1">INDEX('Lorri 401b'!L:L,MATCH('Retirement Calculator'!A134,'Lorri 401b'!N:N,0),0)</f>
        <v>3823356.5418160418</v>
      </c>
      <c r="S134" s="25">
        <f t="shared" ca="1" si="7"/>
        <v>5072010.0766158551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1245425.6463411183</v>
      </c>
      <c r="R135" s="25">
        <f t="array" aca="1" ref="R135" ca="1">INDEX('Lorri 401b'!L:L,MATCH('Retirement Calculator'!A135,'Lorri 401b'!N:N,0),0)</f>
        <v>3817541.6601277189</v>
      </c>
      <c r="S135" s="25">
        <f t="shared" ca="1" si="7"/>
        <v>5062967.306468837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1242184.3083471784</v>
      </c>
      <c r="R136" s="25">
        <f t="array" aca="1" ref="R136" ca="1">INDEX('Lorri 401b'!L:L,MATCH('Retirement Calculator'!A136,'Lorri 401b'!N:N,0),0)</f>
        <v>3811702.5497656949</v>
      </c>
      <c r="S136" s="25">
        <f t="shared" ca="1" si="7"/>
        <v>5053886.8581128735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1238929.4647782638</v>
      </c>
      <c r="R137" s="25">
        <f t="array" aca="1" ref="R137" ca="1">INDEX('Lorri 401b'!L:L,MATCH('Retirement Calculator'!A137,'Lorri 401b'!N:N,0),0)</f>
        <v>3805839.1097771623</v>
      </c>
      <c r="S137" s="25">
        <f t="shared" ca="1" si="7"/>
        <v>5044768.5745554259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1235661.0593611456</v>
      </c>
      <c r="R138" s="25">
        <f t="array" aca="1" ref="R138" ca="1">INDEX('Lorri 401b'!L:L,MATCH('Retirement Calculator'!A138,'Lorri 401b'!N:N,0),0)</f>
        <v>3799951.2387886774</v>
      </c>
      <c r="S138" s="25">
        <f t="shared" ca="1" si="7"/>
        <v>5035612.2981498232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1232379.0355881227</v>
      </c>
      <c r="R139" s="25">
        <f t="array" aca="1" ref="R139" ca="1">INDEX('Lorri 401b'!L:L,MATCH('Retirement Calculator'!A139,'Lorri 401b'!N:N,0),0)</f>
        <v>3794038.8350044074</v>
      </c>
      <c r="S139" s="25">
        <f t="shared" ca="1" si="7"/>
        <v>5026417.8705925299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1229083.3367160454</v>
      </c>
      <c r="R140" s="25">
        <f t="array" aca="1" ref="R140" ca="1">INDEX('Lorri 401b'!L:L,MATCH('Retirement Calculator'!A140,'Lorri 401b'!N:N,0),0)</f>
        <v>3788101.7962043695</v>
      </c>
      <c r="S140" s="25">
        <f t="shared" ca="1" si="7"/>
        <v>5017185.1329204151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1225773.9057653344</v>
      </c>
      <c r="R141" s="25">
        <f t="array" aca="1" ref="R141" ca="1">INDEX('Lorri 401b'!L:L,MATCH('Retirement Calculator'!A141,'Lorri 401b'!N:N,0),0)</f>
        <v>3782140.0197426649</v>
      </c>
      <c r="S141" s="25">
        <f t="shared" ca="1" si="7"/>
        <v>5007913.925507999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1222450.6855189954</v>
      </c>
      <c r="R142" s="25">
        <f t="array" aca="1" ref="R142" ca="1">INDEX('Lorri 401b'!L:L,MATCH('Retirement Calculator'!A142,'Lorri 401b'!N:N,0),0)</f>
        <v>3776153.4025457031</v>
      </c>
      <c r="S142" s="25">
        <f t="shared" ca="1" si="7"/>
        <v>4998604.0880646985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1219113.6185216301</v>
      </c>
      <c r="R143" s="25">
        <f t="array" aca="1" ref="R143" ca="1">INDEX('Lorri 401b'!L:L,MATCH('Retirement Calculator'!A143,'Lorri 401b'!N:N,0),0)</f>
        <v>3770141.8411104204</v>
      </c>
      <c r="S143" s="25">
        <f t="shared" ca="1" si="7"/>
        <v>4989255.4596320502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1215762.6470784424</v>
      </c>
      <c r="R144" s="25">
        <f t="array" aca="1" ref="R144" ca="1">INDEX('Lorri 401b'!L:L,MATCH('Retirement Calculator'!A144,'Lorri 401b'!N:N,0),0)</f>
        <v>3764105.231502491</v>
      </c>
      <c r="S144" s="25">
        <f t="shared" ca="1" si="7"/>
        <v>4979867.8785809334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1212397.7132542415</v>
      </c>
      <c r="R145" s="25">
        <f t="array" aca="1" ref="R145" ca="1">INDEX('Lorri 401b'!L:L,MATCH('Retirement Calculator'!A145,'Lorri 401b'!N:N,0),0)</f>
        <v>3758043.4693545285</v>
      </c>
      <c r="S145" s="25">
        <f t="shared" ca="1" si="7"/>
        <v>4970441.1826087702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1209018.7588724399</v>
      </c>
      <c r="R146" s="25">
        <f t="array" aca="1" ref="R146" ca="1">INDEX('Lorri 401b'!L:L,MATCH('Retirement Calculator'!A146,'Lorri 401b'!N:N,0),0)</f>
        <v>3751956.4498642827</v>
      </c>
      <c r="S146" s="25">
        <f t="shared" ca="1" si="7"/>
        <v>4960975.2087367224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1205625.7255140473</v>
      </c>
      <c r="R147" s="25">
        <f t="array" aca="1" ref="R147" ca="1">INDEX('Lorri 401b'!L:L,MATCH('Retirement Calculator'!A147,'Lorri 401b'!N:N,0),0)</f>
        <v>3745844.0677928277</v>
      </c>
      <c r="S147" s="25">
        <f t="shared" ca="1" si="7"/>
        <v>4951469.793306875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1202218.5545166614</v>
      </c>
      <c r="R148" s="25">
        <f t="array" aca="1" ref="R148" ca="1">INDEX('Lorri 401b'!L:L,MATCH('Retirement Calculator'!A148,'Lorri 401b'!N:N,0),0)</f>
        <v>3739706.2174627418</v>
      </c>
      <c r="S148" s="25">
        <f t="shared" ca="1" si="7"/>
        <v>4941924.7719794028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1198797.186973453</v>
      </c>
      <c r="R149" s="25">
        <f t="array" aca="1" ref="R149" ca="1">INDEX('Lorri 401b'!L:L,MATCH('Retirement Calculator'!A149,'Lorri 401b'!N:N,0),0)</f>
        <v>3733542.7927562804</v>
      </c>
      <c r="S149" s="25">
        <f t="shared" ca="1" si="7"/>
        <v>4932339.9797297334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1195361.5637321479</v>
      </c>
      <c r="R150" s="25">
        <f t="array" aca="1" ref="R150" ca="1">INDEX('Lorri 401b'!L:L,MATCH('Retirement Calculator'!A150,'Lorri 401b'!N:N,0),0)</f>
        <v>3727353.6871135421</v>
      </c>
      <c r="S150" s="25">
        <f t="shared" ca="1" si="7"/>
        <v>4922715.2508456903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1191911.6253940042</v>
      </c>
      <c r="R151" s="25">
        <f t="array" aca="1" ref="R151" ca="1">INDEX('Lorri 401b'!L:L,MATCH('Retirement Calculator'!A151,'Lorri 401b'!N:N,0),0)</f>
        <v>3721138.7935306258</v>
      </c>
      <c r="S151" s="25">
        <f t="shared" ca="1" si="7"/>
        <v>4913050.4189246297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1188447.3123127848</v>
      </c>
      <c r="R152" s="25">
        <f t="array" aca="1" ref="R152" ca="1">INDEX('Lorri 401b'!L:L,MATCH('Retirement Calculator'!A152,'Lorri 401b'!N:N,0),0)</f>
        <v>3714898.0045577805</v>
      </c>
      <c r="S152" s="25">
        <f t="shared" ca="1" si="7"/>
        <v>4903345.3168705655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1184968.564593727</v>
      </c>
      <c r="R153" s="25">
        <f t="array" aca="1" ref="R153" ca="1">INDEX('Lorri 401b'!L:L,MATCH('Retirement Calculator'!A153,'Lorri 401b'!N:N,0),0)</f>
        <v>3708631.2122975481</v>
      </c>
      <c r="S153" s="25">
        <f t="shared" ca="1" si="7"/>
        <v>4893599.7768912753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1181475.3220925063</v>
      </c>
      <c r="R154" s="25">
        <f t="array" aca="1" ref="R154" ca="1">INDEX('Lorri 401b'!L:L,MATCH('Retirement Calculator'!A154,'Lorri 401b'!N:N,0),0)</f>
        <v>3702338.3084028983</v>
      </c>
      <c r="S154" s="25">
        <f t="shared" ca="1" si="7"/>
        <v>4883813.6304954048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1177967.5244141973</v>
      </c>
      <c r="R155" s="25">
        <f t="array" aca="1" ref="R155" ca="1">INDEX('Lorri 401b'!L:L,MATCH('Retirement Calculator'!A155,'Lorri 401b'!N:N,0),0)</f>
        <v>3696019.1840753541</v>
      </c>
      <c r="S155" s="25">
        <f t="shared" ca="1" si="7"/>
        <v>4873986.7084895512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1174445.1109122287</v>
      </c>
      <c r="R156" s="25">
        <f t="array" aca="1" ref="R156" ca="1">INDEX('Lorri 401b'!L:L,MATCH('Retirement Calculator'!A156,'Lorri 401b'!N:N,0),0)</f>
        <v>3689673.730063112</v>
      </c>
      <c r="S156" s="25">
        <f t="shared" ca="1" si="7"/>
        <v>4864118.8409753405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1170908.0206873352</v>
      </c>
      <c r="R157" s="25">
        <f t="array" aca="1" ref="R157" ca="1">INDEX('Lorri 401b'!L:L,MATCH('Retirement Calculator'!A157,'Lorri 401b'!N:N,0),0)</f>
        <v>3683301.8366591521</v>
      </c>
      <c r="S157" s="25">
        <f t="shared" ca="1" si="7"/>
        <v>4854209.8573464872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1167356.1925865046</v>
      </c>
      <c r="R158" s="25">
        <f t="array" aca="1" ref="R158" ca="1">INDEX('Lorri 401b'!L:L,MATCH('Retirement Calculator'!A158,'Lorri 401b'!N:N,0),0)</f>
        <v>3676903.3936993424</v>
      </c>
      <c r="S158" s="25">
        <f t="shared" ca="1" si="7"/>
        <v>4844259.5862858472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1163789.5652019207</v>
      </c>
      <c r="R159" s="25">
        <f t="array" aca="1" ref="R159" ca="1">INDEX('Lorri 401b'!L:L,MATCH('Retirement Calculator'!A159,'Lorri 401b'!N:N,0),0)</f>
        <v>3670478.2905605333</v>
      </c>
      <c r="S159" s="25">
        <f t="shared" ca="1" si="7"/>
        <v>4834267.8557624537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1160208.076869901</v>
      </c>
      <c r="R160" s="25">
        <f t="array" aca="1" ref="R160" ca="1">INDEX('Lorri 401b'!L:L,MATCH('Retirement Calculator'!A160,'Lorri 401b'!N:N,0),0)</f>
        <v>3664026.4161586459</v>
      </c>
      <c r="S160" s="25">
        <f t="shared" ca="1" si="7"/>
        <v>4824234.4930285467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1156611.6656698312</v>
      </c>
      <c r="R161" s="25">
        <f t="array" aca="1" ref="R161" ca="1">INDEX('Lorri 401b'!L:L,MATCH('Retirement Calculator'!A161,'Lorri 401b'!N:N,0),0)</f>
        <v>3657547.6589467507</v>
      </c>
      <c r="S161" s="25">
        <f t="shared" ca="1" si="7"/>
        <v>4814159.3246165821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1153000.2694230943</v>
      </c>
      <c r="R162" s="25">
        <f t="array" aca="1" ref="R162" ca="1">INDEX('Lorri 401b'!L:L,MATCH('Retirement Calculator'!A162,'Lorri 401b'!N:N,0),0)</f>
        <v>3651041.9069131394</v>
      </c>
      <c r="S162" s="25">
        <f t="shared" ca="1" si="7"/>
        <v>4804042.1763362335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1149373.8256919961</v>
      </c>
      <c r="R163" s="25">
        <f t="array" aca="1" ref="R163" ca="1">INDEX('Lorri 401b'!L:L,MATCH('Retirement Calculator'!A163,'Lorri 401b'!N:N,0),0)</f>
        <v>3644509.0475793877</v>
      </c>
      <c r="S163" s="25">
        <f t="shared" ca="1" si="7"/>
        <v>4793882.8732713833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1145732.271778685</v>
      </c>
      <c r="R164" s="25">
        <f t="array" aca="1" ref="R164" ca="1">INDEX('Lorri 401b'!L:L,MATCH('Retirement Calculator'!A164,'Lorri 401b'!N:N,0),0)</f>
        <v>3637948.967998412</v>
      </c>
      <c r="S164" s="25">
        <f t="shared" ca="1" si="7"/>
        <v>4783681.2397770975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1142075.5447240684</v>
      </c>
      <c r="R165" s="25">
        <f t="array" aca="1" ref="R165" ca="1">INDEX('Lorri 401b'!L:L,MATCH('Retirement Calculator'!A165,'Lorri 401b'!N:N,0),0)</f>
        <v>3631361.5547525156</v>
      </c>
      <c r="S165" s="25">
        <f t="shared" ca="1" si="7"/>
        <v>4773437.0994765842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1138403.5813067241</v>
      </c>
      <c r="R166" s="25">
        <f t="array" aca="1" ref="R166" ca="1">INDEX('Lorri 401b'!L:L,MATCH('Retirement Calculator'!A166,'Lorri 401b'!N:N,0),0)</f>
        <v>3624746.6939514284</v>
      </c>
      <c r="S166" s="25">
        <f t="shared" ca="1" si="7"/>
        <v>4763150.2752581527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1134716.3180418077</v>
      </c>
      <c r="R167" s="25">
        <f t="array" aca="1" ref="R167" ca="1">INDEX('Lorri 401b'!L:L,MATCH('Retirement Calculator'!A167,'Lorri 401b'!N:N,0),0)</f>
        <v>3618104.2712303363</v>
      </c>
      <c r="S167" s="25">
        <f t="shared" ca="1" si="7"/>
        <v>4752820.5892721443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1131013.6911799542</v>
      </c>
      <c r="R168" s="25">
        <f t="array" aca="1" ref="R168" ca="1">INDEX('Lorri 401b'!L:L,MATCH('Retirement Calculator'!A168,'Lorri 401b'!N:N,0),0)</f>
        <v>3611434.1717479066</v>
      </c>
      <c r="S168" s="25">
        <f t="shared" ca="1" si="7"/>
        <v>4742447.8629278606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1127295.6367061762</v>
      </c>
      <c r="R169" s="25">
        <f t="array" aca="1" ref="R169" ca="1">INDEX('Lorri 401b'!L:L,MATCH('Retirement Calculator'!A169,'Lorri 401b'!N:N,0),0)</f>
        <v>3604736.2801843002</v>
      </c>
      <c r="S169" s="25">
        <f t="shared" ca="1" si="7"/>
        <v>4732031.9168904759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1123562.0903387575</v>
      </c>
      <c r="R170" s="25">
        <f t="array" aca="1" ref="R170" ca="1">INDEX('Lorri 401b'!L:L,MATCH('Retirement Calculator'!A170,'Lorri 401b'!N:N,0),0)</f>
        <v>3598010.4807391786</v>
      </c>
      <c r="S170" s="25">
        <f t="shared" ca="1" si="7"/>
        <v>4721572.5710779363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1119812.9875281411</v>
      </c>
      <c r="R171" s="25">
        <f t="array" aca="1" ref="R171" ca="1">INDEX('Lorri 401b'!L:L,MATCH('Retirement Calculator'!A171,'Lorri 401b'!N:N,0),0)</f>
        <v>3591256.6571297022</v>
      </c>
      <c r="S171" s="25">
        <f t="shared" ca="1" si="7"/>
        <v>4711069.6446578428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1116048.263455814</v>
      </c>
      <c r="R172" s="25">
        <f t="array" aca="1" ref="R172" ca="1">INDEX('Lorri 401b'!L:L,MATCH('Retirement Calculator'!A172,'Lorri 401b'!N:N,0),0)</f>
        <v>3584474.6925885198</v>
      </c>
      <c r="S172" s="25">
        <f t="shared" ca="1" si="7"/>
        <v>4700522.956044334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1112267.8530331855</v>
      </c>
      <c r="R173" s="25">
        <f t="array" aca="1" ref="R173" ca="1">INDEX('Lorri 401b'!L:L,MATCH('Retirement Calculator'!A173,'Lorri 401b'!N:N,0),0)</f>
        <v>3577664.4698617491</v>
      </c>
      <c r="S173" s="25">
        <f t="shared" ca="1" si="7"/>
        <v>4689932.3228949346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1108471.6909004627</v>
      </c>
      <c r="R174" s="25">
        <f t="array" aca="1" ref="R174" ca="1">INDEX('Lorri 401b'!L:L,MATCH('Retirement Calculator'!A174,'Lorri 401b'!N:N,0),0)</f>
        <v>3570825.8712069499</v>
      </c>
      <c r="S174" s="25">
        <f t="shared" ca="1" si="7"/>
        <v>4679297.5621074121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1104659.7114255202</v>
      </c>
      <c r="R175" s="25">
        <f t="array" aca="1" ref="R175" ca="1">INDEX('Lorri 401b'!L:L,MATCH('Retirement Calculator'!A175,'Lorri 401b'!N:N,0),0)</f>
        <v>3563958.7783910893</v>
      </c>
      <c r="S175" s="25">
        <f t="shared" ca="1" si="7"/>
        <v>4668618.4898166098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1100831.8487027655</v>
      </c>
      <c r="R176" s="25">
        <f t="array" aca="1" ref="R176" ca="1">INDEX('Lorri 401b'!L:L,MATCH('Retirement Calculator'!A176,'Lorri 401b'!N:N,0),0)</f>
        <v>3557063.0726884957</v>
      </c>
      <c r="S176" s="25">
        <f t="shared" ca="1" si="7"/>
        <v>4657894.9213912617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1096988.0365519994</v>
      </c>
      <c r="R177" s="25">
        <f t="array" aca="1" ref="R177" ca="1">INDEX('Lorri 401b'!L:L,MATCH('Retirement Calculator'!A177,'Lorri 401b'!N:N,0),0)</f>
        <v>3550138.6348788082</v>
      </c>
      <c r="S177" s="25">
        <f t="shared" ca="1" si="7"/>
        <v>4647126.6714308076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1093128.2085172716</v>
      </c>
      <c r="R178" s="25">
        <f t="array" aca="1" ref="R178" ca="1">INDEX('Lorri 401b'!L:L,MATCH('Retirement Calculator'!A178,'Lorri 401b'!N:N,0),0)</f>
        <v>3543185.3452449138</v>
      </c>
      <c r="S178" s="25">
        <f t="shared" ca="1" si="7"/>
        <v>4636313.5537621854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1089252.2978657323</v>
      </c>
      <c r="R179" s="25">
        <f t="array" aca="1" ref="R179" ca="1">INDEX('Lorri 401b'!L:L,MATCH('Retirement Calculator'!A179,'Lorri 401b'!N:N,0),0)</f>
        <v>3536203.083570878</v>
      </c>
      <c r="S179" s="25">
        <f t="shared" ca="1" si="7"/>
        <v>4625455.3814366106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1085360.2375864785</v>
      </c>
      <c r="R180" s="25">
        <f t="array" aca="1" ref="R180" ca="1">INDEX('Lorri 401b'!L:L,MATCH('Retirement Calculator'!A180,'Lorri 401b'!N:N,0),0)</f>
        <v>3529191.7291398672</v>
      </c>
      <c r="S180" s="25">
        <f t="shared" ca="1" si="7"/>
        <v>4614551.9667263459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1081451.9603893943</v>
      </c>
      <c r="R181" s="25">
        <f t="array" aca="1" ref="R181" ca="1">INDEX('Lorri 401b'!L:L,MATCH('Retirement Calculator'!A181,'Lorri 401b'!N:N,0),0)</f>
        <v>3522151.1607320602</v>
      </c>
      <c r="S181" s="25">
        <f t="shared" ca="1" si="7"/>
        <v>4603603.121121455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1077527.3987039891</v>
      </c>
      <c r="R182" s="25">
        <f t="array" aca="1" ref="R182" ca="1">INDEX('Lorri 401b'!L:L,MATCH('Retirement Calculator'!A182,'Lorri 401b'!N:N,0),0)</f>
        <v>3515081.2566225543</v>
      </c>
      <c r="S182" s="25">
        <f t="shared" ca="1" si="7"/>
        <v>4592608.6553265434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1073586.4846782279</v>
      </c>
      <c r="R183" s="25">
        <f t="array" aca="1" ref="R183" ca="1">INDEX('Lorri 401b'!L:L,MATCH('Retirement Calculator'!A183,'Lorri 401b'!N:N,0),0)</f>
        <v>3507981.8945792587</v>
      </c>
      <c r="S183" s="25">
        <f t="shared" ca="1" si="7"/>
        <v>4581568.3792574871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1069629.1501773593</v>
      </c>
      <c r="R184" s="25">
        <f t="array" aca="1" ref="R184" ca="1">INDEX('Lorri 401b'!L:L,MATCH('Retirement Calculator'!A184,'Lorri 401b'!N:N,0),0)</f>
        <v>3500852.9518607827</v>
      </c>
      <c r="S184" s="25">
        <f t="shared" ca="1" si="7"/>
        <v>4570482.1020381423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1065655.3267827372</v>
      </c>
      <c r="R185" s="25">
        <f t="array" aca="1" ref="R185" ca="1">INDEX('Lorri 401b'!L:L,MATCH('Retirement Calculator'!A185,'Lorri 401b'!N:N,0),0)</f>
        <v>3493694.3052143129</v>
      </c>
      <c r="S185" s="25">
        <f t="shared" ca="1" si="7"/>
        <v>4559349.6319970498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1061664.9457906375</v>
      </c>
      <c r="R186" s="25">
        <f t="array" aca="1" ref="R186" ca="1">INDEX('Lorri 401b'!L:L,MATCH('Retirement Calculator'!A186,'Lorri 401b'!N:N,0),0)</f>
        <v>3486505.8308734829</v>
      </c>
      <c r="S186" s="25">
        <f t="shared" ca="1" si="7"/>
        <v>4548170.7766641201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1057657.9382110708</v>
      </c>
      <c r="R187" s="25">
        <f t="array" aca="1" ref="R187" ca="1">INDEX('Lorri 401b'!L:L,MATCH('Retirement Calculator'!A187,'Lorri 401b'!N:N,0),0)</f>
        <v>3479287.404556233</v>
      </c>
      <c r="S187" s="25">
        <f t="shared" ca="1" si="7"/>
        <v>4536945.3427673038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1053634.2347665892</v>
      </c>
      <c r="R188" s="25">
        <f t="array" aca="1" ref="R188" ca="1">INDEX('Lorri 401b'!L:L,MATCH('Retirement Calculator'!A188,'Lorri 401b'!N:N,0),0)</f>
        <v>3472038.9014626611</v>
      </c>
      <c r="S188" s="25">
        <f t="shared" ca="1" si="7"/>
        <v>4525673.1362292506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1049593.7658910889</v>
      </c>
      <c r="R189" s="25">
        <f t="array" aca="1" ref="R189" ca="1">INDEX('Lorri 401b'!L:L,MATCH('Retirement Calculator'!A189,'Lorri 401b'!N:N,0),0)</f>
        <v>3464760.1962728659</v>
      </c>
      <c r="S189" s="25">
        <f t="shared" ca="1" si="7"/>
        <v>4514353.962163955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1045536.4617286073</v>
      </c>
      <c r="R190" s="25">
        <f t="array" aca="1" ref="R190" ca="1">INDEX('Lorri 401b'!L:L,MATCH('Retirement Calculator'!A190,'Lorri 401b'!N:N,0),0)</f>
        <v>3457451.1631447799</v>
      </c>
      <c r="S190" s="25">
        <f t="shared" ca="1" si="7"/>
        <v>4502987.6248733867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1041462.2521321154</v>
      </c>
      <c r="R191" s="25">
        <f t="array" aca="1" ref="R191" ca="1">INDEX('Lorri 401b'!L:L,MATCH('Retirement Calculator'!A191,'Lorri 401b'!N:N,0),0)</f>
        <v>3450111.6757119936</v>
      </c>
      <c r="S191" s="25">
        <f t="shared" ca="1" si="7"/>
        <v>4491573.927844109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1037371.0666623048</v>
      </c>
      <c r="R192" s="25">
        <f t="array" aca="1" ref="R192" ca="1">INDEX('Lorri 401b'!L:L,MATCH('Retirement Calculator'!A192,'Lorri 401b'!N:N,0),0)</f>
        <v>3442741.6070815707</v>
      </c>
      <c r="S192" s="25">
        <f t="shared" ca="1" si="7"/>
        <v>4480112.6737438757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1033262.8345863699</v>
      </c>
      <c r="R193" s="25">
        <f t="array" aca="1" ref="R193" ca="1">INDEX('Lorri 401b'!L:L,MATCH('Retirement Calculator'!A193,'Lorri 401b'!N:N,0),0)</f>
        <v>3435340.8298318544</v>
      </c>
      <c r="S193" s="25">
        <f t="shared" ca="1" si="7"/>
        <v>4468603.6644182242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1029137.4848767853</v>
      </c>
      <c r="R194" s="25">
        <f t="array" aca="1" ref="R194" ca="1">INDEX('Lorri 401b'!L:L,MATCH('Retirement Calculator'!A194,'Lorri 401b'!N:N,0),0)</f>
        <v>3427909.2160102641</v>
      </c>
      <c r="S194" s="25">
        <f t="shared" ca="1" si="7"/>
        <v>4457046.7008870495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1024994.9462100775</v>
      </c>
      <c r="R195" s="25">
        <f t="array" aca="1" ref="R195" ca="1">INDEX('Lorri 401b'!L:L,MATCH('Retirement Calculator'!A195,'Lorri 401b'!N:N,0),0)</f>
        <v>3420446.6371310838</v>
      </c>
      <c r="S195" s="25">
        <f t="shared" ca="1" si="7"/>
        <v>4445441.5833411608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1020835.1469655917</v>
      </c>
      <c r="R196" s="25">
        <f t="array" aca="1" ref="R196" ca="1">INDEX('Lorri 401b'!L:L,MATCH('Retirement Calculator'!A196,'Lorri 401b'!N:N,0),0)</f>
        <v>3412952.9641732401</v>
      </c>
      <c r="S196" s="25">
        <f t="shared" ca="1" si="7"/>
        <v>4433788.1111388318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1016658.0152242539</v>
      </c>
      <c r="R197" s="25">
        <f t="array" aca="1" ref="R197" ca="1">INDEX('Lorri 401b'!L:L,MATCH('Retirement Calculator'!A197,'Lorri 401b'!N:N,0),0)</f>
        <v>3405428.0675780722</v>
      </c>
      <c r="S197" s="25">
        <f t="shared" ca="1" si="7"/>
        <v>4422086.0828023264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1012463.4787673271</v>
      </c>
      <c r="R198" s="25">
        <f t="array" aca="1" ref="R198" ca="1">INDEX('Lorri 401b'!L:L,MATCH('Retirement Calculator'!A198,'Lorri 401b'!N:N,0),0)</f>
        <v>3397871.8172470913</v>
      </c>
      <c r="S198" s="25">
        <f t="shared" ca="1" si="7"/>
        <v>4410335.2960144188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1008251.4650751633</v>
      </c>
      <c r="R199" s="25">
        <f t="array" aca="1" ref="R199" ca="1">INDEX('Lorri 401b'!L:L,MATCH('Retirement Calculator'!A199,'Lorri 401b'!N:N,0),0)</f>
        <v>3390284.0825397312</v>
      </c>
      <c r="S199" s="25">
        <f t="shared" ca="1" si="7"/>
        <v>4398535.5476148948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1004021.9013259487</v>
      </c>
      <c r="R200" s="25">
        <f t="array" aca="1" ref="R200" ca="1">INDEX('Lorri 401b'!L:L,MATCH('Retirement Calculator'!A200,'Lorri 401b'!N:N,0),0)</f>
        <v>3382664.7322710906</v>
      </c>
      <c r="S200" s="25">
        <f t="shared" ca="1" si="7"/>
        <v>4386686.6335970396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999774.71439444565</v>
      </c>
      <c r="R201" s="25">
        <f t="array" aca="1" ref="R201" ca="1">INDEX('Lorri 401b'!L:L,MATCH('Retirement Calculator'!A201,'Lorri 401b'!N:N,0),0)</f>
        <v>3375013.6347096637</v>
      </c>
      <c r="S201" s="25">
        <f t="shared" ca="1" si="7"/>
        <v>4374788.3491041092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995509.83085072809</v>
      </c>
      <c r="R202" s="25">
        <f t="array" aca="1" ref="R202" ca="1">INDEX('Lorri 401b'!L:L,MATCH('Retirement Calculator'!A202,'Lorri 401b'!N:N,0),0)</f>
        <v>3367330.6575750643</v>
      </c>
      <c r="S202" s="25">
        <f t="shared" ca="1" si="7"/>
        <v>4362840.4884257922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991227.1769589117</v>
      </c>
      <c r="R203" s="25">
        <f t="array" aca="1" ref="R203" ca="1">INDEX('Lorri 401b'!L:L,MATCH('Retirement Calculator'!A203,'Lorri 401b'!N:N,0),0)</f>
        <v>3359615.6680357377</v>
      </c>
      <c r="S203" s="25">
        <f t="shared" ca="1" si="7"/>
        <v>4350842.8449946493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986926.67867587938</v>
      </c>
      <c r="R204" s="25">
        <f t="array" aca="1" ref="R204" ca="1">INDEX('Lorri 401b'!L:L,MATCH('Retirement Calculator'!A204,'Lorri 401b'!N:N,0),0)</f>
        <v>3351868.5327066635</v>
      </c>
      <c r="S204" s="25">
        <f t="shared" ca="1" si="7"/>
        <v>4338795.2113825427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982608.26165000105</v>
      </c>
      <c r="R205" s="25">
        <f t="array" aca="1" ref="R205" ca="1">INDEX('Lorri 401b'!L:L,MATCH('Retirement Calculator'!A205,'Lorri 401b'!N:N,0),0)</f>
        <v>3344089.1176470518</v>
      </c>
      <c r="S205" s="25">
        <f t="shared" ca="1" si="7"/>
        <v>4326697.3792970525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978271.85121984826</v>
      </c>
      <c r="R206" s="25">
        <f t="array" aca="1" ref="R206" ca="1">INDEX('Lorri 401b'!L:L,MATCH('Retirement Calculator'!A206,'Lorri 401b'!N:N,0),0)</f>
        <v>3336277.2883580248</v>
      </c>
      <c r="S206" s="25">
        <f t="shared" ca="1" si="7"/>
        <v>4314549.1395778731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973917.37241290323</v>
      </c>
      <c r="R207" s="25">
        <f t="array" aca="1" ref="R207" ca="1">INDEX('Lorri 401b'!L:L,MATCH('Retirement Calculator'!A207,'Lorri 401b'!N:N,0),0)</f>
        <v>3328432.9097802937</v>
      </c>
      <c r="S207" s="25">
        <f t="shared" ca="1" si="7"/>
        <v>4302350.2821931969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969544.74994426256</v>
      </c>
      <c r="R208" s="25">
        <f t="array" aca="1" ref="R208" ca="1">INDEX('Lorri 401b'!L:L,MATCH('Retirement Calculator'!A208,'Lorri 401b'!N:N,0),0)</f>
        <v>3320555.8462918219</v>
      </c>
      <c r="S208" s="25">
        <f t="shared" ca="1" si="7"/>
        <v>4290100.5962360846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965153.90821533592</v>
      </c>
      <c r="R209" s="25">
        <f t="array" aca="1" ref="R209" ca="1">INDEX('Lorri 401b'!L:L,MATCH('Retirement Calculator'!A209,'Lorri 401b'!N:N,0),0)</f>
        <v>3312645.9617054816</v>
      </c>
      <c r="S209" s="25">
        <f t="shared" ca="1" si="7"/>
        <v>4277799.8699208172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960744.77131253877</v>
      </c>
      <c r="R210" s="25">
        <f t="array" aca="1" ref="R210" ca="1">INDEX('Lorri 401b'!L:L,MATCH('Retirement Calculator'!A210,'Lorri 401b'!N:N,0),0)</f>
        <v>3304703.1192666981</v>
      </c>
      <c r="S210" s="25">
        <f t="shared" ca="1" si="7"/>
        <v>4265447.8905792367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956317.26300597994</v>
      </c>
      <c r="R211" s="25">
        <f t="array" aca="1" ref="R211" ca="1">INDEX('Lorri 401b'!L:L,MATCH('Retirement Calculator'!A211,'Lorri 401b'!N:N,0),0)</f>
        <v>3296727.1816510865</v>
      </c>
      <c r="S211" s="25">
        <f t="shared" ca="1" si="7"/>
        <v>4253044.4446570668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951871.30674814375</v>
      </c>
      <c r="R212" s="25">
        <f t="array" aca="1" ref="R212" ca="1">INDEX('Lorri 401b'!L:L,MATCH('Retirement Calculator'!A212,'Lorri 401b'!N:N,0),0)</f>
        <v>3288718.0109620765</v>
      </c>
      <c r="S212" s="25">
        <f t="shared" ca="1" si="7"/>
        <v>4240589.3177102199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947406.82567256654</v>
      </c>
      <c r="R213" s="25">
        <f t="array" aca="1" ref="R213" ca="1">INDEX('Lorri 401b'!L:L,MATCH('Retirement Calculator'!A213,'Lorri 401b'!N:N,0),0)</f>
        <v>3280675.4687285288</v>
      </c>
      <c r="S213" s="25">
        <f t="shared" ca="1" si="7"/>
        <v>4228082.2944010952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942923.74259250786</v>
      </c>
      <c r="R214" s="25">
        <f t="array" aca="1" ref="R214" ca="1">INDEX('Lorri 401b'!L:L,MATCH('Retirement Calculator'!A214,'Lorri 401b'!N:N,0),0)</f>
        <v>3272599.4159023413</v>
      </c>
      <c r="S214" s="25">
        <f t="shared" ca="1" si="7"/>
        <v>4215523.1584948488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938421.97999961558</v>
      </c>
      <c r="R215" s="25">
        <f t="array" aca="1" ref="R215" ca="1">INDEX('Lorri 401b'!L:L,MATCH('Retirement Calculator'!A215,'Lorri 401b'!N:N,0),0)</f>
        <v>3264489.7128560445</v>
      </c>
      <c r="S215" s="25">
        <f t="shared" ca="1" si="7"/>
        <v>4202911.6928556599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933901.46006258624</v>
      </c>
      <c r="R216" s="25">
        <f t="array" aca="1" ref="R216" ca="1">INDEX('Lorri 401b'!L:L,MATCH('Retirement Calculator'!A216,'Lorri 401b'!N:N,0),0)</f>
        <v>3256346.2193803885</v>
      </c>
      <c r="S216" s="25">
        <f t="shared" ca="1" si="7"/>
        <v>4190247.6794429747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929362.10462581925</v>
      </c>
      <c r="R217" s="25">
        <f t="array" aca="1" ref="R217" ca="1">INDEX('Lorri 401b'!L:L,MATCH('Retirement Calculator'!A217,'Lorri 401b'!N:N,0),0)</f>
        <v>3248168.7946819174</v>
      </c>
      <c r="S217" s="25">
        <f t="shared" ca="1" si="7"/>
        <v>4177530.8993077367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924803.83520806569</v>
      </c>
      <c r="R218" s="25">
        <f t="array" aca="1" ref="R218" ca="1">INDEX('Lorri 401b'!L:L,MATCH('Retirement Calculator'!A218,'Lorri 401b'!N:N,0),0)</f>
        <v>3239957.2973805359</v>
      </c>
      <c r="S218" s="25">
        <f t="shared" ca="1" si="7"/>
        <v>4164761.1325886017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920226.57300107158</v>
      </c>
      <c r="R219" s="25">
        <f t="array" aca="1" ref="R219" ca="1">INDEX('Lorri 401b'!L:L,MATCH('Retirement Calculator'!A219,'Lorri 401b'!N:N,0),0)</f>
        <v>3231711.5855070651</v>
      </c>
      <c r="S219" s="25">
        <f t="shared" ca="1" si="7"/>
        <v>4151938.1585081369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915630.23886821489</v>
      </c>
      <c r="R220" s="25">
        <f t="array" aca="1" ref="R220" ca="1">INDEX('Lorri 401b'!L:L,MATCH('Retirement Calculator'!A220,'Lorri 401b'!N:N,0),0)</f>
        <v>3223431.5165007883</v>
      </c>
      <c r="S220" s="25">
        <f t="shared" ca="1" si="7"/>
        <v>4139061.7553690029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911014.75334313803</v>
      </c>
      <c r="R221" s="25">
        <f t="array" aca="1" ref="R221" ca="1">INDEX('Lorri 401b'!L:L,MATCH('Retirement Calculator'!A221,'Lorri 401b'!N:N,0),0)</f>
        <v>3215116.9472069852</v>
      </c>
      <c r="S221" s="25">
        <f t="shared" ca="1" si="7"/>
        <v>4126131.7005501231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906380.03662837332</v>
      </c>
      <c r="R222" s="25">
        <f t="array" aca="1" ref="R222" ca="1">INDEX('Lorri 401b'!L:L,MATCH('Retirement Calculator'!A222,'Lorri 401b'!N:N,0),0)</f>
        <v>3206767.7338744579</v>
      </c>
      <c r="S222" s="25">
        <f t="shared" ca="1" si="7"/>
        <v>4113147.7705028313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901726.00859396381</v>
      </c>
      <c r="R223" s="25">
        <f t="array" aca="1" ref="R223" ca="1">INDEX('Lorri 401b'!L:L,MATCH('Retirement Calculator'!A223,'Lorri 401b'!N:N,0),0)</f>
        <v>3198383.732153045</v>
      </c>
      <c r="S223" s="25">
        <f t="shared" ca="1" si="7"/>
        <v>4100109.7407470089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897052.58877607761</v>
      </c>
      <c r="R224" s="25">
        <f t="array" aca="1" ref="R224" ca="1">INDEX('Lorri 401b'!L:L,MATCH('Retirement Calculator'!A224,'Lorri 401b'!N:N,0),0)</f>
        <v>3189964.7970911264</v>
      </c>
      <c r="S224" s="25">
        <f t="shared" ca="1" si="7"/>
        <v>4087017.3858672041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892359.69637561683</v>
      </c>
      <c r="R225" s="25">
        <f t="array" aca="1" ref="R225" ca="1">INDEX('Lorri 401b'!L:L,MATCH('Retirement Calculator'!A225,'Lorri 401b'!N:N,0),0)</f>
        <v>3181510.7831331166</v>
      </c>
      <c r="S225" s="25">
        <f t="shared" ca="1" si="7"/>
        <v>4073870.4795087334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887647.25025682081</v>
      </c>
      <c r="R226" s="25">
        <f t="array" aca="1" ref="R226" ca="1">INDEX('Lorri 401b'!L:L,MATCH('Retirement Calculator'!A226,'Lorri 401b'!N:N,0),0)</f>
        <v>3173021.5441169483</v>
      </c>
      <c r="S226" s="25">
        <f t="shared" ca="1" si="7"/>
        <v>4060668.7943737693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882915.16894586314</v>
      </c>
      <c r="R227" s="25">
        <f t="array" aca="1" ref="R227" ca="1">INDEX('Lorri 401b'!L:L,MATCH('Retirement Calculator'!A227,'Lorri 401b'!N:N,0),0)</f>
        <v>3164496.9332715459</v>
      </c>
      <c r="S227" s="25">
        <f t="shared" ca="1" si="7"/>
        <v>4047412.1022174088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878163.37062944309</v>
      </c>
      <c r="R228" s="25">
        <f t="array" aca="1" ref="R228" ca="1">INDEX('Lorri 401b'!L:L,MATCH('Retirement Calculator'!A228,'Lorri 401b'!N:N,0),0)</f>
        <v>3155936.8032142879</v>
      </c>
      <c r="S228" s="25">
        <f t="shared" ca="1" si="7"/>
        <v>4034100.1738437312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873391.77315337129</v>
      </c>
      <c r="R229" s="25">
        <f t="array" aca="1" ref="R229" ca="1">INDEX('Lorri 401b'!L:L,MATCH('Retirement Calculator'!A229,'Lorri 401b'!N:N,0),0)</f>
        <v>3147341.0059484579</v>
      </c>
      <c r="S229" s="25">
        <f t="shared" ca="1" si="7"/>
        <v>4020732.779101829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868600.29402114928</v>
      </c>
      <c r="R230" s="25">
        <f t="array" aca="1" ref="R230" ca="1">INDEX('Lorri 401b'!L:L,MATCH('Retirement Calculator'!A230,'Lorri 401b'!N:N,0),0)</f>
        <v>3138709.3928606869</v>
      </c>
      <c r="S230" s="25">
        <f t="shared" ca="1" si="7"/>
        <v>4007309.686881836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863788.85039254301</v>
      </c>
      <c r="R231" s="25">
        <f t="array" aca="1" ref="R231" ca="1">INDEX('Lorri 401b'!L:L,MATCH('Retirement Calculator'!A231,'Lorri 401b'!N:N,0),0)</f>
        <v>3130041.8147183834</v>
      </c>
      <c r="S231" s="25">
        <f t="shared" ca="1" si="7"/>
        <v>3993830.6651109261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858957.35908215086</v>
      </c>
      <c r="R232" s="25">
        <f t="array" aca="1" ref="R232" ca="1">INDEX('Lorri 401b'!L:L,MATCH('Retirement Calculator'!A232,'Lorri 401b'!N:N,0),0)</f>
        <v>3121338.1216671537</v>
      </c>
      <c r="S232" s="25">
        <f t="shared" ca="1" si="7"/>
        <v>3980295.4807493044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854105.7365579654</v>
      </c>
      <c r="R233" s="25">
        <f t="array" aca="1" ref="R233" ca="1">INDEX('Lorri 401b'!L:L,MATCH('Retirement Calculator'!A233,'Lorri 401b'!N:N,0),0)</f>
        <v>3112598.1632282105</v>
      </c>
      <c r="S233" s="25">
        <f t="shared" ca="1" si="7"/>
        <v>3966703.8997861762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849233.8989399292</v>
      </c>
      <c r="R234" s="25">
        <f t="array" aca="1" ref="R234" ca="1">INDEX('Lorri 401b'!L:L,MATCH('Retirement Calculator'!A234,'Lorri 401b'!N:N,0),0)</f>
        <v>3103821.7882957719</v>
      </c>
      <c r="S234" s="25">
        <f t="shared" ca="1" si="7"/>
        <v>3953055.6872357009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844341.76199848449</v>
      </c>
      <c r="R235" s="25">
        <f t="array" aca="1" ref="R235" ca="1">INDEX('Lorri 401b'!L:L,MATCH('Retirement Calculator'!A235,'Lorri 401b'!N:N,0),0)</f>
        <v>3095008.8451344483</v>
      </c>
      <c r="S235" s="25">
        <f t="shared" ca="1" si="7"/>
        <v>3939350.6071329326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839429.24115311704</v>
      </c>
      <c r="R236" s="25">
        <f t="array" aca="1" ref="R236" ca="1">INDEX('Lorri 401b'!L:L,MATCH('Retirement Calculator'!A236,'Lorri 401b'!N:N,0),0)</f>
        <v>3086159.1813766188</v>
      </c>
      <c r="S236" s="25">
        <f t="shared" ca="1" si="7"/>
        <v>3925588.4225297356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834496.25147089397</v>
      </c>
      <c r="R237" s="25">
        <f t="array" aca="1" ref="R237" ca="1">INDEX('Lorri 401b'!L:L,MATCH('Retirement Calculator'!A237,'Lorri 401b'!N:N,0),0)</f>
        <v>3077272.6440197984</v>
      </c>
      <c r="S237" s="25">
        <f t="shared" ca="1" si="7"/>
        <v>3911768.8954906925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829542.70766499487</v>
      </c>
      <c r="R238" s="25">
        <f t="array" aca="1" ref="R238" ca="1">INDEX('Lorri 401b'!L:L,MATCH('Retirement Calculator'!A238,'Lorri 401b'!N:N,0),0)</f>
        <v>3068349.0794239915</v>
      </c>
      <c r="S238" s="25">
        <f t="shared" ca="1" si="7"/>
        <v>3897891.7870889865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824568.52409323794</v>
      </c>
      <c r="R239" s="25">
        <f t="array" aca="1" ref="R239" ca="1">INDEX('Lorri 401b'!L:L,MATCH('Retirement Calculator'!A239,'Lorri 401b'!N:N,0),0)</f>
        <v>3059388.3333090353</v>
      </c>
      <c r="S239" s="25">
        <f t="shared" ca="1" si="7"/>
        <v>3883956.8574022735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819573.61475659872</v>
      </c>
      <c r="R240" s="25">
        <f t="array" aca="1" ref="R240" ca="1">INDEX('Lorri 401b'!L:L,MATCH('Retirement Calculator'!A240,'Lorri 401b'!N:N,0),0)</f>
        <v>3050390.2507519335</v>
      </c>
      <c r="S240" s="25">
        <f t="shared" ca="1" si="7"/>
        <v>3869963.8655085322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814557.89329772349</v>
      </c>
      <c r="R241" s="25">
        <f t="array" aca="1" ref="R241" ca="1">INDEX('Lorri 401b'!L:L,MATCH('Retirement Calculator'!A241,'Lorri 401b'!N:N,0),0)</f>
        <v>3041354.6761841769</v>
      </c>
      <c r="S241" s="25">
        <f t="shared" ca="1" si="7"/>
        <v>3855912.5694819004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809521.27299943625</v>
      </c>
      <c r="R242" s="25">
        <f t="array" aca="1" ref="R242" ca="1">INDEX('Lorri 401b'!L:L,MATCH('Retirement Calculator'!A242,'Lorri 401b'!N:N,0),0)</f>
        <v>3032281.4533890546</v>
      </c>
      <c r="S242" s="25">
        <f t="shared" ca="1" si="7"/>
        <v>3841802.7263884908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804463.66678323946</v>
      </c>
      <c r="R243" s="25">
        <f t="array" aca="1" ref="R243" ca="1">INDEX('Lorri 401b'!L:L,MATCH('Retirement Calculator'!A243,'Lorri 401b'!N:N,0),0)</f>
        <v>3023170.4254989526</v>
      </c>
      <c r="S243" s="25">
        <f t="shared" ca="1" si="7"/>
        <v>3827634.0922821919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799384.98720780853</v>
      </c>
      <c r="R244" s="25">
        <f t="array" aca="1" ref="R244" ca="1">INDEX('Lorri 401b'!L:L,MATCH('Retirement Calculator'!A244,'Lorri 401b'!N:N,0),0)</f>
        <v>3014021.4349926421</v>
      </c>
      <c r="S244" s="25">
        <f t="shared" ca="1" si="7"/>
        <v>3813406.4222004507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794285.14646747999</v>
      </c>
      <c r="R245" s="25">
        <f t="array" aca="1" ref="R245" ca="1">INDEX('Lorri 401b'!L:L,MATCH('Retirement Calculator'!A245,'Lorri 401b'!N:N,0),0)</f>
        <v>3004834.3236925551</v>
      </c>
      <c r="S245" s="25">
        <f t="shared" ca="1" si="7"/>
        <v>3799119.470160035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789164.05639073334</v>
      </c>
      <c r="R246" s="25">
        <f t="array" aca="1" ref="R246" ca="1">INDEX('Lorri 401b'!L:L,MATCH('Retirement Calculator'!A246,'Lorri 401b'!N:N,0),0)</f>
        <v>2995608.932762051</v>
      </c>
      <c r="S246" s="25">
        <f t="shared" ca="1" si="7"/>
        <v>3784772.9891527845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784021.62843866693</v>
      </c>
      <c r="R247" s="25">
        <f t="array" aca="1" ref="R247" ca="1">INDEX('Lorri 401b'!L:L,MATCH('Retirement Calculator'!A247,'Lorri 401b'!N:N,0),0)</f>
        <v>2986345.1027026698</v>
      </c>
      <c r="S247" s="25">
        <f t="shared" ca="1" si="7"/>
        <v>3770366.7311413367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778857.77370346698</v>
      </c>
      <c r="R248" s="25">
        <f t="array" aca="1" ref="R248" ca="1">INDEX('Lorri 401b'!L:L,MATCH('Retirement Calculator'!A248,'Lorri 401b'!N:N,0),0)</f>
        <v>2977042.6733513745</v>
      </c>
      <c r="S248" s="25">
        <f t="shared" ca="1" si="7"/>
        <v>3755900.4470548416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773672.40290687035</v>
      </c>
      <c r="R249" s="25">
        <f t="array" aca="1" ref="R249" ca="1">INDEX('Lorri 401b'!L:L,MATCH('Retirement Calculator'!A249,'Lorri 401b'!N:N,0),0)</f>
        <v>2967701.4838777822</v>
      </c>
      <c r="S249" s="25">
        <f t="shared" ca="1" si="7"/>
        <v>3741373.8867846527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768465.42639862117</v>
      </c>
      <c r="R250" s="25">
        <f t="array" aca="1" ref="R250" ca="1">INDEX('Lorri 401b'!L:L,MATCH('Retirement Calculator'!A250,'Lorri 401b'!N:N,0),0)</f>
        <v>2958321.3727813833</v>
      </c>
      <c r="S250" s="25">
        <f t="shared" ca="1" si="7"/>
        <v>3726786.7991800047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763236.75415492104</v>
      </c>
      <c r="R251" s="25">
        <f t="array" aca="1" ref="R251" ca="1">INDEX('Lorri 401b'!L:L,MATCH('Retirement Calculator'!A251,'Lorri 401b'!N:N,0),0)</f>
        <v>2948902.1778887496</v>
      </c>
      <c r="S251" s="25">
        <f t="shared" ca="1" si="7"/>
        <v>3712138.9320436707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757986.29577687208</v>
      </c>
      <c r="R252" s="25">
        <f t="array" aca="1" ref="R252" ca="1">INDEX('Lorri 401b'!L:L,MATCH('Retirement Calculator'!A252,'Lorri 401b'!N:N,0),0)</f>
        <v>2939443.7363507301</v>
      </c>
      <c r="S252" s="25">
        <f t="shared" ca="1" si="7"/>
        <v>3697430.032127602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752713.96048891463</v>
      </c>
      <c r="R253" s="25">
        <f t="array" aca="1" ref="R253" ca="1">INDEX('Lorri 401b'!L:L,MATCH('Retirement Calculator'!A253,'Lorri 401b'!N:N,0),0)</f>
        <v>2929945.8846396352</v>
      </c>
      <c r="S253" s="25">
        <f t="shared" ca="1" si="7"/>
        <v>3682659.8451285497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747419.6571372574</v>
      </c>
      <c r="R254" s="25">
        <f t="array" aca="1" ref="R254" ca="1">INDEX('Lorri 401b'!L:L,MATCH('Retirement Calculator'!A254,'Lorri 401b'!N:N,0),0)</f>
        <v>2920408.4585464108</v>
      </c>
      <c r="S254" s="25">
        <f t="shared" ca="1" si="7"/>
        <v>3667828.1156836683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742103.29418830154</v>
      </c>
      <c r="R255" s="25">
        <f t="array" aca="1" ref="R255" ca="1">INDEX('Lorri 401b'!L:L,MATCH('Retirement Calculator'!A255,'Lorri 401b'!N:N,0),0)</f>
        <v>2910831.2931777979</v>
      </c>
      <c r="S255" s="25">
        <f t="shared" ca="1" si="7"/>
        <v>3652934.5873660995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736764.77972705837</v>
      </c>
      <c r="R256" s="25">
        <f t="array" aca="1" ref="R256" ca="1">INDEX('Lorri 401b'!L:L,MATCH('Retirement Calculator'!A256,'Lorri 401b'!N:N,0),0)</f>
        <v>2901214.2229534825</v>
      </c>
      <c r="S256" s="25">
        <f t="shared" ca="1" si="7"/>
        <v>3637979.002680541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731404.02145556</v>
      </c>
      <c r="R257" s="25">
        <f t="array" aca="1" ref="R257" ca="1">INDEX('Lorri 401b'!L:L,MATCH('Retirement Calculator'!A257,'Lorri 401b'!N:N,0),0)</f>
        <v>2891557.0816032323</v>
      </c>
      <c r="S257" s="25">
        <f t="shared" ca="1" si="7"/>
        <v>3622961.1030587922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726020.92669126368</v>
      </c>
      <c r="R258" s="25">
        <f t="array" aca="1" ref="R258" ca="1">INDEX('Lorri 401b'!L:L,MATCH('Retirement Calculator'!A258,'Lorri 401b'!N:N,0),0)</f>
        <v>2881859.7021640227</v>
      </c>
      <c r="S258" s="25">
        <f t="shared" ca="1" si="7"/>
        <v>3607880.6288552862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720615.40236544947</v>
      </c>
      <c r="R259" s="25">
        <f t="array" aca="1" ref="R259" ca="1">INDEX('Lorri 401b'!L:L,MATCH('Retirement Calculator'!A259,'Lorri 401b'!N:N,0),0)</f>
        <v>2872121.9169771499</v>
      </c>
      <c r="S259" s="25">
        <f t="shared" ca="1" si="7"/>
        <v>3592737.3193425993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715187.35502161109</v>
      </c>
      <c r="R260" s="25">
        <f t="array" aca="1" ref="R260" ca="1">INDEX('Lorri 401b'!L:L,MATCH('Retirement Calculator'!A260,'Lorri 401b'!N:N,0),0)</f>
        <v>2862343.5576853319</v>
      </c>
      <c r="S260" s="25">
        <f t="shared" ca="1" si="7"/>
        <v>3577530.9127069432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709736.69081384002</v>
      </c>
      <c r="R261" s="25">
        <f t="array" aca="1" ref="R261" ca="1">INDEX('Lorri 401b'!L:L,MATCH('Retirement Calculator'!A261,'Lorri 401b'!N:N,0),0)</f>
        <v>2852524.4552297979</v>
      </c>
      <c r="S261" s="25">
        <f t="shared" ca="1" si="7"/>
        <v>3562261.1460436378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704263.31550520321</v>
      </c>
      <c r="R262" s="25">
        <f t="array" aca="1" ref="R262" ca="1">INDEX('Lorri 401b'!L:L,MATCH('Retirement Calculator'!A262,'Lorri 401b'!N:N,0),0)</f>
        <v>2842664.439847366</v>
      </c>
      <c r="S262" s="25">
        <f t="shared" ca="1" si="7"/>
        <v>3546927.7553525693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698767.13446611376</v>
      </c>
      <c r="R263" s="25">
        <f t="array" aca="1" ref="R263" ca="1">INDEX('Lorri 401b'!L:L,MATCH('Retirement Calculator'!A263,'Lorri 401b'!N:N,0),0)</f>
        <v>2832763.3410675069</v>
      </c>
      <c r="S263" s="25">
        <f t="shared" ca="1" si="7"/>
        <v>3531530.4755336205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693248.05267269479</v>
      </c>
      <c r="R264" s="25">
        <f t="array" aca="1" ref="R264" ca="1">INDEX('Lorri 401b'!L:L,MATCH('Retirement Calculator'!A264,'Lorri 401b'!N:N,0),0)</f>
        <v>2822820.9877093988</v>
      </c>
      <c r="S264" s="25">
        <f t="shared" ca="1" si="7"/>
        <v>3516069.0403820937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687705.97470513661</v>
      </c>
      <c r="R265" s="25">
        <f t="array" aca="1" ref="R265" ca="1">INDEX('Lorri 401b'!L:L,MATCH('Retirement Calculator'!A265,'Lorri 401b'!N:N,0),0)</f>
        <v>2812837.207878965</v>
      </c>
      <c r="S265" s="25">
        <f t="shared" ca="1" si="7"/>
        <v>3500543.1825841013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682140.8047460469</v>
      </c>
      <c r="R266" s="25">
        <f t="array" aca="1" ref="R266" ca="1">INDEX('Lorri 401b'!L:L,MATCH('Retirement Calculator'!A266,'Lorri 401b'!N:N,0),0)</f>
        <v>2802811.8289659042</v>
      </c>
      <c r="S266" s="25">
        <f t="shared" ref="S266:S520" ca="1" si="267">SUM(Q266:R266)</f>
        <v>3484952.6337119509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676552.44657879428</v>
      </c>
      <c r="R267" s="25">
        <f t="array" aca="1" ref="R267" ca="1">INDEX('Lorri 401b'!L:L,MATCH('Retirement Calculator'!A267,'Lorri 401b'!N:N,0),0)</f>
        <v>2792744.6776407058</v>
      </c>
      <c r="S267" s="25">
        <f t="shared" ca="1" si="267"/>
        <v>3469297.1242195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670940.80358584481</v>
      </c>
      <c r="R268" s="25">
        <f t="array" aca="1" ref="R268" ca="1">INDEX('Lorri 401b'!L:L,MATCH('Retirement Calculator'!A268,'Lorri 401b'!N:N,0),0)</f>
        <v>2782635.5798516525</v>
      </c>
      <c r="S268" s="25">
        <f t="shared" ca="1" si="267"/>
        <v>3453576.3834374975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665305.77874709142</v>
      </c>
      <c r="R269" s="25">
        <f t="array" aca="1" ref="R269" ca="1">INDEX('Lorri 401b'!L:L,MATCH('Retirement Calculator'!A269,'Lorri 401b'!N:N,0),0)</f>
        <v>2772484.3608218115</v>
      </c>
      <c r="S269" s="25">
        <f t="shared" ca="1" si="267"/>
        <v>3437790.139568903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659647.27463817655</v>
      </c>
      <c r="R270" s="25">
        <f t="array" aca="1" ref="R270" ca="1">INDEX('Lorri 401b'!L:L,MATCH('Retirement Calculator'!A270,'Lorri 401b'!N:N,0),0)</f>
        <v>2762290.8450460127</v>
      </c>
      <c r="S270" s="25">
        <f t="shared" ca="1" si="267"/>
        <v>3421938.1196841891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653965.19342880789</v>
      </c>
      <c r="R271" s="25">
        <f t="array" aca="1" ref="R271" ca="1">INDEX('Lorri 401b'!L:L,MATCH('Retirement Calculator'!A271,'Lorri 401b'!N:N,0),0)</f>
        <v>2752054.8562878147</v>
      </c>
      <c r="S271" s="25">
        <f t="shared" ca="1" si="267"/>
        <v>3406020.0497166226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648259.43688106688</v>
      </c>
      <c r="R272" s="25">
        <f t="array" aca="1" ref="R272" ca="1">INDEX('Lorri 401b'!L:L,MATCH('Retirement Calculator'!A272,'Lorri 401b'!N:N,0),0)</f>
        <v>2741776.2175764577</v>
      </c>
      <c r="S272" s="25">
        <f t="shared" ca="1" si="267"/>
        <v>3390035.6544575244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642529.90634771017</v>
      </c>
      <c r="R273" s="25">
        <f t="array" aca="1" ref="R273" ca="1">INDEX('Lorri 401b'!L:L,MATCH('Retirement Calculator'!A273,'Lorri 401b'!N:N,0),0)</f>
        <v>2731454.7512038033</v>
      </c>
      <c r="S273" s="25">
        <f t="shared" ca="1" si="267"/>
        <v>3373984.6575515135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636776.50277046452</v>
      </c>
      <c r="R274" s="25">
        <f t="array" aca="1" ref="R274" ca="1">INDEX('Lorri 401b'!L:L,MATCH('Retirement Calculator'!A274,'Lorri 401b'!N:N,0),0)</f>
        <v>2721090.2787212632</v>
      </c>
      <c r="S274" s="25">
        <f t="shared" ca="1" si="267"/>
        <v>3357866.7814917276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630999.12667831371</v>
      </c>
      <c r="R275" s="25">
        <f t="array" aca="1" ref="R275" ca="1">INDEX('Lorri 401b'!L:L,MATCH('Retirement Calculator'!A275,'Lorri 401b'!N:N,0),0)</f>
        <v>2710682.6209367123</v>
      </c>
      <c r="S275" s="25">
        <f t="shared" ca="1" si="267"/>
        <v>3341681.7476150258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625197.6781857789</v>
      </c>
      <c r="R276" s="25">
        <f t="array" aca="1" ref="R276" ca="1">INDEX('Lorri 401b'!L:L,MATCH('Retirement Calculator'!A276,'Lorri 401b'!N:N,0),0)</f>
        <v>2700231.5979113923</v>
      </c>
      <c r="S276" s="25">
        <f t="shared" ca="1" si="267"/>
        <v>3325429.276097171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619372.05699119193</v>
      </c>
      <c r="R277" s="25">
        <f t="array" aca="1" ref="R277" ca="1">INDEX('Lorri 401b'!L:L,MATCH('Retirement Calculator'!A277,'Lorri 401b'!N:N,0),0)</f>
        <v>2689737.0289568002</v>
      </c>
      <c r="S277" s="25">
        <f t="shared" ca="1" si="267"/>
        <v>3309109.0859479923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613522.16237496084</v>
      </c>
      <c r="R278" s="25">
        <f t="array" aca="1" ref="R278" ca="1">INDEX('Lorri 401b'!L:L,MATCH('Retirement Calculator'!A278,'Lorri 401b'!N:N,0),0)</f>
        <v>2679198.7326315641</v>
      </c>
      <c r="S278" s="25">
        <f t="shared" ca="1" si="267"/>
        <v>3292720.8950065249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607647.89319782879</v>
      </c>
      <c r="R279" s="25">
        <f t="array" aca="1" ref="R279" ca="1">INDEX('Lorri 401b'!L:L,MATCH('Retirement Calculator'!A279,'Lorri 401b'!N:N,0),0)</f>
        <v>2668616.526738306</v>
      </c>
      <c r="S279" s="25">
        <f t="shared" ca="1" si="267"/>
        <v>3276264.4199361349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601749.14789912535</v>
      </c>
      <c r="R280" s="25">
        <f t="array" aca="1" ref="R280" ca="1">INDEX('Lorri 401b'!L:L,MATCH('Retirement Calculator'!A280,'Lorri 401b'!N:N,0),0)</f>
        <v>2657990.2283204929</v>
      </c>
      <c r="S280" s="25">
        <f t="shared" ca="1" si="267"/>
        <v>3259739.3762196181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595825.82449501066</v>
      </c>
      <c r="R281" s="25">
        <f t="array" aca="1" ref="R281" ca="1">INDEX('Lorri 401b'!L:L,MATCH('Retirement Calculator'!A281,'Lorri 401b'!N:N,0),0)</f>
        <v>2647319.653659272</v>
      </c>
      <c r="S281" s="25">
        <f t="shared" ca="1" si="267"/>
        <v>3243145.4781542826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589877.82057671214</v>
      </c>
      <c r="R282" s="25">
        <f t="array" aca="1" ref="R282" ca="1">INDEX('Lorri 401b'!L:L,MATCH('Retirement Calculator'!A282,'Lorri 401b'!N:N,0),0)</f>
        <v>2636604.6182702961</v>
      </c>
      <c r="S282" s="25">
        <f t="shared" ca="1" si="267"/>
        <v>3226482.4388470082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583905.03330875398</v>
      </c>
      <c r="R283" s="25">
        <f t="array" aca="1" ref="R283" ca="1">INDEX('Lorri 401b'!L:L,MATCH('Retirement Calculator'!A283,'Lorri 401b'!N:N,0),0)</f>
        <v>2625844.9369005328</v>
      </c>
      <c r="S283" s="25">
        <f t="shared" ca="1" si="267"/>
        <v>3209749.9702092865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577907.35942717933</v>
      </c>
      <c r="R284" s="25">
        <f t="array" aca="1" ref="R284" ca="1">INDEX('Lorri 401b'!L:L,MATCH('Retirement Calculator'!A284,'Lorri 401b'!N:N,0),0)</f>
        <v>2615040.4235250619</v>
      </c>
      <c r="S284" s="25">
        <f t="shared" ca="1" si="267"/>
        <v>3192947.7829522411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571884.69523776486</v>
      </c>
      <c r="R285" s="25">
        <f t="array" aca="1" ref="R285" ca="1">INDEX('Lorri 401b'!L:L,MATCH('Retirement Calculator'!A285,'Lorri 401b'!N:N,0),0)</f>
        <v>2604190.89134386</v>
      </c>
      <c r="S285" s="25">
        <f t="shared" ca="1" si="267"/>
        <v>3176075.586581625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565836.93661422783</v>
      </c>
      <c r="R286" s="25">
        <f t="array" aca="1" ref="R286" ca="1">INDEX('Lorri 401b'!L:L,MATCH('Retirement Calculator'!A286,'Lorri 401b'!N:N,0),0)</f>
        <v>2593296.1527785696</v>
      </c>
      <c r="S286" s="25">
        <f t="shared" ca="1" si="267"/>
        <v>3159133.0893927976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559763.97899642598</v>
      </c>
      <c r="R287" s="25">
        <f t="array" aca="1" ref="R287" ca="1">INDEX('Lorri 401b'!L:L,MATCH('Retirement Calculator'!A287,'Lorri 401b'!N:N,0),0)</f>
        <v>2582356.0194692574</v>
      </c>
      <c r="S287" s="25">
        <f t="shared" ca="1" si="267"/>
        <v>3142119.9984656833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553665.71738854994</v>
      </c>
      <c r="R288" s="25">
        <f t="array" aca="1" ref="R288" ca="1">INDEX('Lorri 401b'!L:L,MATCH('Retirement Calculator'!A288,'Lorri 401b'!N:N,0),0)</f>
        <v>2571370.3022711566</v>
      </c>
      <c r="S288" s="25">
        <f t="shared" ca="1" si="267"/>
        <v>3125036.0196597064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547542.04635730782</v>
      </c>
      <c r="R289" s="25">
        <f t="array" aca="1" ref="R289" ca="1">INDEX('Lorri 401b'!L:L,MATCH('Retirement Calculator'!A289,'Lorri 401b'!N:N,0),0)</f>
        <v>2560338.8112513968</v>
      </c>
      <c r="S289" s="25">
        <f t="shared" ca="1" si="267"/>
        <v>3107880.8576087048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541392.86003010219</v>
      </c>
      <c r="R290" s="25">
        <f t="array" aca="1" ref="R290" ca="1">INDEX('Lorri 401b'!L:L,MATCH('Retirement Calculator'!A290,'Lorri 401b'!N:N,0),0)</f>
        <v>2549261.3556857212</v>
      </c>
      <c r="S290" s="25">
        <f t="shared" ca="1" si="267"/>
        <v>3090654.2157158232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535218.0520931998</v>
      </c>
      <c r="R291" s="25">
        <f t="array" aca="1" ref="R291" ca="1">INDEX('Lorri 401b'!L:L,MATCH('Retirement Calculator'!A291,'Lorri 401b'!N:N,0),0)</f>
        <v>2538137.7440551887</v>
      </c>
      <c r="S291" s="25">
        <f t="shared" ca="1" si="267"/>
        <v>3073355.7961483886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529017.51578989369</v>
      </c>
      <c r="R292" s="25">
        <f t="array" aca="1" ref="R292" ca="1">INDEX('Lorri 401b'!L:L,MATCH('Retirement Calculator'!A292,'Lorri 401b'!N:N,0),0)</f>
        <v>2526967.7840428622</v>
      </c>
      <c r="S292" s="25">
        <f t="shared" ca="1" si="267"/>
        <v>3055985.2998327557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522791.14391865715</v>
      </c>
      <c r="R293" s="25">
        <f t="array" aca="1" ref="R293" ca="1">INDEX('Lorri 401b'!L:L,MATCH('Retirement Calculator'!A293,'Lorri 401b'!N:N,0),0)</f>
        <v>2515751.2825304847</v>
      </c>
      <c r="S293" s="25">
        <f t="shared" ca="1" si="267"/>
        <v>3038542.4264491419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516538.82883129048</v>
      </c>
      <c r="R294" s="25">
        <f t="array" aca="1" ref="R294" ca="1">INDEX('Lorri 401b'!L:L,MATCH('Retirement Calculator'!A294,'Lorri 401b'!N:N,0),0)</f>
        <v>2504488.0455951388</v>
      </c>
      <c r="S294" s="25">
        <f t="shared" ca="1" si="267"/>
        <v>3021026.8744264292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510260.46243105974</v>
      </c>
      <c r="R295" s="25">
        <f t="array" aca="1" ref="R295" ca="1">INDEX('Lorri 401b'!L:L,MATCH('Retirement Calculator'!A295,'Lorri 401b'!N:N,0),0)</f>
        <v>2493177.8785058958</v>
      </c>
      <c r="S295" s="25">
        <f t="shared" ca="1" si="267"/>
        <v>3003438.3409369555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503955.93617082806</v>
      </c>
      <c r="R296" s="25">
        <f t="array" aca="1" ref="R296" ca="1">INDEX('Lorri 401b'!L:L,MATCH('Retirement Calculator'!A296,'Lorri 401b'!N:N,0),0)</f>
        <v>2481820.5857204474</v>
      </c>
      <c r="S296" s="25">
        <f t="shared" ca="1" si="267"/>
        <v>2985776.5218912754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497625.14105117874</v>
      </c>
      <c r="R297" s="25">
        <f t="array" aca="1" ref="R297" ca="1">INDEX('Lorri 401b'!L:L,MATCH('Retirement Calculator'!A297,'Lorri 401b'!N:N,0),0)</f>
        <v>2470415.9708817261</v>
      </c>
      <c r="S297" s="25">
        <f t="shared" ca="1" si="267"/>
        <v>2968041.1119329049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491267.96761853091</v>
      </c>
      <c r="R298" s="25">
        <f t="array" aca="1" ref="R298" ca="1">INDEX('Lorri 401b'!L:L,MATCH('Retirement Calculator'!A298,'Lorri 401b'!N:N,0),0)</f>
        <v>2458963.8368145102</v>
      </c>
      <c r="S298" s="25">
        <f t="shared" ca="1" si="267"/>
        <v>2950231.8044330413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484884.30596324702</v>
      </c>
      <c r="R299" s="25">
        <f t="array" aca="1" ref="R299" ca="1">INDEX('Lorri 401b'!L:L,MATCH('Retirement Calculator'!A299,'Lorri 401b'!N:N,0),0)</f>
        <v>2447463.9855220146</v>
      </c>
      <c r="S299" s="25">
        <f t="shared" ca="1" si="267"/>
        <v>2932348.2914852616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478474.04571773281</v>
      </c>
      <c r="R300" s="25">
        <f t="array" aca="1" ref="R300" ca="1">INDEX('Lorri 401b'!L:L,MATCH('Retirement Calculator'!A300,'Lorri 401b'!N:N,0),0)</f>
        <v>2435916.2181824669</v>
      </c>
      <c r="S300" s="25">
        <f t="shared" ca="1" si="267"/>
        <v>2914390.2639001999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472037.07605452894</v>
      </c>
      <c r="R301" s="25">
        <f t="array" aca="1" ref="R301" ca="1">INDEX('Lorri 401b'!L:L,MATCH('Retirement Calculator'!A301,'Lorri 401b'!N:N,0),0)</f>
        <v>2424320.3351456709</v>
      </c>
      <c r="S301" s="25">
        <f t="shared" ca="1" si="267"/>
        <v>2896357.4112001997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465573.28568439506</v>
      </c>
      <c r="R302" s="25">
        <f t="array" aca="1" ref="R302" ca="1">INDEX('Lorri 401b'!L:L,MATCH('Retirement Calculator'!A302,'Lorri 401b'!N:N,0),0)</f>
        <v>2412676.1359295552</v>
      </c>
      <c r="S302" s="25">
        <f t="shared" ca="1" si="267"/>
        <v>2878249.4216139503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459082.56285438559</v>
      </c>
      <c r="R303" s="25">
        <f t="array" aca="1" ref="R303" ca="1">INDEX('Lorri 401b'!L:L,MATCH('Retirement Calculator'!A303,'Lorri 401b'!N:N,0),0)</f>
        <v>2400983.4192167055</v>
      </c>
      <c r="S303" s="25">
        <f t="shared" ca="1" si="267"/>
        <v>2860065.982071091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452564.79534591775</v>
      </c>
      <c r="R304" s="25">
        <f t="array" aca="1" ref="R304" ca="1">INDEX('Lorri 401b'!L:L,MATCH('Retirement Calculator'!A304,'Lorri 401b'!N:N,0),0)</f>
        <v>2389241.9828508855</v>
      </c>
      <c r="S304" s="25">
        <f t="shared" ca="1" si="267"/>
        <v>2841806.7781968033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446019.8704728313</v>
      </c>
      <c r="R305" s="25">
        <f t="array" aca="1" ref="R305" ca="1">INDEX('Lorri 401b'!L:L,MATCH('Retirement Calculator'!A305,'Lorri 401b'!N:N,0),0)</f>
        <v>2377451.6238335413</v>
      </c>
      <c r="S305" s="25">
        <f t="shared" ca="1" si="267"/>
        <v>2823471.4943063725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439447.67507944035</v>
      </c>
      <c r="R306" s="25">
        <f t="array" aca="1" ref="R306" ca="1">INDEX('Lorri 401b'!L:L,MATCH('Retirement Calculator'!A306,'Lorri 401b'!N:N,0),0)</f>
        <v>2365612.1383202914</v>
      </c>
      <c r="S306" s="25">
        <f t="shared" ca="1" si="267"/>
        <v>2805059.8133997316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432848.09553857689</v>
      </c>
      <c r="R307" s="25">
        <f t="array" aca="1" ref="R307" ca="1">INDEX('Lorri 401b'!L:L,MATCH('Retirement Calculator'!A307,'Lorri 401b'!N:N,0),0)</f>
        <v>2353723.3216174031</v>
      </c>
      <c r="S307" s="25">
        <f t="shared" ca="1" si="267"/>
        <v>2786571.4171559801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426221.01774962654</v>
      </c>
      <c r="R308" s="25">
        <f t="array" aca="1" ref="R308" ca="1">INDEX('Lorri 401b'!L:L,MATCH('Retirement Calculator'!A308,'Lorri 401b'!N:N,0),0)</f>
        <v>2341784.9681782527</v>
      </c>
      <c r="S308" s="25">
        <f t="shared" ca="1" si="267"/>
        <v>2768005.9859278793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419566.32713655557</v>
      </c>
      <c r="R309" s="25">
        <f t="array" aca="1" ref="R309" ca="1">INDEX('Lorri 401b'!L:L,MATCH('Retirement Calculator'!A309,'Lorri 401b'!N:N,0),0)</f>
        <v>2329796.8715997725</v>
      </c>
      <c r="S309" s="25">
        <f t="shared" ca="1" si="267"/>
        <v>2749363.1987363282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412883.90864593012</v>
      </c>
      <c r="R310" s="25">
        <f t="array" aca="1" ref="R310" ca="1">INDEX('Lorri 401b'!L:L,MATCH('Retirement Calculator'!A310,'Lorri 401b'!N:N,0),0)</f>
        <v>2317758.824618882</v>
      </c>
      <c r="S310" s="25">
        <f t="shared" ca="1" si="267"/>
        <v>2730642.7332648123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406173.64674492704</v>
      </c>
      <c r="R311" s="25">
        <f t="array" aca="1" ref="R311" ca="1">INDEX('Lorri 401b'!L:L,MATCH('Retirement Calculator'!A311,'Lorri 401b'!N:N,0),0)</f>
        <v>2305670.6191089046</v>
      </c>
      <c r="S311" s="25">
        <f t="shared" ca="1" si="267"/>
        <v>2711844.2658538315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399435.42541933648</v>
      </c>
      <c r="R312" s="25">
        <f t="array" aca="1" ref="R312" ca="1">INDEX('Lorri 401b'!L:L,MATCH('Retirement Calculator'!A312,'Lorri 401b'!N:N,0),0)</f>
        <v>2293532.046075969</v>
      </c>
      <c r="S312" s="25">
        <f t="shared" ca="1" si="267"/>
        <v>2692967.4714953057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392669.12817155593</v>
      </c>
      <c r="R313" s="25">
        <f t="array" aca="1" ref="R313" ca="1">INDEX('Lorri 401b'!L:L,MATCH('Retirement Calculator'!A313,'Lorri 401b'!N:N,0),0)</f>
        <v>2281342.8956553959</v>
      </c>
      <c r="S313" s="25">
        <f t="shared" ca="1" si="267"/>
        <v>2674012.0238269521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385874.63801857631</v>
      </c>
      <c r="R314" s="25">
        <f t="array" aca="1" ref="R314" ca="1">INDEX('Lorri 401b'!L:L,MATCH('Retirement Calculator'!A314,'Lorri 401b'!N:N,0),0)</f>
        <v>2269102.9571080706</v>
      </c>
      <c r="S314" s="25">
        <f t="shared" ca="1" si="267"/>
        <v>2654977.595126647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379051.83748995926</v>
      </c>
      <c r="R315" s="25">
        <f t="array" aca="1" ref="R315" ca="1">INDEX('Lorri 401b'!L:L,MATCH('Retirement Calculator'!A315,'Lorri 401b'!N:N,0),0)</f>
        <v>2256812.018816798</v>
      </c>
      <c r="S315" s="25">
        <f t="shared" ca="1" si="267"/>
        <v>2635863.8563067573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372200.60862580634</v>
      </c>
      <c r="R316" s="25">
        <f t="array" aca="1" ref="R316" ca="1">INDEX('Lorri 401b'!L:L,MATCH('Retirement Calculator'!A316,'Lorri 401b'!N:N,0),0)</f>
        <v>2244469.868282645</v>
      </c>
      <c r="S316" s="25">
        <f t="shared" ca="1" si="267"/>
        <v>2616670.4769084514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365320.83297471947</v>
      </c>
      <c r="R317" s="25">
        <f t="array" aca="1" ref="R317" ca="1">INDEX('Lorri 401b'!L:L,MATCH('Retirement Calculator'!A317,'Lorri 401b'!N:N,0),0)</f>
        <v>2232076.2921212665</v>
      </c>
      <c r="S317" s="25">
        <f t="shared" ca="1" si="267"/>
        <v>2597397.1250959858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358412.39159175305</v>
      </c>
      <c r="R318" s="25">
        <f t="array" aca="1" ref="R318" ca="1">INDEX('Lorri 401b'!L:L,MATCH('Retirement Calculator'!A318,'Lorri 401b'!N:N,0),0)</f>
        <v>2219631.0760592157</v>
      </c>
      <c r="S318" s="25">
        <f t="shared" ca="1" si="267"/>
        <v>2578043.4676509686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351475.16503635759</v>
      </c>
      <c r="R319" s="25">
        <f t="array" aca="1" ref="R319" ca="1">INDEX('Lorri 401b'!L:L,MATCH('Retirement Calculator'!A319,'Lorri 401b'!N:N,0),0)</f>
        <v>2207134.0049302396</v>
      </c>
      <c r="S319" s="25">
        <f t="shared" ca="1" si="267"/>
        <v>2558609.1699665971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344509.03337031463</v>
      </c>
      <c r="R320" s="25">
        <f t="array" aca="1" ref="R320" ca="1">INDEX('Lorri 401b'!L:L,MATCH('Retirement Calculator'!A320,'Lorri 401b'!N:N,0),0)</f>
        <v>2194584.8626715592</v>
      </c>
      <c r="S320" s="25">
        <f t="shared" ca="1" si="267"/>
        <v>2539093.8960418738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337513.87615566317</v>
      </c>
      <c r="R321" s="25">
        <f t="array" aca="1" ref="R321" ca="1">INDEX('Lorri 401b'!L:L,MATCH('Retirement Calculator'!A321,'Lorri 401b'!N:N,0),0)</f>
        <v>2181983.4323201342</v>
      </c>
      <c r="S321" s="25">
        <f t="shared" ca="1" si="267"/>
        <v>2519497.3084757975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330489.57245261734</v>
      </c>
      <c r="R322" s="25">
        <f t="array" aca="1" ref="R322" ca="1">INDEX('Lorri 401b'!L:L,MATCH('Retirement Calculator'!A322,'Lorri 401b'!N:N,0),0)</f>
        <v>2169329.4960089121</v>
      </c>
      <c r="S322" s="25">
        <f t="shared" ca="1" si="267"/>
        <v>2499819.0684615294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323436.00081747549</v>
      </c>
      <c r="R323" s="25">
        <f t="array" aca="1" ref="R323" ca="1">INDEX('Lorri 401b'!L:L,MATCH('Retirement Calculator'!A323,'Lorri 401b'!N:N,0),0)</f>
        <v>2156622.8349630595</v>
      </c>
      <c r="S323" s="25">
        <f t="shared" ca="1" si="267"/>
        <v>2480058.8357805349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316353.03930052056</v>
      </c>
      <c r="R324" s="25">
        <f t="array" aca="1" ref="R324" ca="1">INDEX('Lorri 401b'!L:L,MATCH('Retirement Calculator'!A324,'Lorri 401b'!N:N,0),0)</f>
        <v>2143863.2294961829</v>
      </c>
      <c r="S324" s="25">
        <f t="shared" ca="1" si="267"/>
        <v>2460216.2687967033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309240.56544391165</v>
      </c>
      <c r="R325" s="25">
        <f t="array" aca="1" ref="R325" ca="1">INDEX('Lorri 401b'!L:L,MATCH('Retirement Calculator'!A325,'Lorri 401b'!N:N,0),0)</f>
        <v>2131050.4590065274</v>
      </c>
      <c r="S325" s="25">
        <f t="shared" ca="1" si="267"/>
        <v>2440291.024450439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302098.45627956686</v>
      </c>
      <c r="R326" s="25">
        <f t="array" aca="1" ref="R326" ca="1">INDEX('Lorri 401b'!L:L,MATCH('Retirement Calculator'!A326,'Lorri 401b'!N:N,0),0)</f>
        <v>2118184.301973165</v>
      </c>
      <c r="S326" s="25">
        <f t="shared" ca="1" si="267"/>
        <v>2420282.758252732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294926.58832703729</v>
      </c>
      <c r="R327" s="25">
        <f t="array" aca="1" ref="R327" ca="1">INDEX('Lorri 401b'!L:L,MATCH('Retirement Calculator'!A327,'Lorri 401b'!N:N,0),0)</f>
        <v>2105264.5359521634</v>
      </c>
      <c r="S327" s="25">
        <f t="shared" ca="1" si="267"/>
        <v>2400191.1242792006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287724.8375913722</v>
      </c>
      <c r="R328" s="25">
        <f t="array" aca="1" ref="R328" ca="1">INDEX('Lorri 401b'!L:L,MATCH('Retirement Calculator'!A328,'Lorri 401b'!N:N,0),0)</f>
        <v>2092290.9375727412</v>
      </c>
      <c r="S328" s="25">
        <f t="shared" ca="1" si="267"/>
        <v>2380015.7751641134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280493.07956097514</v>
      </c>
      <c r="R329" s="25">
        <f t="array" aca="1" ref="R329" ca="1">INDEX('Lorri 401b'!L:L,MATCH('Retirement Calculator'!A329,'Lorri 401b'!N:N,0),0)</f>
        <v>2079263.2825334047</v>
      </c>
      <c r="S329" s="25">
        <f t="shared" ca="1" si="267"/>
        <v>2359756.36209438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273231.18920545146</v>
      </c>
      <c r="R330" s="25">
        <f t="array" aca="1" ref="R330" ca="1">INDEX('Lorri 401b'!L:L,MATCH('Retirement Calculator'!A330,'Lorri 401b'!N:N,0),0)</f>
        <v>2066181.3455980709</v>
      </c>
      <c r="S330" s="25">
        <f t="shared" ca="1" si="267"/>
        <v>2339412.5348035223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265939.04097344639</v>
      </c>
      <c r="R331" s="25">
        <f t="array" aca="1" ref="R331" ca="1">INDEX('Lorri 401b'!L:L,MATCH('Retirement Calculator'!A331,'Lorri 401b'!N:N,0),0)</f>
        <v>2053044.9005921732</v>
      </c>
      <c r="S331" s="25">
        <f t="shared" ca="1" si="267"/>
        <v>2318983.9415656198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258616.50879047465</v>
      </c>
      <c r="R332" s="25">
        <f t="array" aca="1" ref="R332" ca="1">INDEX('Lorri 401b'!L:L,MATCH('Retirement Calculator'!A332,'Lorri 401b'!N:N,0),0)</f>
        <v>2039853.7203987511</v>
      </c>
      <c r="S332" s="25">
        <f t="shared" ca="1" si="267"/>
        <v>2298470.2291892259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251263.46605674052</v>
      </c>
      <c r="R333" s="25">
        <f t="array" aca="1" ref="R333" ca="1">INDEX('Lorri 401b'!L:L,MATCH('Retirement Calculator'!A333,'Lorri 401b'!N:N,0),0)</f>
        <v>2026607.5769545229</v>
      </c>
      <c r="S333" s="25">
        <f t="shared" ca="1" si="267"/>
        <v>2277871.0430112635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243879.78564494918</v>
      </c>
      <c r="R334" s="25">
        <f t="array" aca="1" ref="R334" ca="1">INDEX('Lorri 401b'!L:L,MATCH('Retirement Calculator'!A334,'Lorri 401b'!N:N,0),0)</f>
        <v>2013306.2412459438</v>
      </c>
      <c r="S334" s="25">
        <f t="shared" ca="1" si="267"/>
        <v>2257186.026890893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236465.33989810871</v>
      </c>
      <c r="R335" s="25">
        <f t="array" aca="1" ref="R335" ca="1">INDEX('Lorri 401b'!L:L,MATCH('Retirement Calculator'!A335,'Lorri 401b'!N:N,0),0)</f>
        <v>1999949.4833052456</v>
      </c>
      <c r="S335" s="25">
        <f t="shared" ca="1" si="267"/>
        <v>2236414.8232033541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229020.00062732305</v>
      </c>
      <c r="R336" s="25">
        <f t="array" aca="1" ref="R336" ca="1">INDEX('Lorri 401b'!L:L,MATCH('Retirement Calculator'!A336,'Lorri 401b'!N:N,0),0)</f>
        <v>1986537.0722064613</v>
      </c>
      <c r="S336" s="25">
        <f t="shared" ca="1" si="267"/>
        <v>2215557.0728337844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221543.6391095758</v>
      </c>
      <c r="R337" s="25">
        <f t="array" aca="1" ref="R337" ca="1">INDEX('Lorri 401b'!L:L,MATCH('Retirement Calculator'!A337,'Lorri 401b'!N:N,0),0)</f>
        <v>1973068.776061432</v>
      </c>
      <c r="S337" s="25">
        <f t="shared" ca="1" si="267"/>
        <v>2194612.4151710076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214036.1260855046</v>
      </c>
      <c r="R338" s="25">
        <f t="array" aca="1" ref="R338" ca="1">INDEX('Lorri 401b'!L:L,MATCH('Retirement Calculator'!A338,'Lorri 401b'!N:N,0),0)</f>
        <v>1959544.3620157985</v>
      </c>
      <c r="S338" s="25">
        <f t="shared" ca="1" si="267"/>
        <v>2173580.4881013031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206497.33175716642</v>
      </c>
      <c r="R339" s="25">
        <f t="array" aca="1" ref="R339" ca="1">INDEX('Lorri 401b'!L:L,MATCH('Retirement Calculator'!A339,'Lorri 401b'!N:N,0),0)</f>
        <v>1945963.5962449748</v>
      </c>
      <c r="S339" s="25">
        <f t="shared" ca="1" si="267"/>
        <v>2152460.9280021414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198927.12578579353</v>
      </c>
      <c r="R340" s="25">
        <f t="array" aca="1" ref="R340" ca="1">INDEX('Lorri 401b'!L:L,MATCH('Retirement Calculator'!A340,'Lorri 401b'!N:N,0),0)</f>
        <v>1932326.243950106</v>
      </c>
      <c r="S340" s="25">
        <f t="shared" ca="1" si="267"/>
        <v>2131253.3697358994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191325.3772895399</v>
      </c>
      <c r="R341" s="25">
        <f t="array" aca="1" ref="R341" ca="1">INDEX('Lorri 401b'!L:L,MATCH('Retirement Calculator'!A341,'Lorri 401b'!N:N,0),0)</f>
        <v>1918632.0693540084</v>
      </c>
      <c r="S341" s="25">
        <f t="shared" ca="1" si="267"/>
        <v>2109957.4466435481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183691.95484121854</v>
      </c>
      <c r="R342" s="25">
        <f t="array" aca="1" ref="R342" ca="1">INDEX('Lorri 401b'!L:L,MATCH('Retirement Calculator'!A342,'Lorri 401b'!N:N,0),0)</f>
        <v>1904880.835697094</v>
      </c>
      <c r="S342" s="25">
        <f t="shared" ca="1" si="267"/>
        <v>2088572.7905383124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176026.72646602918</v>
      </c>
      <c r="R343" s="25">
        <f t="array" aca="1" ref="R343" ca="1">INDEX('Lorri 401b'!L:L,MATCH('Retirement Calculator'!A343,'Lorri 401b'!N:N,0),0)</f>
        <v>1891072.3052332755</v>
      </c>
      <c r="S343" s="25">
        <f t="shared" ca="1" si="267"/>
        <v>2067099.0316993047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168329.55963927653</v>
      </c>
      <c r="R344" s="25">
        <f t="array" aca="1" ref="R344" ca="1">INDEX('Lorri 401b'!L:L,MATCH('Retirement Calculator'!A344,'Lorri 401b'!N:N,0),0)</f>
        <v>1877206.2392258579</v>
      </c>
      <c r="S344" s="25">
        <f t="shared" ca="1" si="267"/>
        <v>2045535.7988651344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160600.32128407908</v>
      </c>
      <c r="R345" s="25">
        <f t="array" aca="1" ref="R345" ca="1">INDEX('Lorri 401b'!L:L,MATCH('Retirement Calculator'!A345,'Lorri 401b'!N:N,0),0)</f>
        <v>1863282.3979434094</v>
      </c>
      <c r="S345" s="25">
        <f t="shared" ca="1" si="267"/>
        <v>2023882.7192274884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152838.87776906832</v>
      </c>
      <c r="R346" s="25">
        <f t="array" aca="1" ref="R346" ca="1">INDEX('Lorri 401b'!L:L,MATCH('Retirement Calculator'!A346,'Lorri 401b'!N:N,0),0)</f>
        <v>1849300.5406556174</v>
      </c>
      <c r="S346" s="25">
        <f t="shared" ca="1" si="267"/>
        <v>2002139.4184246857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145045.09490607833</v>
      </c>
      <c r="R347" s="25">
        <f t="array" aca="1" ref="R347" ca="1">INDEX('Lorri 401b'!L:L,MATCH('Retirement Calculator'!A347,'Lorri 401b'!N:N,0),0)</f>
        <v>1835260.4256291261</v>
      </c>
      <c r="S347" s="25">
        <f t="shared" ca="1" si="267"/>
        <v>1980305.5205352046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137218.8379478259</v>
      </c>
      <c r="R348" s="25">
        <f t="array" aca="1" ref="R348" ca="1">INDEX('Lorri 401b'!L:L,MATCH('Retirement Calculator'!A348,'Lorri 401b'!N:N,0),0)</f>
        <v>1821161.8101233579</v>
      </c>
      <c r="S348" s="25">
        <f t="shared" ca="1" si="267"/>
        <v>1958380.6480711838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129359.97158558074</v>
      </c>
      <c r="R349" s="25">
        <f t="array" aca="1" ref="R349" ca="1">INDEX('Lorri 401b'!L:L,MATCH('Retirement Calculator'!A349,'Lorri 401b'!N:N,0),0)</f>
        <v>1807004.4503863156</v>
      </c>
      <c r="S349" s="25">
        <f t="shared" ca="1" si="267"/>
        <v>1936364.4219718964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121468.35994682623</v>
      </c>
      <c r="R350" s="25">
        <f t="array" aca="1" ref="R350" ca="1">INDEX('Lorri 401b'!L:L,MATCH('Retirement Calculator'!A350,'Lorri 401b'!N:N,0),0)</f>
        <v>1792788.1016503689</v>
      </c>
      <c r="S350" s="25">
        <f t="shared" ca="1" si="267"/>
        <v>1914256.4615971951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113543.86659291023</v>
      </c>
      <c r="R351" s="25">
        <f t="array" aca="1" ref="R351" ca="1">INDEX('Lorri 401b'!L:L,MATCH('Retirement Calculator'!A351,'Lorri 401b'!N:N,0),0)</f>
        <v>1778512.5181280226</v>
      </c>
      <c r="S351" s="25">
        <f t="shared" ca="1" si="267"/>
        <v>1892056.3847209327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105586.35451668626</v>
      </c>
      <c r="R352" s="25">
        <f t="array" aca="1" ref="R352" ca="1">INDEX('Lorri 401b'!L:L,MATCH('Retirement Calculator'!A352,'Lorri 401b'!N:N,0),0)</f>
        <v>1764177.4530076664</v>
      </c>
      <c r="S352" s="25">
        <f t="shared" ca="1" si="267"/>
        <v>1869763.8075243526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97595.68614014468</v>
      </c>
      <c r="R353" s="25">
        <f t="array" aca="1" ref="R353" ca="1">INDEX('Lorri 401b'!L:L,MATCH('Retirement Calculator'!A353,'Lorri 401b'!N:N,0),0)</f>
        <v>1749782.6584493087</v>
      </c>
      <c r="S353" s="25">
        <f t="shared" ca="1" si="267"/>
        <v>1847378.3445894534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89571.723312034184</v>
      </c>
      <c r="R354" s="25">
        <f t="array" aca="1" ref="R354" ca="1">INDEX('Lorri 401b'!L:L,MATCH('Retirement Calculator'!A354,'Lorri 401b'!N:N,0),0)</f>
        <v>1735327.8855802913</v>
      </c>
      <c r="S354" s="25">
        <f t="shared" ca="1" si="267"/>
        <v>1824899.6088923255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81514.327305473227</v>
      </c>
      <c r="R355" s="25">
        <f t="array" aca="1" ref="R355" ca="1">INDEX('Lorri 401b'!L:L,MATCH('Retirement Calculator'!A355,'Lorri 401b'!N:N,0),0)</f>
        <v>1720812.8844909861</v>
      </c>
      <c r="S355" s="25">
        <f t="shared" ca="1" si="267"/>
        <v>1802327.2117964593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73423.358815551604</v>
      </c>
      <c r="R356" s="25">
        <f t="array" aca="1" ref="R356" ca="1">INDEX('Lorri 401b'!L:L,MATCH('Retirement Calculator'!A356,'Lorri 401b'!N:N,0),0)</f>
        <v>1706237.4042304757</v>
      </c>
      <c r="S356" s="25">
        <f t="shared" ca="1" si="267"/>
        <v>1779660.7630460272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65298.677956921973</v>
      </c>
      <c r="R357" s="25">
        <f t="array" aca="1" ref="R357" ca="1">INDEX('Lorri 401b'!L:L,MATCH('Retirement Calculator'!A357,'Lorri 401b'!N:N,0),0)</f>
        <v>1691601.1928022131</v>
      </c>
      <c r="S357" s="25">
        <f t="shared" ca="1" si="267"/>
        <v>1756899.8707591351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57140.144261381378</v>
      </c>
      <c r="R358" s="25">
        <f t="array" aca="1" ref="R358" ca="1">INDEX('Lorri 401b'!L:L,MATCH('Retirement Calculator'!A358,'Lorri 401b'!N:N,0),0)</f>
        <v>1676903.9971596661</v>
      </c>
      <c r="S358" s="25">
        <f t="shared" ca="1" si="267"/>
        <v>1734044.1414210475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48947.616675442703</v>
      </c>
      <c r="R359" s="25">
        <f t="array" aca="1" ref="R359" ca="1">INDEX('Lorri 401b'!L:L,MATCH('Retirement Calculator'!A359,'Lorri 401b'!N:N,0),0)</f>
        <v>1662145.5632019418</v>
      </c>
      <c r="S359" s="25">
        <f t="shared" ca="1" si="267"/>
        <v>1711093.1798773846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40720.953557895948</v>
      </c>
      <c r="R360" s="25">
        <f t="array" aca="1" ref="R360" ca="1">INDEX('Lorri 401b'!L:L,MATCH('Retirement Calculator'!A360,'Lorri 401b'!N:N,0),0)</f>
        <v>1647325.6357693935</v>
      </c>
      <c r="S360" s="25">
        <f t="shared" ca="1" si="267"/>
        <v>1688046.5893272895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32460.012677359413</v>
      </c>
      <c r="R361" s="25">
        <f t="array" aca="1" ref="R361" ca="1">INDEX('Lorri 401b'!L:L,MATCH('Retirement Calculator'!A361,'Lorri 401b'!N:N,0),0)</f>
        <v>1632443.9586392099</v>
      </c>
      <c r="S361" s="25">
        <f t="shared" ca="1" si="267"/>
        <v>1664903.9713165693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24164.65120982064</v>
      </c>
      <c r="R362" s="25">
        <f t="array" aca="1" ref="R362" ca="1">INDEX('Lorri 401b'!L:L,MATCH('Retirement Calculator'!A362,'Lorri 401b'!N:N,0),0)</f>
        <v>1617500.2745209837</v>
      </c>
      <c r="S362" s="25">
        <f t="shared" ca="1" si="267"/>
        <v>1641664.9257308042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15834.725736167125</v>
      </c>
      <c r="R363" s="25">
        <f t="array" aca="1" ref="R363" ca="1">INDEX('Lorri 401b'!L:L,MATCH('Retirement Calculator'!A363,'Lorri 401b'!N:N,0),0)</f>
        <v>1602494.3250522648</v>
      </c>
      <c r="S363" s="25">
        <f t="shared" ca="1" si="267"/>
        <v>1618329.0507884319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7470.0922397067197</v>
      </c>
      <c r="R364" s="25">
        <f t="array" aca="1" ref="R364" ca="1">INDEX('Lorri 401b'!L:L,MATCH('Retirement Calculator'!A364,'Lorri 401b'!N:N,0),0)</f>
        <v>1587425.850794093</v>
      </c>
      <c r="S364" s="25">
        <f t="shared" ca="1" si="267"/>
        <v>1594895.9430337998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-929.39389632227073</v>
      </c>
      <c r="R365" s="25">
        <f t="array" aca="1" ref="R365" ca="1">INDEX('Lorri 401b'!L:L,MATCH('Retirement Calculator'!A365,'Lorri 401b'!N:N,0),0)</f>
        <v>1572294.5912265121</v>
      </c>
      <c r="S365" s="25">
        <f t="shared" ca="1" si="267"/>
        <v>1571365.1973301899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-9363.8778912513808</v>
      </c>
      <c r="R366" s="25">
        <f t="array" aca="1" ref="R366" ca="1">INDEX('Lorri 401b'!L:L,MATCH('Retirement Calculator'!A366,'Lorri 401b'!N:N,0),0)</f>
        <v>1557100.2847440664</v>
      </c>
      <c r="S366" s="25">
        <f t="shared" ca="1" si="267"/>
        <v>1547736.4068528151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-17833.505569492696</v>
      </c>
      <c r="R367" s="25">
        <f t="array" aca="1" ref="R367" ca="1">INDEX('Lorri 401b'!L:L,MATCH('Retirement Calculator'!A367,'Lorri 401b'!N:N,0),0)</f>
        <v>1541842.6686512772</v>
      </c>
      <c r="S367" s="25">
        <f t="shared" ca="1" si="267"/>
        <v>1524009.1630817845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-26338.423363060017</v>
      </c>
      <c r="R368" s="25">
        <f t="array" aca="1" ref="R368" ca="1">INDEX('Lorri 401b'!L:L,MATCH('Retirement Calculator'!A368,'Lorri 401b'!N:N,0),0)</f>
        <v>1526521.4791581014</v>
      </c>
      <c r="S368" s="25">
        <f t="shared" ca="1" si="267"/>
        <v>1500183.0557950414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-34878.778314100535</v>
      </c>
      <c r="R369" s="25">
        <f t="array" aca="1" ref="R369" ca="1">INDEX('Lorri 401b'!L:L,MATCH('Retirement Calculator'!A369,'Lorri 401b'!N:N,0),0)</f>
        <v>1511136.4513753706</v>
      </c>
      <c r="S369" s="25">
        <f t="shared" ca="1" si="267"/>
        <v>1476257.67306127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-43454.718077437057</v>
      </c>
      <c r="R370" s="25">
        <f t="array" aca="1" ref="R370" ca="1">INDEX('Lorri 401b'!L:L,MATCH('Retirement Calculator'!A370,'Lorri 401b'!N:N,0),0)</f>
        <v>1495687.3193102118</v>
      </c>
      <c r="S370" s="25">
        <f t="shared" ca="1" si="267"/>
        <v>1452232.6012327748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-52066.390923120809</v>
      </c>
      <c r="R371" s="25">
        <f t="array" aca="1" ref="R371" ca="1">INDEX('Lorri 401b'!L:L,MATCH('Retirement Calculator'!A371,'Lorri 401b'!N:N,0),0)</f>
        <v>1480173.8158614482</v>
      </c>
      <c r="S371" s="25">
        <f t="shared" ca="1" si="267"/>
        <v>1428107.4249383274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-60713.945738994909</v>
      </c>
      <c r="R372" s="25">
        <f t="array" aca="1" ref="R372" ca="1">INDEX('Lorri 401b'!L:L,MATCH('Retirement Calculator'!A372,'Lorri 401b'!N:N,0),0)</f>
        <v>1464595.6728149813</v>
      </c>
      <c r="S372" s="25">
        <f t="shared" ca="1" si="267"/>
        <v>1403881.7270759863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-69397.532033268493</v>
      </c>
      <c r="R373" s="25">
        <f t="array" aca="1" ref="R373" ca="1">INDEX('Lorri 401b'!L:L,MATCH('Retirement Calculator'!A373,'Lorri 401b'!N:N,0),0)</f>
        <v>1448952.6208391541</v>
      </c>
      <c r="S373" s="25">
        <f t="shared" ca="1" si="267"/>
        <v>1379555.0888058855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-78117.299937101547</v>
      </c>
      <c r="R374" s="25">
        <f t="array" aca="1" ref="R374" ca="1">INDEX('Lorri 401b'!L:L,MATCH('Retirement Calculator'!A374,'Lorri 401b'!N:N,0),0)</f>
        <v>1433244.3894800944</v>
      </c>
      <c r="S374" s="25">
        <f t="shared" ca="1" si="267"/>
        <v>1355127.0895429929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-86873.400207200568</v>
      </c>
      <c r="R375" s="25">
        <f t="array" aca="1" ref="R375" ca="1">INDEX('Lorri 401b'!L:L,MATCH('Retirement Calculator'!A375,'Lorri 401b'!N:N,0),0)</f>
        <v>1417470.7071570386</v>
      </c>
      <c r="S375" s="25">
        <f t="shared" ca="1" si="267"/>
        <v>1330597.3069498381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-95665.984228425004</v>
      </c>
      <c r="R376" s="25">
        <f t="array" aca="1" ref="R376" ca="1">INDEX('Lorri 401b'!L:L,MATCH('Retirement Calculator'!A376,'Lorri 401b'!N:N,0),0)</f>
        <v>1401631.3011576368</v>
      </c>
      <c r="S376" s="25">
        <f t="shared" ca="1" si="267"/>
        <v>1305965.3169292118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-104495.20401640455</v>
      </c>
      <c r="R377" s="25">
        <f t="array" aca="1" ref="R377" ca="1">INDEX('Lorri 401b'!L:L,MATCH('Retirement Calculator'!A377,'Lorri 401b'!N:N,0),0)</f>
        <v>1385725.8976332373</v>
      </c>
      <c r="S377" s="25">
        <f t="shared" ca="1" si="267"/>
        <v>1281230.6936168328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-113361.21222016733</v>
      </c>
      <c r="R378" s="25">
        <f t="array" aca="1" ref="R378" ca="1">INDEX('Lorri 401b'!L:L,MATCH('Retirement Calculator'!A378,'Lorri 401b'!N:N,0),0)</f>
        <v>1369754.221594153</v>
      </c>
      <c r="S378" s="25">
        <f t="shared" ca="1" si="267"/>
        <v>1256393.0093739857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-122264.16212477913</v>
      </c>
      <c r="R379" s="25">
        <f t="array" aca="1" ref="R379" ca="1">INDEX('Lorri 401b'!L:L,MATCH('Retirement Calculator'!A379,'Lorri 401b'!N:N,0),0)</f>
        <v>1353715.9969049057</v>
      </c>
      <c r="S379" s="25">
        <f t="shared" ca="1" si="267"/>
        <v>1231451.8347801266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-131204.20765399348</v>
      </c>
      <c r="R380" s="25">
        <f t="array" aca="1" ref="R380" ca="1">INDEX('Lorri 401b'!L:L,MATCH('Retirement Calculator'!A380,'Lorri 401b'!N:N,0),0)</f>
        <v>1337610.9462794531</v>
      </c>
      <c r="S380" s="25">
        <f t="shared" ca="1" si="267"/>
        <v>1206406.7386254596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-140181.50337291288</v>
      </c>
      <c r="R381" s="25">
        <f t="array" aca="1" ref="R381" ca="1">INDEX('Lorri 401b'!L:L,MATCH('Retirement Calculator'!A381,'Lorri 401b'!N:N,0),0)</f>
        <v>1321438.7912763946</v>
      </c>
      <c r="S381" s="25">
        <f t="shared" ca="1" si="267"/>
        <v>1181257.2879034816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-149196.20449066113</v>
      </c>
      <c r="R382" s="25">
        <f t="array" aca="1" ref="R382" ca="1">INDEX('Lorri 401b'!L:L,MATCH('Retirement Calculator'!A382,'Lorri 401b'!N:N,0),0)</f>
        <v>1305199.2522941567</v>
      </c>
      <c r="S382" s="25">
        <f t="shared" ca="1" si="267"/>
        <v>1156003.0478034955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-158248.46686306666</v>
      </c>
      <c r="R383" s="25">
        <f t="array" aca="1" ref="R383" ca="1">INDEX('Lorri 401b'!L:L,MATCH('Retirement Calculator'!A383,'Lorri 401b'!N:N,0),0)</f>
        <v>1288892.0485661593</v>
      </c>
      <c r="S383" s="25">
        <f t="shared" ca="1" si="267"/>
        <v>1130643.5817030927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-167338.4469953572</v>
      </c>
      <c r="R384" s="25">
        <f t="array" aca="1" ref="R384" ca="1">INDEX('Lorri 401b'!L:L,MATCH('Retirement Calculator'!A384,'Lorri 401b'!N:N,0),0)</f>
        <v>1272516.8981559621</v>
      </c>
      <c r="S384" s="25">
        <f t="shared" ca="1" si="267"/>
        <v>1105178.4511606048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-176466.30204486562</v>
      </c>
      <c r="R385" s="25">
        <f t="array" aca="1" ref="R385" ca="1">INDEX('Lorri 401b'!L:L,MATCH('Retirement Calculator'!A385,'Lorri 401b'!N:N,0),0)</f>
        <v>1256073.5179523891</v>
      </c>
      <c r="S385" s="25">
        <f t="shared" ca="1" si="267"/>
        <v>1079607.2159075234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-185632.189823747</v>
      </c>
      <c r="R386" s="25">
        <f t="array" aca="1" ref="R386" ca="1">INDEX('Lorri 401b'!L:L,MATCH('Retirement Calculator'!A386,'Lorri 401b'!N:N,0),0)</f>
        <v>1239561.6236646345</v>
      </c>
      <c r="S386" s="25">
        <f t="shared" ca="1" si="267"/>
        <v>1053929.4338408876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-194836.26880170705</v>
      </c>
      <c r="R387" s="25">
        <f t="array" aca="1" ref="R387" ca="1">INDEX('Lorri 401b'!L:L,MATCH('Retirement Calculator'!A387,'Lorri 401b'!N:N,0),0)</f>
        <v>1222980.9298173476</v>
      </c>
      <c r="S387" s="25">
        <f t="shared" ca="1" si="267"/>
        <v>1028144.6610156405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-204078.69810874193</v>
      </c>
      <c r="R388" s="25">
        <f t="array" aca="1" ref="R388" ca="1">INDEX('Lorri 401b'!L:L,MATCH('Retirement Calculator'!A388,'Lorri 401b'!N:N,0),0)</f>
        <v>1206331.1497456969</v>
      </c>
      <c r="S388" s="25">
        <f t="shared" ca="1" si="267"/>
        <v>1002252.451636955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-213359.63753788944</v>
      </c>
      <c r="R389" s="25">
        <f t="array" aca="1" ref="R389" ca="1">INDEX('Lorri 401b'!L:L,MATCH('Retirement Calculator'!A389,'Lorri 401b'!N:N,0),0)</f>
        <v>1189611.9955904144</v>
      </c>
      <c r="S389" s="25">
        <f t="shared" ca="1" si="267"/>
        <v>976252.35805252497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-222679.24754799175</v>
      </c>
      <c r="R390" s="25">
        <f t="array" aca="1" ref="R390" ca="1">INDEX('Lorri 401b'!L:L,MATCH('Retirement Calculator'!A390,'Lorri 401b'!N:N,0),0)</f>
        <v>1172823.1782928181</v>
      </c>
      <c r="S390" s="25">
        <f t="shared" ca="1" si="267"/>
        <v>950143.93074482633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-232037.68926646948</v>
      </c>
      <c r="R391" s="25">
        <f t="array" aca="1" ref="R391" ca="1">INDEX('Lorri 401b'!L:L,MATCH('Retirement Calculator'!A391,'Lorri 401b'!N:N,0),0)</f>
        <v>1155964.4075898153</v>
      </c>
      <c r="S391" s="25">
        <f t="shared" ca="1" si="267"/>
        <v>923926.71832334588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-241435.12449210754</v>
      </c>
      <c r="R392" s="25">
        <f t="array" aca="1" ref="R392" ca="1">INDEX('Lorri 401b'!L:L,MATCH('Retirement Calculator'!A392,'Lorri 401b'!N:N,0),0)</f>
        <v>1139035.3920088834</v>
      </c>
      <c r="S392" s="25">
        <f t="shared" ca="1" si="267"/>
        <v>897600.26751677587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-250871.71569785243</v>
      </c>
      <c r="R393" s="25">
        <f t="array" aca="1" ref="R393" ca="1">INDEX('Lorri 401b'!L:L,MATCH('Retirement Calculator'!A393,'Lorri 401b'!N:N,0),0)</f>
        <v>1122035.8388630308</v>
      </c>
      <c r="S393" s="25">
        <f t="shared" ca="1" si="267"/>
        <v>871164.12316517835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-260347.62603362126</v>
      </c>
      <c r="R394" s="25">
        <f t="array" aca="1" ref="R394" ca="1">INDEX('Lorri 401b'!L:L,MATCH('Retirement Calculator'!A394,'Lorri 401b'!N:N,0),0)</f>
        <v>1104965.4542457371</v>
      </c>
      <c r="S394" s="25">
        <f t="shared" ca="1" si="267"/>
        <v>844617.8282121158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-269863.01932912244</v>
      </c>
      <c r="R395" s="25">
        <f t="array" aca="1" ref="R395" ca="1">INDEX('Lorri 401b'!L:L,MATCH('Retirement Calculator'!A395,'Lorri 401b'!N:N,0),0)</f>
        <v>1087823.9430258714</v>
      </c>
      <c r="S395" s="25">
        <f t="shared" ca="1" si="267"/>
        <v>817960.92369674891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-279418.06009668822</v>
      </c>
      <c r="R396" s="25">
        <f t="array" aca="1" ref="R396" ca="1">INDEX('Lorri 401b'!L:L,MATCH('Retirement Calculator'!A396,'Lorri 401b'!N:N,0),0)</f>
        <v>1070611.0088425896</v>
      </c>
      <c r="S396" s="25">
        <f t="shared" ca="1" si="267"/>
        <v>791192.94874590135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-289012.91353411885</v>
      </c>
      <c r="R397" s="25">
        <f t="array" aca="1" ref="R397" ca="1">INDEX('Lorri 401b'!L:L,MATCH('Retirement Calculator'!A397,'Lorri 401b'!N:N,0),0)</f>
        <v>1053326.3541002108</v>
      </c>
      <c r="S397" s="25">
        <f t="shared" ca="1" si="267"/>
        <v>764313.44056609203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-298647.74552753876</v>
      </c>
      <c r="R398" s="25">
        <f t="array" aca="1" ref="R398" ca="1">INDEX('Lorri 401b'!L:L,MATCH('Retirement Calculator'!A398,'Lorri 401b'!N:N,0),0)</f>
        <v>1035969.6799630721</v>
      </c>
      <c r="S398" s="25">
        <f t="shared" ca="1" si="267"/>
        <v>737321.93443553336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-308322.72265426459</v>
      </c>
      <c r="R399" s="25">
        <f t="array" aca="1" ref="R399" ca="1">INDEX('Lorri 401b'!L:L,MATCH('Retirement Calculator'!A399,'Lorri 401b'!N:N,0),0)</f>
        <v>1018540.6863503619</v>
      </c>
      <c r="S399" s="25">
        <f t="shared" ca="1" si="267"/>
        <v>710217.96369609726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-318038.0121856851</v>
      </c>
      <c r="R400" s="25">
        <f t="array" aca="1" ref="R400" ca="1">INDEX('Lorri 401b'!L:L,MATCH('Retirement Calculator'!A400,'Lorri 401b'!N:N,0),0)</f>
        <v>1001039.0719309321</v>
      </c>
      <c r="S400" s="25">
        <f t="shared" ca="1" si="267"/>
        <v>683001.05974524701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-327793.7820901532</v>
      </c>
      <c r="R401" s="25">
        <f t="array" aca="1" ref="R401" ca="1">INDEX('Lorri 401b'!L:L,MATCH('Retirement Calculator'!A401,'Lorri 401b'!N:N,0),0)</f>
        <v>983464.53411808808</v>
      </c>
      <c r="S401" s="25">
        <f t="shared" ca="1" si="267"/>
        <v>655670.75202793488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-337590.20103588991</v>
      </c>
      <c r="R402" s="25">
        <f t="array" aca="1" ref="R402" ca="1">INDEX('Lorri 401b'!L:L,MATCH('Retirement Calculator'!A402,'Lorri 401b'!N:N,0),0)</f>
        <v>965816.76906435727</v>
      </c>
      <c r="S402" s="25">
        <f t="shared" ca="1" si="267"/>
        <v>628226.56802846736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-347427.43839390058</v>
      </c>
      <c r="R403" s="25">
        <f t="array" aca="1" ref="R403" ca="1">INDEX('Lorri 401b'!L:L,MATCH('Retirement Calculator'!A403,'Lorri 401b'!N:N,0),0)</f>
        <v>948095.47165623587</v>
      </c>
      <c r="S403" s="25">
        <f t="shared" ca="1" si="267"/>
        <v>600668.03326233523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-357305.66424090293</v>
      </c>
      <c r="R404" s="25">
        <f t="array" aca="1" ref="R404" ca="1">INDEX('Lorri 401b'!L:L,MATCH('Retirement Calculator'!A404,'Lorri 401b'!N:N,0),0)</f>
        <v>930300.33550891397</v>
      </c>
      <c r="S404" s="25">
        <f t="shared" ca="1" si="267"/>
        <v>572994.67126801098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-367225.04936226777</v>
      </c>
      <c r="R405" s="25">
        <f t="array" aca="1" ref="R405" ca="1">INDEX('Lorri 401b'!L:L,MATCH('Retirement Calculator'!A405,'Lorri 401b'!N:N,0),0)</f>
        <v>912431.05296097824</v>
      </c>
      <c r="S405" s="25">
        <f t="shared" ca="1" si="267"/>
        <v>545206.00359871052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-377185.76525497163</v>
      </c>
      <c r="R406" s="25">
        <f t="array" aca="1" ref="R406" ca="1">INDEX('Lorri 401b'!L:L,MATCH('Retirement Calculator'!A406,'Lorri 401b'!N:N,0),0)</f>
        <v>894487.31506909279</v>
      </c>
      <c r="S406" s="25">
        <f t="shared" ca="1" si="267"/>
        <v>517301.54981412116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-387187.98413056176</v>
      </c>
      <c r="R407" s="25">
        <f t="array" aca="1" ref="R407" ca="1">INDEX('Lorri 401b'!L:L,MATCH('Retirement Calculator'!A407,'Lorri 401b'!N:N,0),0)</f>
        <v>876468.81160265789</v>
      </c>
      <c r="S407" s="25">
        <f t="shared" ca="1" si="267"/>
        <v>489280.82747209613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-397231.87891813356</v>
      </c>
      <c r="R408" s="25">
        <f t="array" aca="1" ref="R408" ca="1">INDEX('Lorri 401b'!L:L,MATCH('Retirement Calculator'!A408,'Lorri 401b'!N:N,0),0)</f>
        <v>858375.23103844607</v>
      </c>
      <c r="S408" s="25">
        <f t="shared" ca="1" si="267"/>
        <v>461143.35212031251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-407317.62326732022</v>
      </c>
      <c r="R409" s="25">
        <f t="array" aca="1" ref="R409" ca="1">INDEX('Lorri 401b'!L:L,MATCH('Retirement Calculator'!A409,'Lorri 401b'!N:N,0),0)</f>
        <v>840206.26055521669</v>
      </c>
      <c r="S409" s="25">
        <f t="shared" ca="1" si="267"/>
        <v>432888.63728789648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-417445.39155129518</v>
      </c>
      <c r="R410" s="25">
        <f t="array" aca="1" ref="R410" ca="1">INDEX('Lorri 401b'!L:L,MATCH('Retirement Calculator'!A410,'Lorri 401b'!N:N,0),0)</f>
        <v>821961.58602830733</v>
      </c>
      <c r="S410" s="25">
        <f t="shared" ca="1" si="267"/>
        <v>404516.19447701215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-427615.35886978667</v>
      </c>
      <c r="R411" s="25">
        <f t="array" aca="1" ref="R411" ca="1">INDEX('Lorri 401b'!L:L,MATCH('Retirement Calculator'!A411,'Lorri 401b'!N:N,0),0)</f>
        <v>803640.89202420251</v>
      </c>
      <c r="S411" s="25">
        <f t="shared" ca="1" si="267"/>
        <v>376025.53315441584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-437827.70105210523</v>
      </c>
      <c r="R412" s="25">
        <f t="array" aca="1" ref="R412" ca="1">INDEX('Lorri 401b'!L:L,MATCH('Retirement Calculator'!A412,'Lorri 401b'!N:N,0),0)</f>
        <v>785243.86179508048</v>
      </c>
      <c r="S412" s="25">
        <f t="shared" ca="1" si="267"/>
        <v>347416.16074297525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-448082.59466018341</v>
      </c>
      <c r="R413" s="25">
        <f t="array" aca="1" ref="R413" ca="1">INDEX('Lorri 401b'!L:L,MATCH('Retirement Calculator'!A413,'Lorri 401b'!N:N,0),0)</f>
        <v>766770.17727333715</v>
      </c>
      <c r="S413" s="25">
        <f t="shared" ca="1" si="267"/>
        <v>318687.58261315373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-458380.21699162864</v>
      </c>
      <c r="R414" s="25">
        <f t="array" aca="1" ref="R414" ca="1">INDEX('Lorri 401b'!L:L,MATCH('Retirement Calculator'!A414,'Lorri 401b'!N:N,0),0)</f>
        <v>748219.51906608662</v>
      </c>
      <c r="S414" s="25">
        <f t="shared" ca="1" si="267"/>
        <v>289839.30207445798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-468720.74608278822</v>
      </c>
      <c r="R415" s="25">
        <f t="array" aca="1" ref="R415" ca="1">INDEX('Lorri 401b'!L:L,MATCH('Retirement Calculator'!A415,'Lorri 401b'!N:N,0),0)</f>
        <v>729591.56644963915</v>
      </c>
      <c r="S415" s="25">
        <f t="shared" ca="1" si="267"/>
        <v>260870.82036685094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-479104.36071182758</v>
      </c>
      <c r="R416" s="25">
        <f t="array" aca="1" ref="R416" ca="1">INDEX('Lorri 401b'!L:L,MATCH('Retirement Calculator'!A416,'Lorri 401b'!N:N,0),0)</f>
        <v>710885.99736395641</v>
      </c>
      <c r="S416" s="25">
        <f t="shared" ca="1" si="267"/>
        <v>231781.63665212883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-489531.24040182127</v>
      </c>
      <c r="R417" s="25">
        <f t="array" aca="1" ref="R417" ca="1">INDEX('Lorri 401b'!L:L,MATCH('Retirement Calculator'!A417,'Lorri 401b'!N:N,0),0)</f>
        <v>692102.48840708332</v>
      </c>
      <c r="S417" s="25">
        <f t="shared" ca="1" si="267"/>
        <v>202571.24800526205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-500001.56542385661</v>
      </c>
      <c r="R418" s="25">
        <f t="array" aca="1" ref="R418" ca="1">INDEX('Lorri 401b'!L:L,MATCH('Retirement Calculator'!A418,'Lorri 401b'!N:N,0),0)</f>
        <v>673240.71482955653</v>
      </c>
      <c r="S418" s="25">
        <f t="shared" ca="1" si="267"/>
        <v>173239.14940569992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-510515.51680015045</v>
      </c>
      <c r="R419" s="25">
        <f t="array" aca="1" ref="R419" ca="1">INDEX('Lorri 401b'!L:L,MATCH('Retirement Calculator'!A419,'Lorri 401b'!N:N,0),0)</f>
        <v>654300.35052879015</v>
      </c>
      <c r="S419" s="25">
        <f t="shared" ca="1" si="267"/>
        <v>143784.8337286397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-521073.27630717884</v>
      </c>
      <c r="R420" s="25">
        <f t="array" aca="1" ref="R420" ca="1">INDEX('Lorri 401b'!L:L,MATCH('Retirement Calculator'!A420,'Lorri 401b'!N:N,0),0)</f>
        <v>635281.0680434372</v>
      </c>
      <c r="S420" s="25">
        <f t="shared" ca="1" si="267"/>
        <v>114207.79173625837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-531675.0264788199</v>
      </c>
      <c r="R421" s="25">
        <f t="array" aca="1" ref="R421" ca="1">INDEX('Lorri 401b'!L:L,MATCH('Retirement Calculator'!A421,'Lorri 401b'!N:N,0),0)</f>
        <v>616182.53854772868</v>
      </c>
      <c r="S421" s="25">
        <f t="shared" ca="1" si="267"/>
        <v>84507.512068908778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-542320.95060950937</v>
      </c>
      <c r="R422" s="25">
        <f t="array" aca="1" ref="R422" ca="1">INDEX('Lorri 401b'!L:L,MATCH('Retirement Calculator'!A422,'Lorri 401b'!N:N,0),0)</f>
        <v>597004.43184578791</v>
      </c>
      <c r="S422" s="25">
        <f t="shared" ca="1" si="267"/>
        <v>54683.481236278545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-553011.23275741003</v>
      </c>
      <c r="R423" s="25">
        <f t="array" aca="1" ref="R423" ca="1">INDEX('Lorri 401b'!L:L,MATCH('Retirement Calculator'!A423,'Lorri 401b'!N:N,0),0)</f>
        <v>577746.41636592243</v>
      </c>
      <c r="S423" s="25">
        <f t="shared" ca="1" si="267"/>
        <v>24735.183608512394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-563746.05774759373</v>
      </c>
      <c r="R424" s="25">
        <f t="array" aca="1" ref="R424" ca="1">INDEX('Lorri 401b'!L:L,MATCH('Retirement Calculator'!A424,'Lorri 401b'!N:N,0),0)</f>
        <v>558408.1591548908</v>
      </c>
      <c r="S424" s="25">
        <f t="shared" ca="1" si="267"/>
        <v>-5337.898592702928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-574525.61117523653</v>
      </c>
      <c r="R425" s="25">
        <f t="array" aca="1" ref="R425" ca="1">INDEX('Lorri 401b'!L:L,MATCH('Retirement Calculator'!A425,'Lorri 401b'!N:N,0),0)</f>
        <v>538989.32587214664</v>
      </c>
      <c r="S425" s="25">
        <f t="shared" ca="1" si="267"/>
        <v>-35536.285303089884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-585350.07940882782</v>
      </c>
      <c r="R426" s="25">
        <f t="array" aca="1" ref="R426" ca="1">INDEX('Lorri 401b'!L:L,MATCH('Retirement Calculator'!A426,'Lorri 401b'!N:N,0),0)</f>
        <v>519489.58078405773</v>
      </c>
      <c r="S426" s="25">
        <f t="shared" ca="1" si="267"/>
        <v>-65860.498624770087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-596219.64959339239</v>
      </c>
      <c r="R427" s="25">
        <f t="array" aca="1" ref="R427" ca="1">INDEX('Lorri 401b'!L:L,MATCH('Retirement Calculator'!A427,'Lorri 401b'!N:N,0),0)</f>
        <v>499908.58675810177</v>
      </c>
      <c r="S427" s="25">
        <f t="shared" ca="1" si="267"/>
        <v>-96311.062835290621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-607134.50965372601</v>
      </c>
      <c r="R428" s="25">
        <f t="array" aca="1" ref="R428" ca="1">INDEX('Lorri 401b'!L:L,MATCH('Retirement Calculator'!A428,'Lorri 401b'!N:N,0),0)</f>
        <v>480246.00525703764</v>
      </c>
      <c r="S428" s="25">
        <f t="shared" ca="1" si="267"/>
        <v>-126888.50439668837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-618094.84829764429</v>
      </c>
      <c r="R429" s="25">
        <f t="array" aca="1" ref="R429" ca="1">INDEX('Lorri 401b'!L:L,MATCH('Retirement Calculator'!A429,'Lorri 401b'!N:N,0),0)</f>
        <v>460501.49633305246</v>
      </c>
      <c r="S429" s="25">
        <f t="shared" ca="1" si="267"/>
        <v>-157593.35196459183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-629100.85501924553</v>
      </c>
      <c r="R430" s="25">
        <f t="array" aca="1" ref="R430" ca="1">INDEX('Lorri 401b'!L:L,MATCH('Retirement Calculator'!A430,'Lorri 401b'!N:N,0),0)</f>
        <v>440674.71862188401</v>
      </c>
      <c r="S430" s="25">
        <f t="shared" ca="1" si="267"/>
        <v>-188426.13639736152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-640152.72010218678</v>
      </c>
      <c r="R431" s="25">
        <f t="array" aca="1" ref="R431" ca="1">INDEX('Lorri 401b'!L:L,MATCH('Retirement Calculator'!A431,'Lorri 401b'!N:N,0),0)</f>
        <v>420765.32933691901</v>
      </c>
      <c r="S431" s="25">
        <f t="shared" ca="1" si="267"/>
        <v>-219387.39076526777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-651250.63462297362</v>
      </c>
      <c r="R432" s="25">
        <f t="array" aca="1" ref="R432" ca="1">INDEX('Lorri 401b'!L:L,MATCH('Retirement Calculator'!A432,'Lorri 401b'!N:N,0),0)</f>
        <v>400772.98426326661</v>
      </c>
      <c r="S432" s="25">
        <f t="shared" ca="1" si="267"/>
        <v>-250477.65035970701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-662394.7904542638</v>
      </c>
      <c r="R433" s="25">
        <f t="array" aca="1" ref="R433" ca="1">INDEX('Lorri 401b'!L:L,MATCH('Retirement Calculator'!A433,'Lorri 401b'!N:N,0),0)</f>
        <v>380697.33775180735</v>
      </c>
      <c r="S433" s="25">
        <f t="shared" ca="1" si="267"/>
        <v>-281697.45270245644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-673585.38026818435</v>
      </c>
      <c r="R434" s="25">
        <f t="array" aca="1" ref="R434" ca="1">INDEX('Lorri 401b'!L:L,MATCH('Retirement Calculator'!A434,'Lorri 401b'!N:N,0),0)</f>
        <v>360538.04271321703</v>
      </c>
      <c r="S434" s="25">
        <f t="shared" ca="1" si="267"/>
        <v>-313047.33755496732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-684822.59753966285</v>
      </c>
      <c r="R435" s="25">
        <f t="array" aca="1" ref="R435" ca="1">INDEX('Lorri 401b'!L:L,MATCH('Retirement Calculator'!A435,'Lorri 401b'!N:N,0),0)</f>
        <v>340294.75061196589</v>
      </c>
      <c r="S435" s="25">
        <f t="shared" ca="1" si="267"/>
        <v>-344527.84692769696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-696106.63654977258</v>
      </c>
      <c r="R436" s="25">
        <f t="array" aca="1" ref="R436" ca="1">INDEX('Lorri 401b'!L:L,MATCH('Retirement Calculator'!A436,'Lorri 401b'!N:N,0),0)</f>
        <v>319967.11146029289</v>
      </c>
      <c r="S436" s="25">
        <f t="shared" ca="1" si="267"/>
        <v>-376139.52508947969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-707437.69238909101</v>
      </c>
      <c r="R437" s="25">
        <f t="array" aca="1" ref="R437" ca="1">INDEX('Lorri 401b'!L:L,MATCH('Retirement Calculator'!A437,'Lorri 401b'!N:N,0),0)</f>
        <v>299554.7738121546</v>
      </c>
      <c r="S437" s="25">
        <f t="shared" ca="1" si="267"/>
        <v>-407882.91857693641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-718815.96096107329</v>
      </c>
      <c r="R438" s="25">
        <f t="array" aca="1" ref="R438" ca="1">INDEX('Lorri 401b'!L:L,MATCH('Retirement Calculator'!A438,'Lorri 401b'!N:N,0),0)</f>
        <v>279057.38475714903</v>
      </c>
      <c r="S438" s="25">
        <f t="shared" ca="1" si="267"/>
        <v>-439758.57620392425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-730241.63898543885</v>
      </c>
      <c r="R439" s="25">
        <f t="array" aca="1" ref="R439" ca="1">INDEX('Lorri 401b'!L:L,MATCH('Retirement Calculator'!A439,'Lorri 401b'!N:N,0),0)</f>
        <v>258474.58991441427</v>
      </c>
      <c r="S439" s="25">
        <f t="shared" ca="1" si="267"/>
        <v>-471767.04907102458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-741714.92400157265</v>
      </c>
      <c r="R440" s="25">
        <f t="array" aca="1" ref="R440" ca="1">INDEX('Lorri 401b'!L:L,MATCH('Retirement Calculator'!A440,'Lorri 401b'!N:N,0),0)</f>
        <v>237806.03342650147</v>
      </c>
      <c r="S440" s="25">
        <f t="shared" ca="1" si="267"/>
        <v>-503908.89057507121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-753236.01437194028</v>
      </c>
      <c r="R441" s="25">
        <f t="array" aca="1" ref="R441" ca="1">INDEX('Lorri 401b'!L:L,MATCH('Retirement Calculator'!A441,'Lorri 401b'!N:N,0),0)</f>
        <v>217051.35795322235</v>
      </c>
      <c r="S441" s="25">
        <f t="shared" ca="1" si="267"/>
        <v>-536184.65641871793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-764805.10928551783</v>
      </c>
      <c r="R442" s="25">
        <f t="array" aca="1" ref="R442" ca="1">INDEX('Lorri 401b'!L:L,MATCH('Retirement Calculator'!A442,'Lorri 401b'!N:N,0),0)</f>
        <v>196210.20466547125</v>
      </c>
      <c r="S442" s="25">
        <f t="shared" ca="1" si="267"/>
        <v>-568594.90462004661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-776422.4087612353</v>
      </c>
      <c r="R443" s="25">
        <f t="array" aca="1" ref="R443" ca="1">INDEX('Lorri 401b'!L:L,MATCH('Retirement Calculator'!A443,'Lorri 401b'!N:N,0),0)</f>
        <v>175282.21323902119</v>
      </c>
      <c r="S443" s="25">
        <f t="shared" ca="1" si="267"/>
        <v>-601140.19552221405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-788088.11365143489</v>
      </c>
      <c r="R444" s="25">
        <f t="array" aca="1" ref="R444" ca="1">INDEX('Lorri 401b'!L:L,MATCH('Retirement Calculator'!A444,'Lorri 401b'!N:N,0),0)</f>
        <v>154267.02184829424</v>
      </c>
      <c r="S444" s="25">
        <f t="shared" ca="1" si="267"/>
        <v>-633821.09180314071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-799802.42564534361</v>
      </c>
      <c r="R445" s="25">
        <f t="array" aca="1" ref="R445" ca="1">INDEX('Lorri 401b'!L:L,MATCH('Retirement Calculator'!A445,'Lorri 401b'!N:N,0),0)</f>
        <v>133164.26716010593</v>
      </c>
      <c r="S445" s="25">
        <f t="shared" ca="1" si="267"/>
        <v>-666638.15848523774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-811565.5472725603</v>
      </c>
      <c r="R446" s="25">
        <f t="array" aca="1" ref="R446" ca="1">INDEX('Lorri 401b'!L:L,MATCH('Retirement Calculator'!A446,'Lorri 401b'!N:N,0),0)</f>
        <v>111973.58432738351</v>
      </c>
      <c r="S446" s="25">
        <f t="shared" ca="1" si="267"/>
        <v>-699591.96294517675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-823377.68190655706</v>
      </c>
      <c r="R447" s="25">
        <f t="array" aca="1" ref="R447" ca="1">INDEX('Lorri 401b'!L:L,MATCH('Retirement Calculator'!A447,'Lorri 401b'!N:N,0),0)</f>
        <v>90694.606982858066</v>
      </c>
      <c r="S447" s="25">
        <f t="shared" ca="1" si="267"/>
        <v>-732683.07492369902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-835239.03376819543</v>
      </c>
      <c r="R448" s="25">
        <f t="array" aca="1" ref="R448" ca="1">INDEX('Lorri 401b'!L:L,MATCH('Retirement Calculator'!A448,'Lorri 401b'!N:N,0),0)</f>
        <v>69326.967232730443</v>
      </c>
      <c r="S448" s="25">
        <f t="shared" ca="1" si="267"/>
        <v>-765912.06653546495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-847149.8079292574</v>
      </c>
      <c r="R449" s="25">
        <f t="array" aca="1" ref="R449" ca="1">INDEX('Lorri 401b'!L:L,MATCH('Retirement Calculator'!A449,'Lorri 401b'!N:N,0),0)</f>
        <v>47870.295650310618</v>
      </c>
      <c r="S449" s="25">
        <f t="shared" ca="1" si="267"/>
        <v>-799279.51227894682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-859110.21031599038</v>
      </c>
      <c r="R450" s="25">
        <f t="array" aca="1" ref="R450" ca="1">INDEX('Lorri 401b'!L:L,MATCH('Retirement Calculator'!A450,'Lorri 401b'!N:N,0),0)</f>
        <v>26324.221269630714</v>
      </c>
      <c r="S450" s="25">
        <f t="shared" ca="1" si="267"/>
        <v>-832785.98904635967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-871120.4477126681</v>
      </c>
      <c r="R451" s="25">
        <f t="array" aca="1" ref="R451" ca="1">INDEX('Lorri 401b'!L:L,MATCH('Retirement Calculator'!A451,'Lorri 401b'!N:N,0),0)</f>
        <v>4688.3715790313099</v>
      </c>
      <c r="S451" s="25">
        <f t="shared" ca="1" si="267"/>
        <v>-866432.07613363676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-883180.72776516527</v>
      </c>
      <c r="R452" s="25">
        <f t="array" aca="1" ref="R452" ca="1">INDEX('Lorri 401b'!L:L,MATCH('Retirement Calculator'!A452,'Lorri 401b'!N:N,0),0)</f>
        <v>-17037.627485278925</v>
      </c>
      <c r="S452" s="25">
        <f t="shared" ca="1" si="267"/>
        <v>-900218.35525044415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-895291.25898454792</v>
      </c>
      <c r="R453" s="25">
        <f t="array" aca="1" ref="R453" ca="1">INDEX('Lorri 401b'!L:L,MATCH('Retirement Calculator'!A453,'Lorri 401b'!N:N,0),0)</f>
        <v>-38854.151545690445</v>
      </c>
      <c r="S453" s="25">
        <f t="shared" ca="1" si="267"/>
        <v>-934145.41053023841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-907452.25075067801</v>
      </c>
      <c r="R454" s="25">
        <f t="array" aca="1" ref="R454" ca="1">INDEX('Lorri 401b'!L:L,MATCH('Retirement Calculator'!A454,'Lorri 401b'!N:N,0),0)</f>
        <v>-60761.57778968702</v>
      </c>
      <c r="S454" s="25">
        <f t="shared" ca="1" si="267"/>
        <v>-968213.82854036498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-919663.91331583355</v>
      </c>
      <c r="R455" s="25">
        <f t="array" aca="1" ref="R455" ca="1">INDEX('Lorri 401b'!L:L,MATCH('Retirement Calculator'!A455,'Lorri 401b'!N:N,0),0)</f>
        <v>-82760.284976366922</v>
      </c>
      <c r="S455" s="25">
        <f t="shared" ca="1" si="267"/>
        <v>-1002424.1982922005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-931926.45780834393</v>
      </c>
      <c r="R456" s="25">
        <f t="array" aca="1" ref="R456" ca="1">INDEX('Lorri 401b'!L:L,MATCH('Retirement Calculator'!A456,'Lorri 401b'!N:N,0),0)</f>
        <v>-104850.65344299132</v>
      </c>
      <c r="S456" s="25">
        <f t="shared" ca="1" si="267"/>
        <v>-1036777.1112513352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-944240.09623623977</v>
      </c>
      <c r="R457" s="25">
        <f t="array" aca="1" ref="R457" ca="1">INDEX('Lorri 401b'!L:L,MATCH('Retirement Calculator'!A457,'Lorri 401b'!N:N,0),0)</f>
        <v>-127033.06511155998</v>
      </c>
      <c r="S457" s="25">
        <f t="shared" ca="1" si="267"/>
        <v>-1071273.1613477997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-956605.04149091849</v>
      </c>
      <c r="R458" s="25">
        <f t="array" aca="1" ref="R458" ca="1">INDEX('Lorri 401b'!L:L,MATCH('Retirement Calculator'!A458,'Lorri 401b'!N:N,0),0)</f>
        <v>-149307.90349541436</v>
      </c>
      <c r="S458" s="25">
        <f t="shared" ca="1" si="267"/>
        <v>-1105912.9449863329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-969021.50735082512</v>
      </c>
      <c r="R459" s="25">
        <f t="array" aca="1" ref="R459" ca="1">INDEX('Lorri 401b'!L:L,MATCH('Retirement Calculator'!A459,'Lorri 401b'!N:N,0),0)</f>
        <v>-171675.55370586811</v>
      </c>
      <c r="S459" s="25">
        <f t="shared" ca="1" si="267"/>
        <v>-1140697.0610566933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-981489.70848514803</v>
      </c>
      <c r="R460" s="25">
        <f t="array" aca="1" ref="R460" ca="1">INDEX('Lorri 401b'!L:L,MATCH('Retirement Calculator'!A460,'Lorri 401b'!N:N,0),0)</f>
        <v>-194136.40245886543</v>
      </c>
      <c r="S460" s="25">
        <f t="shared" ca="1" si="267"/>
        <v>-1175626.1109440136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-994009.86045753059</v>
      </c>
      <c r="R461" s="25">
        <f t="array" aca="1" ref="R461" ca="1">INDEX('Lorri 401b'!L:L,MATCH('Retirement Calculator'!A461,'Lorri 401b'!N:N,0),0)</f>
        <v>-216690.83808166691</v>
      </c>
      <c r="S461" s="25">
        <f t="shared" ca="1" si="267"/>
        <v>-1210700.6985391974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-1006582.1797297981</v>
      </c>
      <c r="R462" s="25">
        <f t="array" aca="1" ref="R462" ca="1">INDEX('Lorri 401b'!L:L,MATCH('Retirement Calculator'!A462,'Lorri 401b'!N:N,0),0)</f>
        <v>-239339.25051956339</v>
      </c>
      <c r="S462" s="25">
        <f t="shared" ca="1" si="267"/>
        <v>-1245921.4302493616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-1019206.8836657</v>
      </c>
      <c r="R463" s="25">
        <f t="array" aca="1" ref="R463" ca="1">INDEX('Lorri 401b'!L:L,MATCH('Retirement Calculator'!A463,'Lorri 401b'!N:N,0),0)</f>
        <v>-262082.03134261776</v>
      </c>
      <c r="S463" s="25">
        <f t="shared" ca="1" si="267"/>
        <v>-1281288.9150083177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-1031884.1905346682</v>
      </c>
      <c r="R464" s="25">
        <f t="array" aca="1" ref="R464" ca="1">INDEX('Lorri 401b'!L:L,MATCH('Retirement Calculator'!A464,'Lorri 401b'!N:N,0),0)</f>
        <v>-284919.57375243487</v>
      </c>
      <c r="S464" s="25">
        <f t="shared" ca="1" si="267"/>
        <v>-1316803.764287103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-1044614.3195155903</v>
      </c>
      <c r="R465" s="25">
        <f t="array" aca="1" ref="R465" ca="1">INDEX('Lorri 401b'!L:L,MATCH('Retirement Calculator'!A465,'Lorri 401b'!N:N,0),0)</f>
        <v>-307852.27258895955</v>
      </c>
      <c r="S465" s="25">
        <f t="shared" ca="1" si="267"/>
        <v>-1352466.59210455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-1057397.4907005997</v>
      </c>
      <c r="R466" s="25">
        <f t="array" aca="1" ref="R466" ca="1">INDEX('Lorri 401b'!L:L,MATCH('Retirement Calculator'!A466,'Lorri 401b'!N:N,0),0)</f>
        <v>-330880.52433730307</v>
      </c>
      <c r="S466" s="25">
        <f t="shared" ca="1" si="267"/>
        <v>-1388278.0150379029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-1070233.92509888</v>
      </c>
      <c r="R467" s="25">
        <f t="array" aca="1" ref="R467" ca="1">INDEX('Lorri 401b'!L:L,MATCH('Retirement Calculator'!A467,'Lorri 401b'!N:N,0),0)</f>
        <v>-354004.72713459801</v>
      </c>
      <c r="S467" s="25">
        <f t="shared" ca="1" si="267"/>
        <v>-1424238.6522334779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-1083123.8446404864</v>
      </c>
      <c r="R468" s="25">
        <f t="array" aca="1" ref="R468" ca="1">INDEX('Lorri 401b'!L:L,MATCH('Retirement Calculator'!A468,'Lorri 401b'!N:N,0),0)</f>
        <v>-377225.28077688173</v>
      </c>
      <c r="S468" s="25">
        <f t="shared" ca="1" si="267"/>
        <v>-1460349.125417368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-1096067.4721801828</v>
      </c>
      <c r="R469" s="25">
        <f t="array" aca="1" ref="R469" ca="1">INDEX('Lorri 401b'!L:L,MATCH('Retirement Calculator'!A469,'Lorri 401b'!N:N,0),0)</f>
        <v>-400542.58672600827</v>
      </c>
      <c r="S469" s="25">
        <f t="shared" ca="1" si="267"/>
        <v>-1496610.058906191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-1109065.0315012946</v>
      </c>
      <c r="R470" s="25">
        <f t="array" aca="1" ref="R470" ca="1">INDEX('Lorri 401b'!L:L,MATCH('Retirement Calculator'!A470,'Lorri 401b'!N:N,0),0)</f>
        <v>-423957.04811658949</v>
      </c>
      <c r="S470" s="25">
        <f t="shared" ca="1" si="267"/>
        <v>-1533022.079617884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-1122116.7473195777</v>
      </c>
      <c r="R471" s="25">
        <f t="array" aca="1" ref="R471" ca="1">INDEX('Lorri 401b'!L:L,MATCH('Retirement Calculator'!A471,'Lorri 401b'!N:N,0),0)</f>
        <v>-447469.06976296479</v>
      </c>
      <c r="S471" s="25">
        <f t="shared" ca="1" si="267"/>
        <v>-1569585.8170825425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-1135222.8452871037</v>
      </c>
      <c r="R472" s="25">
        <f t="array" aca="1" ref="R472" ca="1">INDEX('Lorri 401b'!L:L,MATCH('Retirement Calculator'!A472,'Lorri 401b'!N:N,0),0)</f>
        <v>-471079.0581662</v>
      </c>
      <c r="S472" s="25">
        <f t="shared" ca="1" si="267"/>
        <v>-1606301.9034533037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-1148383.551996161</v>
      </c>
      <c r="R473" s="25">
        <f t="array" aca="1" ref="R473" ca="1">INDEX('Lorri 401b'!L:L,MATCH('Retirement Calculator'!A473,'Lorri 401b'!N:N,0),0)</f>
        <v>-494787.42152111535</v>
      </c>
      <c r="S473" s="25">
        <f t="shared" ca="1" si="267"/>
        <v>-1643170.9735172763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-1161599.0949831728</v>
      </c>
      <c r="R474" s="25">
        <f t="array" aca="1" ref="R474" ca="1">INDEX('Lorri 401b'!L:L,MATCH('Retirement Calculator'!A474,'Lorri 401b'!N:N,0),0)</f>
        <v>-518594.56972334284</v>
      </c>
      <c r="S474" s="25">
        <f t="shared" ca="1" si="267"/>
        <v>-1680193.6647065156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-1174869.7027326305</v>
      </c>
      <c r="R475" s="25">
        <f t="array" aca="1" ref="R475" ca="1">INDEX('Lorri 401b'!L:L,MATCH('Retirement Calculator'!A475,'Lorri 401b'!N:N,0),0)</f>
        <v>-542500.91437641298</v>
      </c>
      <c r="S475" s="25">
        <f t="shared" ca="1" si="267"/>
        <v>-1717370.6171090435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-1188195.6046810444</v>
      </c>
      <c r="R476" s="25">
        <f t="array" aca="1" ref="R476" ca="1">INDEX('Lorri 401b'!L:L,MATCH('Retirement Calculator'!A476,'Lorri 401b'!N:N,0),0)</f>
        <v>-566506.86879887094</v>
      </c>
      <c r="S476" s="25">
        <f t="shared" ca="1" si="267"/>
        <v>-1754702.4734799154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-1201577.0312209099</v>
      </c>
      <c r="R477" s="25">
        <f t="array" aca="1" ref="R477" ca="1">INDEX('Lorri 401b'!L:L,MATCH('Retirement Calculator'!A477,'Lorri 401b'!N:N,0),0)</f>
        <v>-590612.84803142236</v>
      </c>
      <c r="S477" s="25">
        <f t="shared" ca="1" si="267"/>
        <v>-1792189.8792523323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-1215014.2137046915</v>
      </c>
      <c r="R478" s="25">
        <f t="array" aca="1" ref="R478" ca="1">INDEX('Lorri 401b'!L:L,MATCH('Retirement Calculator'!A478,'Lorri 401b'!N:N,0),0)</f>
        <v>-614819.26884410949</v>
      </c>
      <c r="S478" s="25">
        <f t="shared" ca="1" si="267"/>
        <v>-1829833.482548801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-1228507.3844488221</v>
      </c>
      <c r="R479" s="25">
        <f t="array" aca="1" ref="R479" ca="1">INDEX('Lorri 401b'!L:L,MATCH('Retirement Calculator'!A479,'Lorri 401b'!N:N,0),0)</f>
        <v>-639126.54974351625</v>
      </c>
      <c r="S479" s="25">
        <f t="shared" ca="1" si="267"/>
        <v>-1867633.9341923385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-1242056.77673772</v>
      </c>
      <c r="R480" s="25">
        <f t="array" aca="1" ref="R480" ca="1">INDEX('Lorri 401b'!L:L,MATCH('Retirement Calculator'!A480,'Lorri 401b'!N:N,0),0)</f>
        <v>-663535.11098000372</v>
      </c>
      <c r="S480" s="25">
        <f t="shared" ca="1" si="267"/>
        <v>-1905591.8877177238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-1255662.6248278215</v>
      </c>
      <c r="R481" s="25">
        <f t="array" aca="1" ref="R481" ca="1">INDEX('Lorri 401b'!L:L,MATCH('Retirement Calculator'!A481,'Lorri 401b'!N:N,0),0)</f>
        <v>-688045.37455497659</v>
      </c>
      <c r="S481" s="25">
        <f t="shared" ca="1" si="267"/>
        <v>-1943707.9993827981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-1269325.1639516319</v>
      </c>
      <c r="R482" s="25">
        <f t="array" aca="1" ref="R482" ca="1">INDEX('Lorri 401b'!L:L,MATCH('Retirement Calculator'!A482,'Lorri 401b'!N:N,0),0)</f>
        <v>-712657.76422817854</v>
      </c>
      <c r="S482" s="25">
        <f t="shared" ca="1" si="267"/>
        <v>-1981982.9281798103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-1283044.6303217914</v>
      </c>
      <c r="R483" s="25">
        <f t="array" aca="1" ref="R483" ca="1">INDEX('Lorri 401b'!L:L,MATCH('Retirement Calculator'!A483,'Lorri 401b'!N:N,0),0)</f>
        <v>-737372.70552501874</v>
      </c>
      <c r="S483" s="25">
        <f t="shared" ca="1" si="267"/>
        <v>-2020417.3358468101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-1296821.26113516</v>
      </c>
      <c r="R484" s="25">
        <f t="array" aca="1" ref="R484" ca="1">INDEX('Lorri 401b'!L:L,MATCH('Retirement Calculator'!A484,'Lorri 401b'!N:N,0),0)</f>
        <v>-762190.6257439293</v>
      </c>
      <c r="S484" s="25">
        <f t="shared" ca="1" si="267"/>
        <v>-2059011.8868790893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-1310655.2945769175</v>
      </c>
      <c r="R485" s="25">
        <f t="array" aca="1" ref="R485" ca="1">INDEX('Lorri 401b'!L:L,MATCH('Retirement Calculator'!A485,'Lorri 401b'!N:N,0),0)</f>
        <v>-787111.9539637519</v>
      </c>
      <c r="S485" s="25">
        <f t="shared" ca="1" si="267"/>
        <v>-2097767.2485406697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-1324546.9698246825</v>
      </c>
      <c r="R486" s="25">
        <f t="array" aca="1" ref="R486" ca="1">INDEX('Lorri 401b'!L:L,MATCH('Retirement Calculator'!A486,'Lorri 401b'!N:N,0),0)</f>
        <v>-812137.12105115713</v>
      </c>
      <c r="S486" s="25">
        <f t="shared" ca="1" si="267"/>
        <v>-2136684.0908758398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-1338496.5270526465</v>
      </c>
      <c r="R487" s="25">
        <f t="array" aca="1" ref="R487" ca="1">INDEX('Lorri 401b'!L:L,MATCH('Retirement Calculator'!A487,'Lorri 401b'!N:N,0),0)</f>
        <v>-837266.55966809322</v>
      </c>
      <c r="S487" s="25">
        <f t="shared" ca="1" si="267"/>
        <v>-2175763.0867207395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-1352504.2074357269</v>
      </c>
      <c r="R488" s="25">
        <f t="array" aca="1" ref="R488" ca="1">INDEX('Lorri 401b'!L:L,MATCH('Retirement Calculator'!A488,'Lorri 401b'!N:N,0),0)</f>
        <v>-862500.70427926653</v>
      </c>
      <c r="S488" s="25">
        <f t="shared" ca="1" si="267"/>
        <v>-2215004.9117149934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-1366570.2531537369</v>
      </c>
      <c r="R489" s="25">
        <f t="array" aca="1" ref="R489" ca="1">INDEX('Lorri 401b'!L:L,MATCH('Retirement Calculator'!A489,'Lorri 401b'!N:N,0),0)</f>
        <v>-887839.99115965306</v>
      </c>
      <c r="S489" s="25">
        <f t="shared" ca="1" si="267"/>
        <v>-2254410.24431339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-1380694.9073955719</v>
      </c>
      <c r="R490" s="25">
        <f t="array" aca="1" ref="R490" ca="1">INDEX('Lorri 401b'!L:L,MATCH('Retirement Calculator'!A490,'Lorri 401b'!N:N,0),0)</f>
        <v>-913284.85840204125</v>
      </c>
      <c r="S490" s="25">
        <f t="shared" ca="1" si="267"/>
        <v>-2293979.7657976132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-1394878.4143634145</v>
      </c>
      <c r="R491" s="25">
        <f t="array" aca="1" ref="R491" ca="1">INDEX('Lorri 401b'!L:L,MATCH('Retirement Calculator'!A491,'Lorri 401b'!N:N,0),0)</f>
        <v>-938835.74592460599</v>
      </c>
      <c r="S491" s="25">
        <f t="shared" ca="1" si="267"/>
        <v>-2333714.1602880205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-1409121.0192769566</v>
      </c>
      <c r="R492" s="25">
        <f t="array" aca="1" ref="R492" ca="1">INDEX('Lorri 401b'!L:L,MATCH('Retirement Calculator'!A492,'Lorri 401b'!N:N,0),0)</f>
        <v>-964493.09547851479</v>
      </c>
      <c r="S492" s="25">
        <f t="shared" ca="1" si="267"/>
        <v>-2373614.1147554712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-1423422.9683776384</v>
      </c>
      <c r="R493" s="25">
        <f t="array" aca="1" ref="R493" ca="1">INDEX('Lorri 401b'!L:L,MATCH('Retirement Calculator'!A493,'Lorri 401b'!N:N,0),0)</f>
        <v>-990257.35065556469</v>
      </c>
      <c r="S493" s="25">
        <f t="shared" ca="1" si="267"/>
        <v>-2413680.3190332032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-1437784.5089329062</v>
      </c>
      <c r="R494" s="25">
        <f t="array" aca="1" ref="R494" ca="1">INDEX('Lorri 401b'!L:L,MATCH('Retirement Calculator'!A494,'Lorri 401b'!N:N,0),0)</f>
        <v>-1016128.9568958523</v>
      </c>
      <c r="S494" s="25">
        <f t="shared" ca="1" si="267"/>
        <v>-2453913.4658287587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-1452205.8892404877</v>
      </c>
      <c r="R495" s="25">
        <f t="array" aca="1" ref="R495" ca="1">INDEX('Lorri 401b'!L:L,MATCH('Retirement Calculator'!A495,'Lorri 401b'!N:N,0),0)</f>
        <v>-1042108.3614954746</v>
      </c>
      <c r="S495" s="25">
        <f t="shared" ca="1" si="267"/>
        <v>-2494314.2507359623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-1466687.3586326842</v>
      </c>
      <c r="R496" s="25">
        <f t="array" aca="1" ref="R496" ca="1">INDEX('Lorri 401b'!L:L,MATCH('Retirement Calculator'!A496,'Lorri 401b'!N:N,0),0)</f>
        <v>-1068196.013614262</v>
      </c>
      <c r="S496" s="25">
        <f t="shared" ca="1" si="267"/>
        <v>-2534883.3722469462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-1481229.1674806816</v>
      </c>
      <c r="R497" s="25">
        <f t="array" aca="1" ref="R497" ca="1">INDEX('Lorri 401b'!L:L,MATCH('Retirement Calculator'!A497,'Lorri 401b'!N:N,0),0)</f>
        <v>-1094392.3642835442</v>
      </c>
      <c r="S497" s="25">
        <f t="shared" ca="1" si="267"/>
        <v>-2575621.531764226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-1495831.5671988789</v>
      </c>
      <c r="R498" s="25">
        <f t="array" aca="1" ref="R498" ca="1">INDEX('Lorri 401b'!L:L,MATCH('Retirement Calculator'!A498,'Lorri 401b'!N:N,0),0)</f>
        <v>-1120697.8664139486</v>
      </c>
      <c r="S498" s="25">
        <f t="shared" ca="1" si="267"/>
        <v>-2616529.4336128272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-1510494.8102492352</v>
      </c>
      <c r="R499" s="25">
        <f t="array" aca="1" ref="R499" ca="1">INDEX('Lorri 401b'!L:L,MATCH('Retirement Calculator'!A499,'Lorri 401b'!N:N,0),0)</f>
        <v>-1147112.9748032296</v>
      </c>
      <c r="S499" s="25">
        <f t="shared" ca="1" si="267"/>
        <v>-2657607.7850524648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-1525219.1501456348</v>
      </c>
      <c r="R500" s="25">
        <f t="array" aca="1" ref="R500" ca="1">INDEX('Lorri 401b'!L:L,MATCH('Retirement Calculator'!A500,'Lorri 401b'!N:N,0),0)</f>
        <v>-1173638.1461441326</v>
      </c>
      <c r="S500" s="25">
        <f t="shared" ca="1" si="267"/>
        <v>-2698857.2962897671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-1540004.8414582694</v>
      </c>
      <c r="R501" s="25">
        <f t="array" aca="1" ref="R501" ca="1">INDEX('Lorri 401b'!L:L,MATCH('Retirement Calculator'!A501,'Lorri 401b'!N:N,0),0)</f>
        <v>-1200273.8390322893</v>
      </c>
      <c r="S501" s="25">
        <f t="shared" ca="1" si="267"/>
        <v>-2740278.680490559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-1554852.13981804</v>
      </c>
      <c r="R502" s="25">
        <f t="array" aca="1" ref="R502" ca="1">INDEX('Lorri 401b'!L:L,MATCH('Retirement Calculator'!A502,'Lorri 401b'!N:N,0),0)</f>
        <v>-1227020.5139741469</v>
      </c>
      <c r="S502" s="25">
        <f t="shared" ca="1" si="267"/>
        <v>-2781872.6537921866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-1569761.3019209763</v>
      </c>
      <c r="R503" s="25">
        <f t="array" aca="1" ref="R503" ca="1">INDEX('Lorri 401b'!L:L,MATCH('Retirement Calculator'!A503,'Lorri 401b'!N:N,0),0)</f>
        <v>-1253878.6333949289</v>
      </c>
      <c r="S503" s="25">
        <f t="shared" ca="1" si="267"/>
        <v>-2823639.9353159051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-1584732.5855326748</v>
      </c>
      <c r="R504" s="25">
        <f t="array" aca="1" ref="R504" ca="1">INDEX('Lorri 401b'!L:L,MATCH('Retirement Calculator'!A504,'Lorri 401b'!N:N,0),0)</f>
        <v>-1280848.6616466306</v>
      </c>
      <c r="S504" s="25">
        <f t="shared" ca="1" si="267"/>
        <v>-2865581.2471793052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-1599766.2494927554</v>
      </c>
      <c r="R505" s="25">
        <f t="array" aca="1" ref="R505" ca="1">INDEX('Lorri 401b'!L:L,MATCH('Retirement Calculator'!A505,'Lorri 401b'!N:N,0),0)</f>
        <v>-1307931.0650160478</v>
      </c>
      <c r="S505" s="25">
        <f t="shared" ca="1" si="267"/>
        <v>-2907697.3145088032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-1614862.5537193364</v>
      </c>
      <c r="R506" s="25">
        <f t="array" aca="1" ref="R506" ca="1">INDEX('Lorri 401b'!L:L,MATCH('Retirement Calculator'!A506,'Lorri 401b'!N:N,0),0)</f>
        <v>-1335126.3117328377</v>
      </c>
      <c r="S506" s="25">
        <f t="shared" ca="1" si="267"/>
        <v>-2949988.8654521741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-1630021.7592135281</v>
      </c>
      <c r="R507" s="25">
        <f t="array" aca="1" ref="R507" ca="1">INDEX('Lorri 401b'!L:L,MATCH('Retirement Calculator'!A507,'Lorri 401b'!N:N,0),0)</f>
        <v>-1362434.871977614</v>
      </c>
      <c r="S507" s="25">
        <f t="shared" ca="1" si="267"/>
        <v>-2992456.6311911419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-1645244.1280639456</v>
      </c>
      <c r="R508" s="25">
        <f t="array" aca="1" ref="R508" ca="1">INDEX('Lorri 401b'!L:L,MATCH('Retirement Calculator'!A508,'Lorri 401b'!N:N,0),0)</f>
        <v>-1389857.217890077</v>
      </c>
      <c r="S508" s="25">
        <f t="shared" ca="1" si="267"/>
        <v>-3035101.3459540224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-1660529.9234512397</v>
      </c>
      <c r="R509" s="25">
        <f t="array" aca="1" ref="R509" ca="1">INDEX('Lorri 401b'!L:L,MATCH('Retirement Calculator'!A509,'Lorri 401b'!N:N,0),0)</f>
        <v>-1417393.8235771754</v>
      </c>
      <c r="S509" s="25">
        <f t="shared" ca="1" si="267"/>
        <v>-3077923.7470284151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-1675879.4096526476</v>
      </c>
      <c r="R510" s="25">
        <f t="array" aca="1" ref="R510" ca="1">INDEX('Lorri 401b'!L:L,MATCH('Retirement Calculator'!A510,'Lorri 401b'!N:N,0),0)</f>
        <v>-1445045.1651213032</v>
      </c>
      <c r="S510" s="25">
        <f t="shared" ca="1" si="267"/>
        <v>-3120924.5747739505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-1691292.8520465614</v>
      </c>
      <c r="R511" s="25">
        <f t="array" aca="1" ref="R511" ca="1">INDEX('Lorri 401b'!L:L,MATCH('Retirement Calculator'!A511,'Lorri 401b'!N:N,0),0)</f>
        <v>-1472811.7205885316</v>
      </c>
      <c r="S511" s="25">
        <f t="shared" ca="1" si="267"/>
        <v>-3164104.5726350928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-1706770.5171171166</v>
      </c>
      <c r="R512" s="25">
        <f t="array" aca="1" ref="R512" ca="1">INDEX('Lorri 401b'!L:L,MATCH('Retirement Calculator'!A512,'Lorri 401b'!N:N,0),0)</f>
        <v>-1500693.9700368734</v>
      </c>
      <c r="S512" s="25">
        <f t="shared" ca="1" si="267"/>
        <v>-3207464.4871539902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-1722312.6724587991</v>
      </c>
      <c r="R513" s="25">
        <f t="array" aca="1" ref="R513" ca="1">INDEX('Lorri 401b'!L:L,MATCH('Retirement Calculator'!A513,'Lorri 401b'!N:N,0),0)</f>
        <v>-1528692.3955245833</v>
      </c>
      <c r="S513" s="25">
        <f t="shared" ca="1" si="267"/>
        <v>-3251005.0679833824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-1737919.586781072</v>
      </c>
      <c r="R514" s="25">
        <f t="array" aca="1" ref="R514" ca="1">INDEX('Lorri 401b'!L:L,MATCH('Retirement Calculator'!A514,'Lorri 401b'!N:N,0),0)</f>
        <v>-1556807.4811184921</v>
      </c>
      <c r="S514" s="25">
        <f t="shared" ca="1" si="267"/>
        <v>-3294727.0678995643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-1753591.5299130208</v>
      </c>
      <c r="R515" s="25">
        <f t="array" aca="1" ref="R515" ca="1">INDEX('Lorri 401b'!L:L,MATCH('Retirement Calculator'!A515,'Lorri 401b'!N:N,0),0)</f>
        <v>-1585039.7129023755</v>
      </c>
      <c r="S515" s="25">
        <f t="shared" ca="1" si="267"/>
        <v>-3338631.2428153963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-1769328.7728080195</v>
      </c>
      <c r="R516" s="25">
        <f t="array" aca="1" ref="R516" ca="1">INDEX('Lorri 401b'!L:L,MATCH('Retirement Calculator'!A516,'Lorri 401b'!N:N,0),0)</f>
        <v>-1613389.5789853584</v>
      </c>
      <c r="S516" s="25">
        <f t="shared" ca="1" si="267"/>
        <v>-3382718.3517933777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-1785131.587548414</v>
      </c>
      <c r="R517" s="25">
        <f t="array" aca="1" ref="R517" ca="1">INDEX('Lorri 401b'!L:L,MATCH('Retirement Calculator'!A517,'Lorri 401b'!N:N,0),0)</f>
        <v>-1641857.5695103535</v>
      </c>
      <c r="S517" s="25">
        <f t="shared" ca="1" si="267"/>
        <v>-3426989.1570587675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-1801000.2473502269</v>
      </c>
      <c r="R518" s="25">
        <f t="array" aca="1" ref="R518" ca="1">INDEX('Lorri 401b'!L:L,MATCH('Retirement Calculator'!A518,'Lorri 401b'!N:N,0),0)</f>
        <v>-1670444.1766625363</v>
      </c>
      <c r="S518" s="25">
        <f t="shared" ca="1" si="267"/>
        <v>-3471444.4240127634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-1816935.0265678805</v>
      </c>
      <c r="R519" s="25">
        <f t="array" aca="1" ref="R519" ca="1">INDEX('Lorri 401b'!L:L,MATCH('Retirement Calculator'!A519,'Lorri 401b'!N:N,0),0)</f>
        <v>-1699149.8946778532</v>
      </c>
      <c r="S519" s="25">
        <f t="shared" ca="1" si="267"/>
        <v>-3516084.9212457337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-1832936.2006989412</v>
      </c>
      <c r="R520" s="25">
        <f t="array" aca="1" ref="R520" ca="1">INDEX('Lorri 401b'!L:L,MATCH('Retirement Calculator'!A520,'Lorri 401b'!N:N,0),0)</f>
        <v>-1727975.2198515672</v>
      </c>
      <c r="S520" s="25">
        <f t="shared" ca="1" si="267"/>
        <v>-3560911.4205505084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-1849004.0463888813</v>
      </c>
      <c r="R521" s="25">
        <f t="array" aca="1" ref="R521" ca="1">INDEX('Lorri 401b'!L:L,MATCH('Retirement Calculator'!A521,'Lorri 401b'!N:N,0),0)</f>
        <v>-1756920.6505468383</v>
      </c>
      <c r="S521" s="25">
        <f t="shared" ref="S521:S775" ca="1" si="527">SUM(Q521:R521)</f>
        <v>-3605924.6969357198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-1865138.8414358627</v>
      </c>
      <c r="R522" s="25">
        <f t="array" aca="1" ref="R522" ca="1">INDEX('Lorri 401b'!L:L,MATCH('Retirement Calculator'!A522,'Lorri 401b'!N:N,0),0)</f>
        <v>-1785986.6872033398</v>
      </c>
      <c r="S522" s="25">
        <f t="shared" ca="1" si="527"/>
        <v>-3651125.5286392025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-1881340.86479554</v>
      </c>
      <c r="R523" s="25">
        <f t="array" aca="1" ref="R523" ca="1">INDEX('Lorri 401b'!L:L,MATCH('Retirement Calculator'!A523,'Lorri 401b'!N:N,0),0)</f>
        <v>-1815173.8323459099</v>
      </c>
      <c r="S523" s="25">
        <f t="shared" ca="1" si="527"/>
        <v>-3696514.6971414499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-1897610.3965858824</v>
      </c>
      <c r="R524" s="25">
        <f t="array" aca="1" ref="R524" ca="1">INDEX('Lorri 401b'!L:L,MATCH('Retirement Calculator'!A524,'Lorri 401b'!N:N,0),0)</f>
        <v>-1844482.5905932407</v>
      </c>
      <c r="S524" s="25">
        <f t="shared" ca="1" si="527"/>
        <v>-3742092.9871791229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-1913947.718092018</v>
      </c>
      <c r="R525" s="25">
        <f t="array" aca="1" ref="R525" ca="1">INDEX('Lorri 401b'!L:L,MATCH('Retirement Calculator'!A525,'Lorri 401b'!N:N,0),0)</f>
        <v>-1873913.4686666022</v>
      </c>
      <c r="S525" s="25">
        <f t="shared" ca="1" si="527"/>
        <v>-3787861.1867586202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-1930353.1117710958</v>
      </c>
      <c r="R526" s="25">
        <f t="array" aca="1" ref="R526" ca="1">INDEX('Lorri 401b'!L:L,MATCH('Retirement Calculator'!A526,'Lorri 401b'!N:N,0),0)</f>
        <v>-1903466.9753986027</v>
      </c>
      <c r="S526" s="25">
        <f t="shared" ca="1" si="527"/>
        <v>-3833820.0871696984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-1946826.8612571699</v>
      </c>
      <c r="R527" s="25">
        <f t="array" aca="1" ref="R527" ca="1">INDEX('Lorri 401b'!L:L,MATCH('Retirement Calculator'!A527,'Lorri 401b'!N:N,0),0)</f>
        <v>-1933143.6217419864</v>
      </c>
      <c r="S527" s="25">
        <f t="shared" ca="1" si="527"/>
        <v>-3879970.4829991562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-1963369.2513661026</v>
      </c>
      <c r="R528" s="25">
        <f t="array" aca="1" ref="R528" ca="1">INDEX('Lorri 401b'!L:L,MATCH('Retirement Calculator'!A528,'Lorri 401b'!N:N,0),0)</f>
        <v>-1962943.9207784676</v>
      </c>
      <c r="S528" s="25">
        <f t="shared" ca="1" si="527"/>
        <v>-3926313.1721445704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-1979980.5681004892</v>
      </c>
      <c r="R529" s="25">
        <f t="array" aca="1" ref="R529" ca="1">INDEX('Lorri 401b'!L:L,MATCH('Retirement Calculator'!A529,'Lorri 401b'!N:N,0),0)</f>
        <v>-1992868.3877276008</v>
      </c>
      <c r="S529" s="25">
        <f t="shared" ca="1" si="527"/>
        <v>-3972848.9558280902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-1996661.0986546024</v>
      </c>
      <c r="R530" s="25">
        <f t="array" aca="1" ref="R530" ca="1">INDEX('Lorri 401b'!L:L,MATCH('Retirement Calculator'!A530,'Lorri 401b'!N:N,0),0)</f>
        <v>-2022917.5399556886</v>
      </c>
      <c r="S530" s="25">
        <f t="shared" ca="1" si="527"/>
        <v>-4019578.6386102913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-2013411.1314193576</v>
      </c>
      <c r="R531" s="25">
        <f t="array" aca="1" ref="R531" ca="1">INDEX('Lorri 401b'!L:L,MATCH('Retirement Calculator'!A531,'Lorri 401b'!N:N,0),0)</f>
        <v>-2053091.8969847269</v>
      </c>
      <c r="S531" s="25">
        <f t="shared" ca="1" si="527"/>
        <v>-4066503.0284040845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-2030230.9559872993</v>
      </c>
      <c r="R532" s="25">
        <f t="array" aca="1" ref="R532" ca="1">INDEX('Lorri 401b'!L:L,MATCH('Retirement Calculator'!A532,'Lorri 401b'!N:N,0),0)</f>
        <v>-2083391.9805013861</v>
      </c>
      <c r="S532" s="25">
        <f t="shared" ca="1" si="527"/>
        <v>-4113622.9364886852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-2047120.8631576076</v>
      </c>
      <c r="R533" s="25">
        <f t="array" aca="1" ref="R533" ca="1">INDEX('Lorri 401b'!L:L,MATCH('Retirement Calculator'!A533,'Lorri 401b'!N:N,0),0)</f>
        <v>-2113818.3143660314</v>
      </c>
      <c r="S533" s="25">
        <f t="shared" ca="1" si="527"/>
        <v>-4160939.1775236391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-2064081.1449411253</v>
      </c>
      <c r="R534" s="25">
        <f t="array" aca="1" ref="R534" ca="1">INDEX('Lorri 401b'!L:L,MATCH('Retirement Calculator'!A534,'Lorri 401b'!N:N,0),0)</f>
        <v>-2144371.4246217795</v>
      </c>
      <c r="S534" s="25">
        <f t="shared" ca="1" si="527"/>
        <v>-4208452.5695629045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-2081112.0945654078</v>
      </c>
      <c r="R535" s="25">
        <f t="array" aca="1" ref="R535" ca="1">INDEX('Lorri 401b'!L:L,MATCH('Retirement Calculator'!A535,'Lorri 401b'!N:N,0),0)</f>
        <v>-2175051.8395035933</v>
      </c>
      <c r="S535" s="25">
        <f t="shared" ca="1" si="527"/>
        <v>-4256163.9340690011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-2098214.0064797914</v>
      </c>
      <c r="R536" s="25">
        <f t="array" aca="1" ref="R536" ca="1">INDEX('Lorri 401b'!L:L,MATCH('Retirement Calculator'!A536,'Lorri 401b'!N:N,0),0)</f>
        <v>-2205860.0894474145</v>
      </c>
      <c r="S536" s="25">
        <f t="shared" ca="1" si="527"/>
        <v>-4304074.0959272059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-2115387.1763604851</v>
      </c>
      <c r="R537" s="25">
        <f t="array" aca="1" ref="R537" ca="1">INDEX('Lorri 401b'!L:L,MATCH('Retirement Calculator'!A537,'Lorri 401b'!N:N,0),0)</f>
        <v>-2236796.7070993348</v>
      </c>
      <c r="S537" s="25">
        <f t="shared" ca="1" si="527"/>
        <v>-4352183.8834598195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-2132631.901115682</v>
      </c>
      <c r="R538" s="25">
        <f t="array" aca="1" ref="R538" ca="1">INDEX('Lorri 401b'!L:L,MATCH('Retirement Calculator'!A538,'Lorri 401b'!N:N,0),0)</f>
        <v>-2267862.2273248048</v>
      </c>
      <c r="S538" s="25">
        <f t="shared" ca="1" si="527"/>
        <v>-4400494.1284404863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-2149948.4788906919</v>
      </c>
      <c r="R539" s="25">
        <f t="array" aca="1" ref="R539" ca="1">INDEX('Lorri 401b'!L:L,MATCH('Retirement Calculator'!A539,'Lorri 401b'!N:N,0),0)</f>
        <v>-2299057.187217881</v>
      </c>
      <c r="S539" s="25">
        <f t="shared" ca="1" si="527"/>
        <v>-4449005.6661085729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-2167337.2090730979</v>
      </c>
      <c r="R540" s="25">
        <f t="array" aca="1" ref="R540" ca="1">INDEX('Lorri 401b'!L:L,MATCH('Retirement Calculator'!A540,'Lorri 401b'!N:N,0),0)</f>
        <v>-2330382.1261105118</v>
      </c>
      <c r="S540" s="25">
        <f t="shared" ca="1" si="527"/>
        <v>-4497719.3351836093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-2184798.3922979305</v>
      </c>
      <c r="R541" s="25">
        <f t="array" aca="1" ref="R541" ca="1">INDEX('Lorri 401b'!L:L,MATCH('Retirement Calculator'!A541,'Lorri 401b'!N:N,0),0)</f>
        <v>-2361837.5855818619</v>
      </c>
      <c r="S541" s="25">
        <f t="shared" ca="1" si="527"/>
        <v>-4546635.9778797925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-2202332.3304528664</v>
      </c>
      <c r="R542" s="25">
        <f t="array" aca="1" ref="R542" ca="1">INDEX('Lorri 401b'!L:L,MATCH('Retirement Calculator'!A542,'Lorri 401b'!N:N,0),0)</f>
        <v>-2393424.1094676759</v>
      </c>
      <c r="S542" s="25">
        <f t="shared" ca="1" si="527"/>
        <v>-4595756.4399205428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-2219939.3266834482</v>
      </c>
      <c r="R543" s="25">
        <f t="array" aca="1" ref="R543" ca="1">INDEX('Lorri 401b'!L:L,MATCH('Retirement Calculator'!A543,'Lorri 401b'!N:N,0),0)</f>
        <v>-2425142.2438696809</v>
      </c>
      <c r="S543" s="25">
        <f t="shared" ca="1" si="527"/>
        <v>-4645081.5705531295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-2237619.6853983239</v>
      </c>
      <c r="R544" s="25">
        <f t="array" aca="1" ref="R544" ca="1">INDEX('Lorri 401b'!L:L,MATCH('Retirement Calculator'!A544,'Lorri 401b'!N:N,0),0)</f>
        <v>-2456992.5371650276</v>
      </c>
      <c r="S544" s="25">
        <f t="shared" ca="1" si="527"/>
        <v>-4694612.2225633515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-2255373.7122745118</v>
      </c>
      <c r="R545" s="25">
        <f t="array" aca="1" ref="R545" ca="1">INDEX('Lorri 401b'!L:L,MATCH('Retirement Calculator'!A545,'Lorri 401b'!N:N,0),0)</f>
        <v>-2488975.5400157715</v>
      </c>
      <c r="S545" s="25">
        <f t="shared" ca="1" si="527"/>
        <v>-4744349.2522902833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-2273201.7142626834</v>
      </c>
      <c r="R546" s="25">
        <f t="array" aca="1" ref="R546" ca="1">INDEX('Lorri 401b'!L:L,MATCH('Retirement Calculator'!A546,'Lorri 401b'!N:N,0),0)</f>
        <v>-2521091.8053783933</v>
      </c>
      <c r="S546" s="25">
        <f t="shared" ca="1" si="527"/>
        <v>-4794293.5196410771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-2291103.9995924728</v>
      </c>
      <c r="R547" s="25">
        <f t="array" aca="1" ref="R547" ca="1">INDEX('Lorri 401b'!L:L,MATCH('Retirement Calculator'!A547,'Lorri 401b'!N:N,0),0)</f>
        <v>-2553341.8885133597</v>
      </c>
      <c r="S547" s="25">
        <f t="shared" ca="1" si="527"/>
        <v>-4844445.888105832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-2309080.8777778028</v>
      </c>
      <c r="R548" s="25">
        <f t="array" aca="1" ref="R548" ca="1">INDEX('Lorri 401b'!L:L,MATCH('Retirement Calculator'!A548,'Lorri 401b'!N:N,0),0)</f>
        <v>-2585726.3469947218</v>
      </c>
      <c r="S548" s="25">
        <f t="shared" ca="1" si="527"/>
        <v>-4894807.2247725241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-2327132.6596222385</v>
      </c>
      <c r="R549" s="25">
        <f t="array" aca="1" ref="R549" ca="1">INDEX('Lorri 401b'!L:L,MATCH('Retirement Calculator'!A549,'Lorri 401b'!N:N,0),0)</f>
        <v>-2618245.7407197561</v>
      </c>
      <c r="S549" s="25">
        <f t="shared" ca="1" si="527"/>
        <v>-4945378.4003419951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-2345259.657224359</v>
      </c>
      <c r="R550" s="25">
        <f t="array" aca="1" ref="R550" ca="1">INDEX('Lorri 401b'!L:L,MATCH('Retirement Calculator'!A550,'Lorri 401b'!N:N,0),0)</f>
        <v>-2650900.6319186445</v>
      </c>
      <c r="S550" s="25">
        <f t="shared" ca="1" si="527"/>
        <v>-4996160.2891430035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-2363462.1839831551</v>
      </c>
      <c r="R551" s="25">
        <f t="array" aca="1" ref="R551" ca="1">INDEX('Lorri 401b'!L:L,MATCH('Retirement Calculator'!A551,'Lorri 401b'!N:N,0),0)</f>
        <v>-2683691.5851641949</v>
      </c>
      <c r="S551" s="25">
        <f t="shared" ca="1" si="527"/>
        <v>-5047153.7691473495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-2381740.5546034463</v>
      </c>
      <c r="R552" s="25">
        <f t="array" aca="1" ref="R552" ca="1">INDEX('Lorri 401b'!L:L,MATCH('Retirement Calculator'!A552,'Lorri 401b'!N:N,0),0)</f>
        <v>-2716619.1673816019</v>
      </c>
      <c r="S552" s="25">
        <f t="shared" ca="1" si="527"/>
        <v>-5098359.7219850477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-2400095.0851013218</v>
      </c>
      <c r="R553" s="25">
        <f t="array" aca="1" ref="R553" ca="1">INDEX('Lorri 401b'!L:L,MATCH('Retirement Calculator'!A553,'Lorri 401b'!N:N,0),0)</f>
        <v>-2749683.9478582479</v>
      </c>
      <c r="S553" s="25">
        <f t="shared" ca="1" si="527"/>
        <v>-5149779.0329595692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-2418526.0928096054</v>
      </c>
      <c r="R554" s="25">
        <f t="array" aca="1" ref="R554" ca="1">INDEX('Lorri 401b'!L:L,MATCH('Retirement Calculator'!A554,'Lorri 401b'!N:N,0),0)</f>
        <v>-2782886.4982535467</v>
      </c>
      <c r="S554" s="25">
        <f t="shared" ca="1" si="527"/>
        <v>-5201412.5910631521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-2437033.89638334</v>
      </c>
      <c r="R555" s="25">
        <f t="array" aca="1" ref="R555" ca="1">INDEX('Lorri 401b'!L:L,MATCH('Retirement Calculator'!A555,'Lorri 401b'!N:N,0),0)</f>
        <v>-2816227.392608826</v>
      </c>
      <c r="S555" s="25">
        <f t="shared" ca="1" si="527"/>
        <v>-5253261.2889921665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-2455618.8158052987</v>
      </c>
      <c r="R556" s="25">
        <f t="array" aca="1" ref="R556" ca="1">INDEX('Lorri 401b'!L:L,MATCH('Retirement Calculator'!A556,'Lorri 401b'!N:N,0),0)</f>
        <v>-2849707.2073572525</v>
      </c>
      <c r="S556" s="25">
        <f t="shared" ca="1" si="527"/>
        <v>-5305326.0231625512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-2474281.1723915157</v>
      </c>
      <c r="R557" s="25">
        <f t="array" aca="1" ref="R557" ca="1">INDEX('Lorri 401b'!L:L,MATCH('Retirement Calculator'!A557,'Lorri 401b'!N:N,0),0)</f>
        <v>-2883326.5213337974</v>
      </c>
      <c r="S557" s="25">
        <f t="shared" ca="1" si="527"/>
        <v>-5357607.6937253131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-2493021.2887968416</v>
      </c>
      <c r="R558" s="25">
        <f t="array" aca="1" ref="R558" ca="1">INDEX('Lorri 401b'!L:L,MATCH('Retirement Calculator'!A558,'Lorri 401b'!N:N,0),0)</f>
        <v>-2917085.9157852447</v>
      </c>
      <c r="S558" s="25">
        <f t="shared" ca="1" si="527"/>
        <v>-5410107.2045820858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-2511839.4890205231</v>
      </c>
      <c r="R559" s="25">
        <f t="array" aca="1" ref="R559" ca="1">INDEX('Lorri 401b'!L:L,MATCH('Retirement Calculator'!A559,'Lorri 401b'!N:N,0),0)</f>
        <v>-2950985.9743802394</v>
      </c>
      <c r="S559" s="25">
        <f t="shared" ca="1" si="527"/>
        <v>-5462825.4634007625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-2530736.0984118031</v>
      </c>
      <c r="R560" s="25">
        <f t="array" aca="1" ref="R560" ca="1">INDEX('Lorri 401b'!L:L,MATCH('Retirement Calculator'!A560,'Lorri 401b'!N:N,0),0)</f>
        <v>-2985027.2832193798</v>
      </c>
      <c r="S560" s="25">
        <f t="shared" ca="1" si="527"/>
        <v>-5515763.3816311825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-2549711.4436755469</v>
      </c>
      <c r="R561" s="25">
        <f t="array" aca="1" ref="R561" ca="1">INDEX('Lorri 401b'!L:L,MATCH('Retirement Calculator'!A561,'Lorri 401b'!N:N,0),0)</f>
        <v>-3019210.43084535</v>
      </c>
      <c r="S561" s="25">
        <f t="shared" ca="1" si="527"/>
        <v>-5568921.8745208969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-2568765.8528778898</v>
      </c>
      <c r="R562" s="25">
        <f t="array" aca="1" ref="R562" ca="1">INDEX('Lorri 401b'!L:L,MATCH('Retirement Calculator'!A562,'Lorri 401b'!N:N,0),0)</f>
        <v>-3053536.0082530952</v>
      </c>
      <c r="S562" s="25">
        <f t="shared" ca="1" si="527"/>
        <v>-5622301.8611309845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-2587899.6554519092</v>
      </c>
      <c r="R563" s="25">
        <f t="array" aca="1" ref="R563" ca="1">INDEX('Lorri 401b'!L:L,MATCH('Retirement Calculator'!A563,'Lorri 401b'!N:N,0),0)</f>
        <v>-3088004.6089000395</v>
      </c>
      <c r="S563" s="25">
        <f t="shared" ca="1" si="527"/>
        <v>-5675904.2643519491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-2607113.1822033203</v>
      </c>
      <c r="R564" s="25">
        <f t="array" aca="1" ref="R564" ca="1">INDEX('Lorri 401b'!L:L,MATCH('Retirement Calculator'!A564,'Lorri 401b'!N:N,0),0)</f>
        <v>-3122616.8287163461</v>
      </c>
      <c r="S564" s="25">
        <f t="shared" ca="1" si="527"/>
        <v>-5729730.0109196659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-2626406.7653161953</v>
      </c>
      <c r="R565" s="25">
        <f t="array" aca="1" ref="R565" ca="1">INDEX('Lorri 401b'!L:L,MATCH('Retirement Calculator'!A565,'Lorri 401b'!N:N,0),0)</f>
        <v>-3157373.2661152203</v>
      </c>
      <c r="S565" s="25">
        <f t="shared" ca="1" si="527"/>
        <v>-5783780.031431416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-2645780.7383587076</v>
      </c>
      <c r="R566" s="25">
        <f t="array" aca="1" ref="R566" ca="1">INDEX('Lorri 401b'!L:L,MATCH('Retirement Calculator'!A566,'Lorri 401b'!N:N,0),0)</f>
        <v>-3192274.5220032567</v>
      </c>
      <c r="S566" s="25">
        <f t="shared" ca="1" si="527"/>
        <v>-5838055.2603619639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-2665235.4362888969</v>
      </c>
      <c r="R567" s="25">
        <f t="array" aca="1" ref="R567" ca="1">INDEX('Lorri 401b'!L:L,MATCH('Retirement Calculator'!A567,'Lorri 401b'!N:N,0),0)</f>
        <v>-3227321.1997908265</v>
      </c>
      <c r="S567" s="25">
        <f t="shared" ca="1" si="527"/>
        <v>-5892556.636079723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-2684771.195460462</v>
      </c>
      <c r="R568" s="25">
        <f t="array" aca="1" ref="R568" ca="1">INDEX('Lorri 401b'!L:L,MATCH('Retirement Calculator'!A568,'Lorri 401b'!N:N,0),0)</f>
        <v>-3262513.9054025114</v>
      </c>
      <c r="S568" s="25">
        <f t="shared" ca="1" si="527"/>
        <v>-5947285.1008629734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-2704388.3536285753</v>
      </c>
      <c r="R569" s="25">
        <f t="array" aca="1" ref="R569" ca="1">INDEX('Lorri 401b'!L:L,MATCH('Retirement Calculator'!A569,'Lorri 401b'!N:N,0),0)</f>
        <v>-3297853.2472875779</v>
      </c>
      <c r="S569" s="25">
        <f t="shared" ca="1" si="527"/>
        <v>-6002241.6009161528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-2724087.2499557226</v>
      </c>
      <c r="R570" s="25">
        <f t="array" aca="1" ref="R570" ca="1">INDEX('Lorri 401b'!L:L,MATCH('Retirement Calculator'!A570,'Lorri 401b'!N:N,0),0)</f>
        <v>-3333339.8364304993</v>
      </c>
      <c r="S570" s="25">
        <f t="shared" ca="1" si="527"/>
        <v>-6057427.0863862224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-2743868.2250175662</v>
      </c>
      <c r="R571" s="25">
        <f t="array" aca="1" ref="R571" ca="1">INDEX('Lorri 401b'!L:L,MATCH('Retirement Calculator'!A571,'Lorri 401b'!N:N,0),0)</f>
        <v>-3368974.286361516</v>
      </c>
      <c r="S571" s="25">
        <f t="shared" ca="1" si="527"/>
        <v>-6112842.5113790818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-2763731.6208088342</v>
      </c>
      <c r="R572" s="25">
        <f t="array" aca="1" ref="R572" ca="1">INDEX('Lorri 401b'!L:L,MATCH('Retirement Calculator'!A572,'Lorri 401b'!N:N,0),0)</f>
        <v>-3404757.213167245</v>
      </c>
      <c r="S572" s="25">
        <f t="shared" ca="1" si="527"/>
        <v>-6168488.8339760788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-2783677.7807492325</v>
      </c>
      <c r="R573" s="25">
        <f t="array" aca="1" ref="R573" ca="1">INDEX('Lorri 401b'!L:L,MATCH('Retirement Calculator'!A573,'Lorri 401b'!N:N,0),0)</f>
        <v>-3440689.2355013313</v>
      </c>
      <c r="S573" s="25">
        <f t="shared" ca="1" si="527"/>
        <v>-6224367.0162505638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-2803707.0496893823</v>
      </c>
      <c r="R574" s="25">
        <f t="array" aca="1" ref="R574" ca="1">INDEX('Lorri 401b'!L:L,MATCH('Retirement Calculator'!A574,'Lorri 401b'!N:N,0),0)</f>
        <v>-3476770.974595143</v>
      </c>
      <c r="S574" s="25">
        <f t="shared" ca="1" si="527"/>
        <v>-6280478.0242845248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-2823819.7739167828</v>
      </c>
      <c r="R575" s="25">
        <f t="array" aca="1" ref="R575" ca="1">INDEX('Lorri 401b'!L:L,MATCH('Retirement Calculator'!A575,'Lorri 401b'!N:N,0),0)</f>
        <v>-3513003.0542685124</v>
      </c>
      <c r="S575" s="25">
        <f t="shared" ca="1" si="527"/>
        <v>-6336822.8281852957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-2844016.3011617973</v>
      </c>
      <c r="R576" s="25">
        <f t="array" aca="1" ref="R576" ca="1">INDEX('Lorri 401b'!L:L,MATCH('Retirement Calculator'!A576,'Lorri 401b'!N:N,0),0)</f>
        <v>-3549386.1009405209</v>
      </c>
      <c r="S576" s="25">
        <f t="shared" ca="1" si="527"/>
        <v>-6393402.4021023177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-2864296.980603666</v>
      </c>
      <c r="R577" s="25">
        <f t="array" aca="1" ref="R577" ca="1">INDEX('Lorri 401b'!L:L,MATCH('Retirement Calculator'!A577,'Lorri 401b'!N:N,0),0)</f>
        <v>-3585920.7436403292</v>
      </c>
      <c r="S577" s="25">
        <f t="shared" ca="1" si="527"/>
        <v>-6450217.7242439948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-2884662.1628765427</v>
      </c>
      <c r="R578" s="25">
        <f t="array" aca="1" ref="R578" ca="1">INDEX('Lorri 401b'!L:L,MATCH('Retirement Calculator'!A578,'Lorri 401b'!N:N,0),0)</f>
        <v>-3622607.6140180537</v>
      </c>
      <c r="S578" s="25">
        <f t="shared" ca="1" si="527"/>
        <v>-6507269.7768945964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-2905112.2000755561</v>
      </c>
      <c r="R579" s="25">
        <f t="array" aca="1" ref="R579" ca="1">INDEX('Lorri 401b'!L:L,MATCH('Retirement Calculator'!A579,'Lorri 401b'!N:N,0),0)</f>
        <v>-3659447.346355685</v>
      </c>
      <c r="S579" s="25">
        <f t="shared" ca="1" si="527"/>
        <v>-6564559.5464312416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-2925647.4457628988</v>
      </c>
      <c r="R580" s="25">
        <f t="array" aca="1" ref="R580" ca="1">INDEX('Lorri 401b'!L:L,MATCH('Retirement Calculator'!A580,'Lorri 401b'!N:N,0),0)</f>
        <v>-3696440.5775780566</v>
      </c>
      <c r="S580" s="25">
        <f t="shared" ca="1" si="527"/>
        <v>-6622088.0233409554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-2946268.2549739387</v>
      </c>
      <c r="R581" s="25">
        <f t="array" aca="1" ref="R581" ca="1">INDEX('Lorri 401b'!L:L,MATCH('Retirement Calculator'!A581,'Lorri 401b'!N:N,0),0)</f>
        <v>-3733587.9472638546</v>
      </c>
      <c r="S581" s="25">
        <f t="shared" ca="1" si="527"/>
        <v>-6679856.2022377932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-2966974.9842233583</v>
      </c>
      <c r="R582" s="25">
        <f t="array" aca="1" ref="R582" ca="1">INDEX('Lorri 401b'!L:L,MATCH('Retirement Calculator'!A582,'Lorri 401b'!N:N,0),0)</f>
        <v>-3770890.097656677</v>
      </c>
      <c r="S582" s="25">
        <f t="shared" ca="1" si="527"/>
        <v>-6737865.0818800349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-2987767.991511317</v>
      </c>
      <c r="R583" s="25">
        <f t="array" aca="1" ref="R583" ca="1">INDEX('Lorri 401b'!L:L,MATCH('Retirement Calculator'!A583,'Lorri 401b'!N:N,0),0)</f>
        <v>-3808347.6736761359</v>
      </c>
      <c r="S583" s="25">
        <f t="shared" ca="1" si="527"/>
        <v>-6796115.6651874529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-3008647.636329642</v>
      </c>
      <c r="R584" s="25">
        <f t="array" aca="1" ref="R584" ca="1">INDEX('Lorri 401b'!L:L,MATCH('Retirement Calculator'!A584,'Lorri 401b'!N:N,0),0)</f>
        <v>-3845961.3229290093</v>
      </c>
      <c r="S584" s="25">
        <f t="shared" ca="1" si="527"/>
        <v>-6854608.9592586514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-3029614.2796680434</v>
      </c>
      <c r="R585" s="25">
        <f t="array" aca="1" ref="R585" ca="1">INDEX('Lorri 401b'!L:L,MATCH('Retirement Calculator'!A585,'Lorri 401b'!N:N,0),0)</f>
        <v>-3883731.6957204365</v>
      </c>
      <c r="S585" s="25">
        <f t="shared" ca="1" si="527"/>
        <v>-6913345.9753884804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-3050668.284020355</v>
      </c>
      <c r="R586" s="25">
        <f t="array" aca="1" ref="R586" ca="1">INDEX('Lorri 401b'!L:L,MATCH('Retirement Calculator'!A586,'Lorri 401b'!N:N,0),0)</f>
        <v>-3921659.4450651612</v>
      </c>
      <c r="S586" s="25">
        <f t="shared" ca="1" si="527"/>
        <v>-6972327.7290855162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-3071810.0133908009</v>
      </c>
      <c r="R587" s="25">
        <f t="array" aca="1" ref="R587" ca="1">INDEX('Lorri 401b'!L:L,MATCH('Retirement Calculator'!A587,'Lorri 401b'!N:N,0),0)</f>
        <v>-3959745.2266988223</v>
      </c>
      <c r="S587" s="25">
        <f t="shared" ca="1" si="527"/>
        <v>-7031555.2400896233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-3093039.8333002906</v>
      </c>
      <c r="R588" s="25">
        <f t="array" aca="1" ref="R588" ca="1">INDEX('Lorri 401b'!L:L,MATCH('Retirement Calculator'!A588,'Lorri 401b'!N:N,0),0)</f>
        <v>-3997989.6990892906</v>
      </c>
      <c r="S588" s="25">
        <f t="shared" ca="1" si="527"/>
        <v>-7091029.5323895812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-3114358.1107927365</v>
      </c>
      <c r="R589" s="25">
        <f t="array" aca="1" ref="R589" ca="1">INDEX('Lorri 401b'!L:L,MATCH('Retirement Calculator'!A589,'Lorri 401b'!N:N,0),0)</f>
        <v>-4036393.5234480524</v>
      </c>
      <c r="S589" s="25">
        <f t="shared" ca="1" si="527"/>
        <v>-7150751.6342407893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-3135765.214441401</v>
      </c>
      <c r="R590" s="25">
        <f t="array" aca="1" ref="R590" ca="1">INDEX('Lorri 401b'!L:L,MATCH('Retirement Calculator'!A590,'Lorri 401b'!N:N,0),0)</f>
        <v>-4074957.3637416423</v>
      </c>
      <c r="S590" s="25">
        <f t="shared" ca="1" si="527"/>
        <v>-7210722.5781830437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-3157261.5143552683</v>
      </c>
      <c r="R591" s="25">
        <f t="array" aca="1" ref="R591" ca="1">INDEX('Lorri 401b'!L:L,MATCH('Retirement Calculator'!A591,'Lorri 401b'!N:N,0),0)</f>
        <v>-4113681.8867031219</v>
      </c>
      <c r="S591" s="25">
        <f t="shared" ca="1" si="527"/>
        <v>-7270943.4010583907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-3178847.3821854433</v>
      </c>
      <c r="R592" s="25">
        <f t="array" aca="1" ref="R592" ca="1">INDEX('Lorri 401b'!L:L,MATCH('Retirement Calculator'!A592,'Lorri 401b'!N:N,0),0)</f>
        <v>-4152567.7618436078</v>
      </c>
      <c r="S592" s="25">
        <f t="shared" ca="1" si="527"/>
        <v>-7331415.1440290511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-3200523.1911315774</v>
      </c>
      <c r="R593" s="25">
        <f t="array" aca="1" ref="R593" ca="1">INDEX('Lorri 401b'!L:L,MATCH('Retirement Calculator'!A593,'Lorri 401b'!N:N,0),0)</f>
        <v>-4191615.6614638455</v>
      </c>
      <c r="S593" s="25">
        <f t="shared" ca="1" si="527"/>
        <v>-7392138.8525954224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-3222289.3159483201</v>
      </c>
      <c r="R594" s="25">
        <f t="array" aca="1" ref="R594" ca="1">INDEX('Lorri 401b'!L:L,MATCH('Retirement Calculator'!A594,'Lorri 401b'!N:N,0),0)</f>
        <v>-4230826.260665834</v>
      </c>
      <c r="S594" s="25">
        <f t="shared" ca="1" si="527"/>
        <v>-7453115.5766141545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-3244146.1329517993</v>
      </c>
      <c r="R595" s="25">
        <f t="array" aca="1" ref="R595" ca="1">INDEX('Lorri 401b'!L:L,MATCH('Retirement Calculator'!A595,'Lorri 401b'!N:N,0),0)</f>
        <v>-4270200.237364497</v>
      </c>
      <c r="S595" s="25">
        <f t="shared" ca="1" si="527"/>
        <v>-7514346.3703162968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-3266094.0200261264</v>
      </c>
      <c r="R596" s="25">
        <f t="array" aca="1" ref="R596" ca="1">INDEX('Lorri 401b'!L:L,MATCH('Retirement Calculator'!A596,'Lorri 401b'!N:N,0),0)</f>
        <v>-4309738.2722994052</v>
      </c>
      <c r="S596" s="25">
        <f t="shared" ca="1" si="527"/>
        <v>-7575832.2923255321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-3288133.35662993</v>
      </c>
      <c r="R597" s="25">
        <f t="array" aca="1" ref="R597" ca="1">INDEX('Lorri 401b'!L:L,MATCH('Retirement Calculator'!A597,'Lorri 401b'!N:N,0),0)</f>
        <v>-4349441.0490465416</v>
      </c>
      <c r="S597" s="25">
        <f t="shared" ca="1" si="527"/>
        <v>-7637574.4056764711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-3310264.5238029161</v>
      </c>
      <c r="R598" s="25">
        <f t="array" aca="1" ref="R598" ca="1">INDEX('Lorri 401b'!L:L,MATCH('Retirement Calculator'!A598,'Lorri 401b'!N:N,0),0)</f>
        <v>-4389309.2540301243</v>
      </c>
      <c r="S598" s="25">
        <f t="shared" ca="1" si="527"/>
        <v>-7699573.7778330408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-3332487.9041724564</v>
      </c>
      <c r="R599" s="25">
        <f t="array" aca="1" ref="R599" ca="1">INDEX('Lorri 401b'!L:L,MATCH('Retirement Calculator'!A599,'Lorri 401b'!N:N,0),0)</f>
        <v>-4429343.5765344724</v>
      </c>
      <c r="S599" s="25">
        <f t="shared" ca="1" si="527"/>
        <v>-7761831.4807069283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-3354803.8819602029</v>
      </c>
      <c r="R600" s="25">
        <f t="array" aca="1" ref="R600" ca="1">INDEX('Lorri 401b'!L:L,MATCH('Retirement Calculator'!A600,'Lorri 401b'!N:N,0),0)</f>
        <v>-4469544.7087159222</v>
      </c>
      <c r="S600" s="25">
        <f t="shared" ca="1" si="527"/>
        <v>-7824348.5906761251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-3377212.8429887318</v>
      </c>
      <c r="R601" s="25">
        <f t="array" aca="1" ref="R601" ca="1">INDEX('Lorri 401b'!L:L,MATCH('Retirement Calculator'!A601,'Lorri 401b'!N:N,0),0)</f>
        <v>-4509913.3456147946</v>
      </c>
      <c r="S601" s="25">
        <f t="shared" ca="1" si="527"/>
        <v>-7887126.188603526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-3399715.174688213</v>
      </c>
      <c r="R602" s="25">
        <f t="array" aca="1" ref="R602" ca="1">INDEX('Lorri 401b'!L:L,MATCH('Retirement Calculator'!A602,'Lorri 401b'!N:N,0),0)</f>
        <v>-4550450.1851674123</v>
      </c>
      <c r="S602" s="25">
        <f t="shared" ca="1" si="527"/>
        <v>-7950165.3598556258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-3422311.2661031084</v>
      </c>
      <c r="R603" s="25">
        <f t="array" aca="1" ref="R603" ca="1">INDEX('Lorri 401b'!L:L,MATCH('Retirement Calculator'!A603,'Lorri 401b'!N:N,0),0)</f>
        <v>-4591155.9282181654</v>
      </c>
      <c r="S603" s="25">
        <f t="shared" ca="1" si="527"/>
        <v>-8013467.1943212738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-3445001.5078988993</v>
      </c>
      <c r="R604" s="25">
        <f t="array" aca="1" ref="R604" ca="1">INDEX('Lorri 401b'!L:L,MATCH('Retirement Calculator'!A604,'Lorri 401b'!N:N,0),0)</f>
        <v>-4632031.2785316305</v>
      </c>
      <c r="S604" s="25">
        <f t="shared" ca="1" si="527"/>
        <v>-8077032.7864305303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-3467786.2923688395</v>
      </c>
      <c r="R605" s="25">
        <f t="array" aca="1" ref="R605" ca="1">INDEX('Lorri 401b'!L:L,MATCH('Retirement Calculator'!A605,'Lorri 401b'!N:N,0),0)</f>
        <v>-4673076.9428047352</v>
      </c>
      <c r="S605" s="25">
        <f t="shared" ca="1" si="527"/>
        <v>-8140863.2351735746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-3490666.0134407375</v>
      </c>
      <c r="R606" s="25">
        <f t="array" aca="1" ref="R606" ca="1">INDEX('Lorri 401b'!L:L,MATCH('Retirement Calculator'!A606,'Lorri 401b'!N:N,0),0)</f>
        <v>-4714293.6306789769</v>
      </c>
      <c r="S606" s="25">
        <f t="shared" ca="1" si="527"/>
        <v>-8204959.6441197144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-3513641.0666837688</v>
      </c>
      <c r="R607" s="25">
        <f t="array" aca="1" ref="R607" ca="1">INDEX('Lorri 401b'!L:L,MATCH('Retirement Calculator'!A607,'Lorri 401b'!N:N,0),0)</f>
        <v>-4755682.0547526954</v>
      </c>
      <c r="S607" s="25">
        <f t="shared" ca="1" si="527"/>
        <v>-8269323.1214364637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-3536711.8493153127</v>
      </c>
      <c r="R608" s="25">
        <f t="array" aca="1" ref="R608" ca="1">INDEX('Lorri 401b'!L:L,MATCH('Retirement Calculator'!A608,'Lorri 401b'!N:N,0),0)</f>
        <v>-4797242.9305933872</v>
      </c>
      <c r="S608" s="25">
        <f t="shared" ca="1" si="527"/>
        <v>-8333954.7799086999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-3559878.7602078211</v>
      </c>
      <c r="R609" s="25">
        <f t="array" aca="1" ref="R609" ca="1">INDEX('Lorri 401b'!L:L,MATCH('Retirement Calculator'!A609,'Lorri 401b'!N:N,0),0)</f>
        <v>-4838976.9767500823</v>
      </c>
      <c r="S609" s="25">
        <f t="shared" ca="1" si="527"/>
        <v>-8398855.736957904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-3583142.1998957149</v>
      </c>
      <c r="R610" s="25">
        <f t="array" aca="1" ref="R610" ca="1">INDEX('Lorri 401b'!L:L,MATCH('Retirement Calculator'!A610,'Lorri 401b'!N:N,0),0)</f>
        <v>-4880884.9147657631</v>
      </c>
      <c r="S610" s="25">
        <f t="shared" ca="1" si="527"/>
        <v>-8464027.1146614775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-3606502.5705823083</v>
      </c>
      <c r="R611" s="25">
        <f t="array" aca="1" ref="R611" ca="1">INDEX('Lorri 401b'!L:L,MATCH('Retirement Calculator'!A611,'Lorri 401b'!N:N,0),0)</f>
        <v>-4922967.4691898432</v>
      </c>
      <c r="S611" s="25">
        <f t="shared" ca="1" si="527"/>
        <v>-8529470.039772151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-3629960.2761467625</v>
      </c>
      <c r="R612" s="25">
        <f t="array" aca="1" ref="R612" ca="1">INDEX('Lorri 401b'!L:L,MATCH('Retirement Calculator'!A612,'Lorri 401b'!N:N,0),0)</f>
        <v>-4965225.36759069</v>
      </c>
      <c r="S612" s="25">
        <f t="shared" ca="1" si="527"/>
        <v>-8595185.6437374521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-3653515.7221510685</v>
      </c>
      <c r="R613" s="25">
        <f t="array" aca="1" ref="R613" ca="1">INDEX('Lorri 401b'!L:L,MATCH('Retirement Calculator'!A613,'Lorri 401b'!N:N,0),0)</f>
        <v>-5007659.3405682072</v>
      </c>
      <c r="S613" s="25">
        <f t="shared" ca="1" si="527"/>
        <v>-8661175.0627192762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-3677169.3158470592</v>
      </c>
      <c r="R614" s="25">
        <f t="array" aca="1" ref="R614" ca="1">INDEX('Lorri 401b'!L:L,MATCH('Retirement Calculator'!A614,'Lorri 401b'!N:N,0),0)</f>
        <v>-5050270.1217664639</v>
      </c>
      <c r="S614" s="25">
        <f t="shared" ca="1" si="527"/>
        <v>-8727439.4376135226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-3700921.4661834501</v>
      </c>
      <c r="R615" s="25">
        <f t="array" aca="1" ref="R615" ca="1">INDEX('Lorri 401b'!L:L,MATCH('Retirement Calculator'!A615,'Lorri 401b'!N:N,0),0)</f>
        <v>-5093058.4478863804</v>
      </c>
      <c r="S615" s="25">
        <f t="shared" ca="1" si="527"/>
        <v>-8793979.9140698314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-3724772.5838129092</v>
      </c>
      <c r="R616" s="25">
        <f t="array" aca="1" ref="R616" ca="1">INDEX('Lorri 401b'!L:L,MATCH('Retirement Calculator'!A616,'Lorri 401b'!N:N,0),0)</f>
        <v>-5136025.0586984623</v>
      </c>
      <c r="S616" s="25">
        <f t="shared" ca="1" si="527"/>
        <v>-8860797.6425113715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-3748723.0810991577</v>
      </c>
      <c r="R617" s="25">
        <f t="array" aca="1" ref="R617" ca="1">INDEX('Lorri 401b'!L:L,MATCH('Retirement Calculator'!A617,'Lorri 401b'!N:N,0),0)</f>
        <v>-5179170.697055595</v>
      </c>
      <c r="S617" s="25">
        <f t="shared" ca="1" si="527"/>
        <v>-8927893.7781547531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-3772773.3721240987</v>
      </c>
      <c r="R618" s="25">
        <f t="array" aca="1" ref="R618" ca="1">INDEX('Lorri 401b'!L:L,MATCH('Retirement Calculator'!A618,'Lorri 401b'!N:N,0),0)</f>
        <v>-5222496.1089058826</v>
      </c>
      <c r="S618" s="25">
        <f t="shared" ca="1" si="527"/>
        <v>-8995269.4810299817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-3796923.8726949771</v>
      </c>
      <c r="R619" s="25">
        <f t="array" aca="1" ref="R619" ca="1">INDEX('Lorri 401b'!L:L,MATCH('Retirement Calculator'!A619,'Lorri 401b'!N:N,0),0)</f>
        <v>-5266002.043305546</v>
      </c>
      <c r="S619" s="25">
        <f t="shared" ca="1" si="527"/>
        <v>-9062925.9160005227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-3821175.0003515673</v>
      </c>
      <c r="R620" s="25">
        <f t="array" aca="1" ref="R620" ca="1">INDEX('Lorri 401b'!L:L,MATCH('Retirement Calculator'!A620,'Lorri 401b'!N:N,0),0)</f>
        <v>-5309689.2524318751</v>
      </c>
      <c r="S620" s="25">
        <f t="shared" ca="1" si="527"/>
        <v>-9130864.2527834419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-3845527.1743733934</v>
      </c>
      <c r="R621" s="25">
        <f t="array" aca="1" ref="R621" ca="1">INDEX('Lorri 401b'!L:L,MATCH('Retirement Calculator'!A621,'Lorri 401b'!N:N,0),0)</f>
        <v>-5353558.4915962303</v>
      </c>
      <c r="S621" s="25">
        <f t="shared" ca="1" si="527"/>
        <v>-9199085.6659696233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-3869980.8157869773</v>
      </c>
      <c r="R622" s="25">
        <f t="array" aca="1" ref="R622" ca="1">INDEX('Lorri 401b'!L:L,MATCH('Retirement Calculator'!A622,'Lorri 401b'!N:N,0),0)</f>
        <v>-5397610.519257104</v>
      </c>
      <c r="S622" s="25">
        <f t="shared" ca="1" si="527"/>
        <v>-9267591.3350440823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-3894536.3473731177</v>
      </c>
      <c r="R623" s="25">
        <f t="array" aca="1" ref="R623" ca="1">INDEX('Lorri 401b'!L:L,MATCH('Retirement Calculator'!A623,'Lorri 401b'!N:N,0),0)</f>
        <v>-5441846.0970332315</v>
      </c>
      <c r="S623" s="25">
        <f t="shared" ca="1" si="527"/>
        <v>-9336382.4444063492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-3919194.1936742002</v>
      </c>
      <c r="R624" s="25">
        <f t="array" aca="1" ref="R624" ca="1">INDEX('Lorri 401b'!L:L,MATCH('Retirement Calculator'!A624,'Lorri 401b'!N:N,0),0)</f>
        <v>-5486265.989716759</v>
      </c>
      <c r="S624" s="25">
        <f t="shared" ca="1" si="527"/>
        <v>-9405460.1833909601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-3943954.7810015376</v>
      </c>
      <c r="R625" s="25">
        <f t="array" aca="1" ref="R625" ca="1">INDEX('Lorri 401b'!L:L,MATCH('Retirement Calculator'!A625,'Lorri 401b'!N:N,0),0)</f>
        <v>-5530870.9652864682</v>
      </c>
      <c r="S625" s="25">
        <f t="shared" ca="1" si="527"/>
        <v>-9474825.7462880053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-3968818.5374427387</v>
      </c>
      <c r="R626" s="25">
        <f t="array" aca="1" ref="R626" ca="1">INDEX('Lorri 401b'!L:L,MATCH('Retirement Calculator'!A626,'Lorri 401b'!N:N,0),0)</f>
        <v>-5575661.7949210508</v>
      </c>
      <c r="S626" s="25">
        <f t="shared" ca="1" si="527"/>
        <v>-9544480.3323637899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-3993785.8928691116</v>
      </c>
      <c r="R627" s="25">
        <f t="array" aca="1" ref="R627" ca="1">INDEX('Lorri 401b'!L:L,MATCH('Retirement Calculator'!A627,'Lorri 401b'!N:N,0),0)</f>
        <v>-5620639.2530124439</v>
      </c>
      <c r="S627" s="25">
        <f t="shared" ca="1" si="527"/>
        <v>-9614425.145881556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-4018857.2789430944</v>
      </c>
      <c r="R628" s="25">
        <f t="array" aca="1" ref="R628" ca="1">INDEX('Lorri 401b'!L:L,MATCH('Retirement Calculator'!A628,'Lorri 401b'!N:N,0),0)</f>
        <v>-5665804.1171792177</v>
      </c>
      <c r="S628" s="25">
        <f t="shared" ca="1" si="527"/>
        <v>-9684661.3961223122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-4044033.1291257185</v>
      </c>
      <c r="R629" s="25">
        <f t="array" aca="1" ref="R629" ca="1">INDEX('Lorri 401b'!L:L,MATCH('Retirement Calculator'!A629,'Lorri 401b'!N:N,0),0)</f>
        <v>-5711157.1682800204</v>
      </c>
      <c r="S629" s="25">
        <f t="shared" ca="1" si="527"/>
        <v>-9755190.2974057384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-4069313.8786841035</v>
      </c>
      <c r="R630" s="25">
        <f t="array" aca="1" ref="R630" ca="1">INDEX('Lorri 401b'!L:L,MATCH('Retirement Calculator'!A630,'Lorri 401b'!N:N,0),0)</f>
        <v>-5756699.1904270761</v>
      </c>
      <c r="S630" s="25">
        <f t="shared" ca="1" si="527"/>
        <v>-9826013.0691111796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-4094699.964698982</v>
      </c>
      <c r="R631" s="25">
        <f t="array" aca="1" ref="R631" ca="1">INDEX('Lorri 401b'!L:L,MATCH('Retirement Calculator'!A631,'Lorri 401b'!N:N,0),0)</f>
        <v>-5802430.9709997447</v>
      </c>
      <c r="S631" s="25">
        <f t="shared" ca="1" si="527"/>
        <v>-9897130.9356987271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-4120191.8260722556</v>
      </c>
      <c r="R632" s="25">
        <f t="array" aca="1" ref="R632" ca="1">INDEX('Lorri 401b'!L:L,MATCH('Retirement Calculator'!A632,'Lorri 401b'!N:N,0),0)</f>
        <v>-5848353.3006581329</v>
      </c>
      <c r="S632" s="25">
        <f t="shared" ca="1" si="527"/>
        <v>-9968545.126730388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-4145789.9035345847</v>
      </c>
      <c r="R633" s="25">
        <f t="array" aca="1" ref="R633" ca="1">INDEX('Lorri 401b'!L:L,MATCH('Retirement Calculator'!A633,'Lorri 401b'!N:N,0),0)</f>
        <v>-5894466.9733567638</v>
      </c>
      <c r="S633" s="25">
        <f t="shared" ca="1" si="527"/>
        <v>-10040256.876891349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-4171494.6396530066</v>
      </c>
      <c r="R634" s="25">
        <f t="array" aca="1" ref="R634" ca="1">INDEX('Lorri 401b'!L:L,MATCH('Retirement Calculator'!A634,'Lorri 401b'!N:N,0),0)</f>
        <v>-5940772.7863583062</v>
      </c>
      <c r="S634" s="25">
        <f t="shared" ca="1" si="527"/>
        <v>-10112267.426011313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-4197306.478838589</v>
      </c>
      <c r="R635" s="25">
        <f t="array" aca="1" ref="R635" ca="1">INDEX('Lorri 401b'!L:L,MATCH('Retirement Calculator'!A635,'Lorri 401b'!N:N,0),0)</f>
        <v>-5987271.5402473547</v>
      </c>
      <c r="S635" s="25">
        <f t="shared" ca="1" si="527"/>
        <v>-10184578.019085944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-4223225.8673541108</v>
      </c>
      <c r="R636" s="25">
        <f t="array" aca="1" ref="R636" ca="1">INDEX('Lorri 401b'!L:L,MATCH('Retirement Calculator'!A636,'Lorri 401b'!N:N,0),0)</f>
        <v>-6033964.0389442742</v>
      </c>
      <c r="S636" s="25">
        <f t="shared" ca="1" si="527"/>
        <v>-10257189.906298384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-4249253.2533217808</v>
      </c>
      <c r="R637" s="25">
        <f t="array" aca="1" ref="R637" ca="1">INDEX('Lorri 401b'!L:L,MATCH('Retirement Calculator'!A637,'Lorri 401b'!N:N,0),0)</f>
        <v>-6080851.0897190981</v>
      </c>
      <c r="S637" s="25">
        <f t="shared" ca="1" si="527"/>
        <v>-10330104.34304088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-4275389.0867309831</v>
      </c>
      <c r="R638" s="25">
        <f t="array" aca="1" ref="R638" ca="1">INDEX('Lorri 401b'!L:L,MATCH('Retirement Calculator'!A638,'Lorri 401b'!N:N,0),0)</f>
        <v>-6127933.5032054838</v>
      </c>
      <c r="S638" s="25">
        <f t="shared" ca="1" si="527"/>
        <v>-10403322.589936467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-4301633.8194460571</v>
      </c>
      <c r="R639" s="25">
        <f t="array" aca="1" ref="R639" ca="1">INDEX('Lorri 401b'!L:L,MATCH('Retirement Calculator'!A639,'Lorri 401b'!N:N,0),0)</f>
        <v>-6175212.0934147295</v>
      </c>
      <c r="S639" s="25">
        <f t="shared" ca="1" si="527"/>
        <v>-10476845.912860787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-4327987.9052141104</v>
      </c>
      <c r="R640" s="25">
        <f t="array" aca="1" ref="R640" ca="1">INDEX('Lorri 401b'!L:L,MATCH('Retirement Calculator'!A640,'Lorri 401b'!N:N,0),0)</f>
        <v>-6222687.6777498471</v>
      </c>
      <c r="S640" s="25">
        <f t="shared" ca="1" si="527"/>
        <v>-10550675.582963958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-4354451.7996728634</v>
      </c>
      <c r="R641" s="25">
        <f t="array" aca="1" ref="R641" ca="1">INDEX('Lorri 401b'!L:L,MATCH('Retirement Calculator'!A641,'Lorri 401b'!N:N,0),0)</f>
        <v>-6270361.0770196943</v>
      </c>
      <c r="S641" s="25">
        <f t="shared" ca="1" si="527"/>
        <v>-10624812.876692558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-4381025.9603585284</v>
      </c>
      <c r="R642" s="25">
        <f t="array" aca="1" ref="R642" ca="1">INDEX('Lorri 401b'!L:L,MATCH('Retirement Calculator'!A642,'Lorri 401b'!N:N,0),0)</f>
        <v>-6318233.115453165</v>
      </c>
      <c r="S642" s="25">
        <f t="shared" ca="1" si="527"/>
        <v>-10699259.075811693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-4407710.8467137171</v>
      </c>
      <c r="R643" s="25">
        <f t="array" aca="1" ref="R643" ca="1">INDEX('Lorri 401b'!L:L,MATCH('Retirement Calculator'!A643,'Lorri 401b'!N:N,0),0)</f>
        <v>-6366304.6207134426</v>
      </c>
      <c r="S643" s="25">
        <f t="shared" ca="1" si="527"/>
        <v>-10774015.467427161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-4434506.920095386</v>
      </c>
      <c r="R644" s="25">
        <f t="array" aca="1" ref="R644" ca="1">INDEX('Lorri 401b'!L:L,MATCH('Retirement Calculator'!A644,'Lorri 401b'!N:N,0),0)</f>
        <v>-6414576.4239123045</v>
      </c>
      <c r="S644" s="25">
        <f t="shared" ca="1" si="527"/>
        <v>-10849083.34400769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-4461414.6437828112</v>
      </c>
      <c r="R645" s="25">
        <f t="array" aca="1" ref="R645" ca="1">INDEX('Lorri 401b'!L:L,MATCH('Retirement Calculator'!A645,'Lorri 401b'!N:N,0),0)</f>
        <v>-6463049.3596244948</v>
      </c>
      <c r="S645" s="25">
        <f t="shared" ca="1" si="527"/>
        <v>-10924464.003407307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-4488434.4829856008</v>
      </c>
      <c r="R646" s="25">
        <f t="array" aca="1" ref="R646" ca="1">INDEX('Lorri 401b'!L:L,MATCH('Retirement Calculator'!A646,'Lorri 401b'!N:N,0),0)</f>
        <v>-6511724.2659021523</v>
      </c>
      <c r="S646" s="25">
        <f t="shared" ca="1" si="527"/>
        <v>-11000158.748887753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-4515566.9048517356</v>
      </c>
      <c r="R647" s="25">
        <f t="array" aca="1" ref="R647" ca="1">INDEX('Lorri 401b'!L:L,MATCH('Retirement Calculator'!A647,'Lorri 401b'!N:N,0),0)</f>
        <v>-6560601.9842893006</v>
      </c>
      <c r="S647" s="25">
        <f t="shared" ca="1" si="527"/>
        <v>-11076168.889141036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-4542812.3784756456</v>
      </c>
      <c r="R648" s="25">
        <f t="array" aca="1" ref="R648" ca="1">INDEX('Lorri 401b'!L:L,MATCH('Retirement Calculator'!A648,'Lorri 401b'!N:N,0),0)</f>
        <v>-6609683.3598363949</v>
      </c>
      <c r="S648" s="25">
        <f t="shared" ca="1" si="527"/>
        <v>-11152495.73831204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-4570171.374906322</v>
      </c>
      <c r="R649" s="25">
        <f t="array" aca="1" ref="R649" ca="1">INDEX('Lorri 401b'!L:L,MATCH('Retirement Calculator'!A649,'Lorri 401b'!N:N,0),0)</f>
        <v>-6658969.2411149358</v>
      </c>
      <c r="S649" s="25">
        <f t="shared" ca="1" si="527"/>
        <v>-11229140.616021257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-4597644.3671554597</v>
      </c>
      <c r="R650" s="25">
        <f t="array" aca="1" ref="R650" ca="1">INDEX('Lorri 401b'!L:L,MATCH('Retirement Calculator'!A650,'Lorri 401b'!N:N,0),0)</f>
        <v>-6708460.4802321373</v>
      </c>
      <c r="S650" s="25">
        <f t="shared" ca="1" si="527"/>
        <v>-11306104.847387597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-4625231.8302056352</v>
      </c>
      <c r="R651" s="25">
        <f t="array" aca="1" ref="R651" ca="1">INDEX('Lorri 401b'!L:L,MATCH('Retirement Calculator'!A651,'Lorri 401b'!N:N,0),0)</f>
        <v>-6758157.9328456605</v>
      </c>
      <c r="S651" s="25">
        <f t="shared" ca="1" si="527"/>
        <v>-11383389.763051296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-4652934.2410185197</v>
      </c>
      <c r="R652" s="25">
        <f t="array" aca="1" ref="R652" ca="1">INDEX('Lorri 401b'!L:L,MATCH('Retirement Calculator'!A652,'Lorri 401b'!N:N,0),0)</f>
        <v>-6808062.4581784066</v>
      </c>
      <c r="S652" s="25">
        <f t="shared" ca="1" si="527"/>
        <v>-11460996.699196927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-4680752.0785431247</v>
      </c>
      <c r="R653" s="25">
        <f t="array" aca="1" ref="R653" ca="1">INDEX('Lorri 401b'!L:L,MATCH('Retirement Calculator'!A653,'Lorri 401b'!N:N,0),0)</f>
        <v>-6858174.9190333728</v>
      </c>
      <c r="S653" s="25">
        <f t="shared" ca="1" si="527"/>
        <v>-11538926.997576497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-4708685.8237240827</v>
      </c>
      <c r="R654" s="25">
        <f t="array" aca="1" ref="R654" ca="1">INDEX('Lorri 401b'!L:L,MATCH('Retirement Calculator'!A654,'Lorri 401b'!N:N,0),0)</f>
        <v>-6908496.1818085676</v>
      </c>
      <c r="S654" s="25">
        <f t="shared" ca="1" si="527"/>
        <v>-11617182.00553265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-4736735.9595099613</v>
      </c>
      <c r="R655" s="25">
        <f t="array" aca="1" ref="R655" ca="1">INDEX('Lorri 401b'!L:L,MATCH('Retirement Calculator'!A655,'Lorri 401b'!N:N,0),0)</f>
        <v>-6959027.1165119922</v>
      </c>
      <c r="S655" s="25">
        <f t="shared" ca="1" si="527"/>
        <v>-11695763.076021954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-4764902.9708616138</v>
      </c>
      <c r="R656" s="25">
        <f t="array" aca="1" ref="R656" ca="1">INDEX('Lorri 401b'!L:L,MATCH('Retirement Calculator'!A656,'Lorri 401b'!N:N,0),0)</f>
        <v>-7009768.596776681</v>
      </c>
      <c r="S656" s="25">
        <f t="shared" ca="1" si="527"/>
        <v>-11774671.567638295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-4793187.3447605651</v>
      </c>
      <c r="R657" s="25">
        <f t="array" aca="1" ref="R657" ca="1">INDEX('Lorri 401b'!L:L,MATCH('Retirement Calculator'!A657,'Lorri 401b'!N:N,0),0)</f>
        <v>-7060721.4998758063</v>
      </c>
      <c r="S657" s="25">
        <f t="shared" ca="1" si="527"/>
        <v>-11853908.844636371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-4821589.5702174287</v>
      </c>
      <c r="R658" s="25">
        <f t="array" aca="1" ref="R658" ca="1">INDEX('Lorri 401b'!L:L,MATCH('Retirement Calculator'!A658,'Lorri 401b'!N:N,0),0)</f>
        <v>-7111886.7067378443</v>
      </c>
      <c r="S658" s="25">
        <f t="shared" ca="1" si="527"/>
        <v>-11933476.276955273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-4850110.1382803628</v>
      </c>
      <c r="R659" s="25">
        <f t="array" aca="1" ref="R659" ca="1">INDEX('Lorri 401b'!L:L,MATCH('Retirement Calculator'!A659,'Lorri 401b'!N:N,0),0)</f>
        <v>-7163265.1019618073</v>
      </c>
      <c r="S659" s="25">
        <f t="shared" ca="1" si="527"/>
        <v>-12013375.24024217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-4878749.5420435593</v>
      </c>
      <c r="R660" s="25">
        <f t="array" aca="1" ref="R660" ca="1">INDEX('Lorri 401b'!L:L,MATCH('Retirement Calculator'!A660,'Lorri 401b'!N:N,0),0)</f>
        <v>-7214857.573832537</v>
      </c>
      <c r="S660" s="25">
        <f t="shared" ca="1" si="527"/>
        <v>-12093607.115876097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-4907508.276655769</v>
      </c>
      <c r="R661" s="25">
        <f t="array" aca="1" ref="R661" ca="1">INDEX('Lorri 401b'!L:L,MATCH('Retirement Calculator'!A661,'Lorri 401b'!N:N,0),0)</f>
        <v>-7266665.0143360617</v>
      </c>
      <c r="S661" s="25">
        <f t="shared" ca="1" si="527"/>
        <v>-12174173.290991832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-4936386.8393288627</v>
      </c>
      <c r="R662" s="25">
        <f t="array" aca="1" ref="R662" ca="1">INDEX('Lorri 401b'!L:L,MATCH('Retirement Calculator'!A662,'Lorri 401b'!N:N,0),0)</f>
        <v>-7318688.319175018</v>
      </c>
      <c r="S662" s="25">
        <f t="shared" ca="1" si="527"/>
        <v>-12255075.158503881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-4965385.7293464281</v>
      </c>
      <c r="R663" s="25">
        <f t="array" aca="1" ref="R663" ca="1">INDEX('Lorri 401b'!L:L,MATCH('Retirement Calculator'!A663,'Lorri 401b'!N:N,0),0)</f>
        <v>-7370928.3877841365</v>
      </c>
      <c r="S663" s="25">
        <f t="shared" ca="1" si="527"/>
        <v>-12336314.117130565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-4994505.4480723999</v>
      </c>
      <c r="R664" s="25">
        <f t="array" aca="1" ref="R664" ca="1">INDEX('Lorri 401b'!L:L,MATCH('Retirement Calculator'!A664,'Lorri 401b'!N:N,0),0)</f>
        <v>-7423386.1233457932</v>
      </c>
      <c r="S664" s="25">
        <f t="shared" ca="1" si="527"/>
        <v>-12417891.571418192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-5023746.4989597294</v>
      </c>
      <c r="R665" s="25">
        <f t="array" aca="1" ref="R665" ca="1">INDEX('Lorri 401b'!L:L,MATCH('Retirement Calculator'!A665,'Lorri 401b'!N:N,0),0)</f>
        <v>-7476062.4328056229</v>
      </c>
      <c r="S665" s="25">
        <f t="shared" ca="1" si="527"/>
        <v>-12499808.931765351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-5053109.3875590898</v>
      </c>
      <c r="R666" s="25">
        <f t="array" aca="1" ref="R666" ca="1">INDEX('Lorri 401b'!L:L,MATCH('Retirement Calculator'!A666,'Lorri 401b'!N:N,0),0)</f>
        <v>-7528958.2268882021</v>
      </c>
      <c r="S666" s="25">
        <f t="shared" ca="1" si="527"/>
        <v>-12582067.614447292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-5082594.6215276141</v>
      </c>
      <c r="R667" s="25">
        <f t="array" aca="1" ref="R667" ca="1">INDEX('Lorri 401b'!L:L,MATCH('Retirement Calculator'!A667,'Lorri 401b'!N:N,0),0)</f>
        <v>-7582074.4201127924</v>
      </c>
      <c r="S667" s="25">
        <f t="shared" ca="1" si="527"/>
        <v>-12664669.041640406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-5112202.7106376737</v>
      </c>
      <c r="R668" s="25">
        <f t="array" aca="1" ref="R668" ca="1">INDEX('Lorri 401b'!L:L,MATCH('Retirement Calculator'!A668,'Lorri 401b'!N:N,0),0)</f>
        <v>-7635411.9308091514</v>
      </c>
      <c r="S668" s="25">
        <f t="shared" ca="1" si="527"/>
        <v>-12747614.641446825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-5141934.1667856919</v>
      </c>
      <c r="R669" s="25">
        <f t="array" aca="1" ref="R669" ca="1">INDEX('Lorri 401b'!L:L,MATCH('Retirement Calculator'!A669,'Lorri 401b'!N:N,0),0)</f>
        <v>-7688971.6811334118</v>
      </c>
      <c r="S669" s="25">
        <f t="shared" ca="1" si="527"/>
        <v>-12830905.847919103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-5171789.5040009934</v>
      </c>
      <c r="R670" s="25">
        <f t="array" aca="1" ref="R670" ca="1">INDEX('Lorri 401b'!L:L,MATCH('Retirement Calculator'!A670,'Lorri 401b'!N:N,0),0)</f>
        <v>-7742754.5970840231</v>
      </c>
      <c r="S670" s="25">
        <f t="shared" ca="1" si="527"/>
        <v>-12914544.101085017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-5201769.2384546921</v>
      </c>
      <c r="R671" s="25">
        <f t="array" aca="1" ref="R671" ca="1">INDEX('Lorri 401b'!L:L,MATCH('Retirement Calculator'!A671,'Lorri 401b'!N:N,0),0)</f>
        <v>-7796761.6085177623</v>
      </c>
      <c r="S671" s="25">
        <f t="shared" ca="1" si="527"/>
        <v>-12998530.846972454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-5231873.8884686148</v>
      </c>
      <c r="R672" s="25">
        <f t="array" aca="1" ref="R672" ca="1">INDEX('Lorri 401b'!L:L,MATCH('Retirement Calculator'!A672,'Lorri 401b'!N:N,0),0)</f>
        <v>-7850993.6491658092</v>
      </c>
      <c r="S672" s="25">
        <f t="shared" ca="1" si="527"/>
        <v>-13082867.537634425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-5262103.9745242624</v>
      </c>
      <c r="R673" s="25">
        <f t="array" aca="1" ref="R673" ca="1">INDEX('Lorri 401b'!L:L,MATCH('Retirement Calculator'!A673,'Lorri 401b'!N:N,0),0)</f>
        <v>-7905451.6566498894</v>
      </c>
      <c r="S673" s="25">
        <f t="shared" ca="1" si="527"/>
        <v>-13167555.631174151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-5292460.0192718077</v>
      </c>
      <c r="R674" s="25">
        <f t="array" aca="1" ref="R674" ca="1">INDEX('Lorri 401b'!L:L,MATCH('Retirement Calculator'!A674,'Lorri 401b'!N:N,0),0)</f>
        <v>-7960136.5724984864</v>
      </c>
      <c r="S674" s="25">
        <f t="shared" ca="1" si="527"/>
        <v>-13252596.591770295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-5322942.5475391345</v>
      </c>
      <c r="R675" s="25">
        <f t="array" aca="1" ref="R675" ca="1">INDEX('Lorri 401b'!L:L,MATCH('Retirement Calculator'!A675,'Lorri 401b'!N:N,0),0)</f>
        <v>-8015049.3421631195</v>
      </c>
      <c r="S675" s="25">
        <f t="shared" ca="1" si="527"/>
        <v>-13337991.889702253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-5353552.0863409089</v>
      </c>
      <c r="R676" s="25">
        <f t="array" aca="1" ref="R676" ca="1">INDEX('Lorri 401b'!L:L,MATCH('Retirement Calculator'!A676,'Lorri 401b'!N:N,0),0)</f>
        <v>-8070190.9150346881</v>
      </c>
      <c r="S676" s="25">
        <f t="shared" ca="1" si="527"/>
        <v>-13423743.001375597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-5384289.1648876909</v>
      </c>
      <c r="R677" s="25">
        <f t="array" aca="1" ref="R677" ca="1">INDEX('Lorri 401b'!L:L,MATCH('Retirement Calculator'!A677,'Lorri 401b'!N:N,0),0)</f>
        <v>-8125562.244459888</v>
      </c>
      <c r="S677" s="25">
        <f t="shared" ca="1" si="527"/>
        <v>-13509851.409347579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-5415154.3145950846</v>
      </c>
      <c r="R678" s="25">
        <f t="array" aca="1" ref="R678" ca="1">INDEX('Lorri 401b'!L:L,MATCH('Retirement Calculator'!A678,'Lorri 401b'!N:N,0),0)</f>
        <v>-8181164.2877576929</v>
      </c>
      <c r="S678" s="25">
        <f t="shared" ca="1" si="527"/>
        <v>-13596318.602352777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-5446148.0690929256</v>
      </c>
      <c r="R679" s="25">
        <f t="array" aca="1" ref="R679" ca="1">INDEX('Lorri 401b'!L:L,MATCH('Retirement Calculator'!A679,'Lorri 401b'!N:N,0),0)</f>
        <v>-8236998.0062359059</v>
      </c>
      <c r="S679" s="25">
        <f t="shared" ca="1" si="527"/>
        <v>-13683146.075328831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-5477270.9642345076</v>
      </c>
      <c r="R680" s="25">
        <f t="array" aca="1" ref="R680" ca="1">INDEX('Lorri 401b'!L:L,MATCH('Retirement Calculator'!A680,'Lorri 401b'!N:N,0),0)</f>
        <v>-8293064.3652077783</v>
      </c>
      <c r="S680" s="25">
        <f t="shared" ca="1" si="527"/>
        <v>-13770335.329442285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-5508523.5381058464</v>
      </c>
      <c r="R681" s="25">
        <f t="array" aca="1" ref="R681" ca="1">INDEX('Lorri 401b'!L:L,MATCH('Retirement Calculator'!A681,'Lorri 401b'!N:N,0),0)</f>
        <v>-8349364.3340087002</v>
      </c>
      <c r="S681" s="25">
        <f t="shared" ca="1" si="527"/>
        <v>-13857887.872114547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-5539906.3310349816</v>
      </c>
      <c r="R682" s="25">
        <f t="array" aca="1" ref="R682" ca="1">INDEX('Lorri 401b'!L:L,MATCH('Retirement Calculator'!A682,'Lorri 401b'!N:N,0),0)</f>
        <v>-8405898.8860129584</v>
      </c>
      <c r="S682" s="25">
        <f t="shared" ca="1" si="527"/>
        <v>-13945805.217047941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-5571419.8856013222</v>
      </c>
      <c r="R683" s="25">
        <f t="array" aca="1" ref="R683" ca="1">INDEX('Lorri 401b'!L:L,MATCH('Retirement Calculator'!A683,'Lorri 401b'!N:N,0),0)</f>
        <v>-8462668.9986505695</v>
      </c>
      <c r="S683" s="25">
        <f t="shared" ca="1" si="527"/>
        <v>-14034088.884251893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-5603064.7466450222</v>
      </c>
      <c r="R684" s="25">
        <f t="array" aca="1" ref="R684" ca="1">INDEX('Lorri 401b'!L:L,MATCH('Retirement Calculator'!A684,'Lorri 401b'!N:N,0),0)</f>
        <v>-8519675.6534241699</v>
      </c>
      <c r="S684" s="25">
        <f t="shared" ca="1" si="527"/>
        <v>-14122740.400069192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-5634841.4612764046</v>
      </c>
      <c r="R685" s="25">
        <f t="array" aca="1" ref="R685" ca="1">INDEX('Lorri 401b'!L:L,MATCH('Retirement Calculator'!A685,'Lorri 401b'!N:N,0),0)</f>
        <v>-8576919.8359259944</v>
      </c>
      <c r="S685" s="25">
        <f t="shared" ca="1" si="527"/>
        <v>-14211761.297202399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-5666750.5788854174</v>
      </c>
      <c r="R686" s="25">
        <f t="array" aca="1" ref="R686" ca="1">INDEX('Lorri 401b'!L:L,MATCH('Retirement Calculator'!A686,'Lorri 401b'!N:N,0),0)</f>
        <v>-8634402.5358549096</v>
      </c>
      <c r="S686" s="25">
        <f t="shared" ca="1" si="527"/>
        <v>-14301153.114740327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-5698792.6511511346</v>
      </c>
      <c r="R687" s="25">
        <f t="array" aca="1" ref="R687" ca="1">INDEX('Lorri 401b'!L:L,MATCH('Retirement Calculator'!A687,'Lorri 401b'!N:N,0),0)</f>
        <v>-8692124.747033529</v>
      </c>
      <c r="S687" s="25">
        <f t="shared" ca="1" si="527"/>
        <v>-14390917.398184665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-5730968.2320512924</v>
      </c>
      <c r="R688" s="25">
        <f t="array" aca="1" ref="R688" ca="1">INDEX('Lorri 401b'!L:L,MATCH('Retirement Calculator'!A688,'Lorri 401b'!N:N,0),0)</f>
        <v>-8750087.4674253929</v>
      </c>
      <c r="S688" s="25">
        <f t="shared" ca="1" si="527"/>
        <v>-14481055.699476685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-5763277.8778718673</v>
      </c>
      <c r="R689" s="25">
        <f t="array" aca="1" ref="R689" ca="1">INDEX('Lorri 401b'!L:L,MATCH('Retirement Calculator'!A689,'Lorri 401b'!N:N,0),0)</f>
        <v>-8808291.6991522219</v>
      </c>
      <c r="S689" s="25">
        <f t="shared" ca="1" si="527"/>
        <v>-14571569.577024089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-5795722.1472166944</v>
      </c>
      <c r="R690" s="25">
        <f t="array" aca="1" ref="R690" ca="1">INDEX('Lorri 401b'!L:L,MATCH('Retirement Calculator'!A690,'Lorri 401b'!N:N,0),0)</f>
        <v>-8866738.4485112466</v>
      </c>
      <c r="S690" s="25">
        <f t="shared" ca="1" si="527"/>
        <v>-14662460.595727941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-5828301.601017125</v>
      </c>
      <c r="R691" s="25">
        <f t="array" aca="1" ref="R691" ca="1">INDEX('Lorri 401b'!L:L,MATCH('Retirement Calculator'!A691,'Lorri 401b'!N:N,0),0)</f>
        <v>-8925428.7259925995</v>
      </c>
      <c r="S691" s="25">
        <f t="shared" ca="1" si="527"/>
        <v>-14753730.327009724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-5861016.8025417244</v>
      </c>
      <c r="R692" s="25">
        <f t="array" aca="1" ref="R692" ca="1">INDEX('Lorri 401b'!L:L,MATCH('Retirement Calculator'!A692,'Lorri 401b'!N:N,0),0)</f>
        <v>-8984363.5462967921</v>
      </c>
      <c r="S692" s="25">
        <f t="shared" ca="1" si="527"/>
        <v>-14845380.348838516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-5893868.3174060099</v>
      </c>
      <c r="R693" s="25">
        <f t="array" aca="1" ref="R693" ca="1">INDEX('Lorri 401b'!L:L,MATCH('Retirement Calculator'!A693,'Lorri 401b'!N:N,0),0)</f>
        <v>-9043543.9283522516</v>
      </c>
      <c r="S693" s="25">
        <f t="shared" ca="1" si="527"/>
        <v>-14937412.245758262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-5926856.7135822298</v>
      </c>
      <c r="R694" s="25">
        <f t="array" aca="1" ref="R694" ca="1">INDEX('Lorri 401b'!L:L,MATCH('Retirement Calculator'!A694,'Lorri 401b'!N:N,0),0)</f>
        <v>-9102970.8953329436</v>
      </c>
      <c r="S694" s="25">
        <f t="shared" ca="1" si="527"/>
        <v>-15029827.608915173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-5959982.5614091838</v>
      </c>
      <c r="R695" s="25">
        <f t="array" aca="1" ref="R695" ca="1">INDEX('Lorri 401b'!L:L,MATCH('Retirement Calculator'!A695,'Lorri 401b'!N:N,0),0)</f>
        <v>-9162645.474676054</v>
      </c>
      <c r="S695" s="25">
        <f t="shared" ca="1" si="527"/>
        <v>-15122628.036085237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-5993246.4336020835</v>
      </c>
      <c r="R696" s="25">
        <f t="array" aca="1" ref="R696" ca="1">INDEX('Lorri 401b'!L:L,MATCH('Retirement Calculator'!A696,'Lorri 401b'!N:N,0),0)</f>
        <v>-9222568.6980997603</v>
      </c>
      <c r="S696" s="25">
        <f t="shared" ca="1" si="527"/>
        <v>-15215815.131701844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-6026648.9052624535</v>
      </c>
      <c r="R697" s="25">
        <f t="array" aca="1" ref="R697" ca="1">INDEX('Lorri 401b'!L:L,MATCH('Retirement Calculator'!A697,'Lorri 401b'!N:N,0),0)</f>
        <v>-9282741.6016210653</v>
      </c>
      <c r="S697" s="25">
        <f t="shared" ca="1" si="527"/>
        <v>-15309390.506883519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-6060190.5538880751</v>
      </c>
      <c r="R698" s="25">
        <f t="array" aca="1" ref="R698" ca="1">INDEX('Lorri 401b'!L:L,MATCH('Retirement Calculator'!A698,'Lorri 401b'!N:N,0),0)</f>
        <v>-9343165.2255737092</v>
      </c>
      <c r="S698" s="25">
        <f t="shared" ca="1" si="527"/>
        <v>-15403355.779461784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-6093871.9593829699</v>
      </c>
      <c r="R699" s="25">
        <f t="array" aca="1" ref="R699" ca="1">INDEX('Lorri 401b'!L:L,MATCH('Retirement Calculator'!A699,'Lorri 401b'!N:N,0),0)</f>
        <v>-9403840.6146261562</v>
      </c>
      <c r="S699" s="25">
        <f t="shared" ca="1" si="527"/>
        <v>-15497712.574009126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-6127693.7040674267</v>
      </c>
      <c r="R700" s="25">
        <f t="array" aca="1" ref="R700" ca="1">INDEX('Lorri 401b'!L:L,MATCH('Retirement Calculator'!A700,'Lorri 401b'!N:N,0),0)</f>
        <v>-9464768.8177996557</v>
      </c>
      <c r="S700" s="25">
        <f t="shared" ca="1" si="527"/>
        <v>-15592462.521867082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-6161656.372688069</v>
      </c>
      <c r="R701" s="25">
        <f t="array" aca="1" ref="R701" ca="1">INDEX('Lorri 401b'!L:L,MATCH('Retirement Calculator'!A701,'Lorri 401b'!N:N,0),0)</f>
        <v>-9525950.8884863779</v>
      </c>
      <c r="S701" s="25">
        <f t="shared" ca="1" si="527"/>
        <v>-15687607.261174448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-6195760.5524279643</v>
      </c>
      <c r="R702" s="25">
        <f t="array" aca="1" ref="R702" ca="1">INDEX('Lorri 401b'!L:L,MATCH('Retirement Calculator'!A702,'Lorri 401b'!N:N,0),0)</f>
        <v>-9587387.8844676279</v>
      </c>
      <c r="S702" s="25">
        <f t="shared" ca="1" si="527"/>
        <v>-15783148.436895592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-6230006.8329167757</v>
      </c>
      <c r="R703" s="25">
        <f t="array" aca="1" ref="R703" ca="1">INDEX('Lorri 401b'!L:L,MATCH('Retirement Calculator'!A703,'Lorri 401b'!N:N,0),0)</f>
        <v>-9649080.8679321334</v>
      </c>
      <c r="S703" s="25">
        <f t="shared" ca="1" si="527"/>
        <v>-15879087.700848909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-6264395.8062409572</v>
      </c>
      <c r="R704" s="25">
        <f t="array" aca="1" ref="R704" ca="1">INDEX('Lorri 401b'!L:L,MATCH('Retirement Calculator'!A704,'Lorri 401b'!N:N,0),0)</f>
        <v>-9711030.9054944068</v>
      </c>
      <c r="S704" s="25">
        <f t="shared" ca="1" si="527"/>
        <v>-15975426.711735364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-6298928.0669539897</v>
      </c>
      <c r="R705" s="25">
        <f t="array" aca="1" ref="R705" ca="1">INDEX('Lorri 401b'!L:L,MATCH('Retirement Calculator'!A705,'Lorri 401b'!N:N,0),0)</f>
        <v>-9773239.0682131909</v>
      </c>
      <c r="S705" s="25">
        <f t="shared" ca="1" si="527"/>
        <v>-16072167.135167181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-6333604.2120866589</v>
      </c>
      <c r="R706" s="25">
        <f t="array" aca="1" ref="R706" ca="1">INDEX('Lorri 401b'!L:L,MATCH('Retirement Calculator'!A706,'Lorri 401b'!N:N,0),0)</f>
        <v>-9835706.4316099696</v>
      </c>
      <c r="S706" s="25">
        <f t="shared" ca="1" si="527"/>
        <v>-16169310.643696629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-6368424.8411573814</v>
      </c>
      <c r="R707" s="25">
        <f t="array" aca="1" ref="R707" ca="1">INDEX('Lorri 401b'!L:L,MATCH('Retirement Calculator'!A707,'Lorri 401b'!N:N,0),0)</f>
        <v>-9898434.0756875686</v>
      </c>
      <c r="S707" s="25">
        <f t="shared" ca="1" si="527"/>
        <v>-16266858.916844949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-6403390.5561825652</v>
      </c>
      <c r="R708" s="25">
        <f t="array" aca="1" ref="R708" ca="1">INDEX('Lorri 401b'!L:L,MATCH('Retirement Calculator'!A708,'Lorri 401b'!N:N,0),0)</f>
        <v>-9961423.0849488229</v>
      </c>
      <c r="S708" s="25">
        <f t="shared" ca="1" si="527"/>
        <v>-16364813.641131388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-6438501.961687021</v>
      </c>
      <c r="R709" s="25">
        <f t="array" aca="1" ref="R709" ca="1">INDEX('Lorri 401b'!L:L,MATCH('Retirement Calculator'!A709,'Lorri 401b'!N:N,0),0)</f>
        <v>-10024674.548415333</v>
      </c>
      <c r="S709" s="25">
        <f t="shared" ca="1" si="527"/>
        <v>-16463176.510102354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-6473759.6647144118</v>
      </c>
      <c r="R710" s="25">
        <f t="array" aca="1" ref="R710" ca="1">INDEX('Lorri 401b'!L:L,MATCH('Retirement Calculator'!A710,'Lorri 401b'!N:N,0),0)</f>
        <v>-10088189.559646286</v>
      </c>
      <c r="S710" s="25">
        <f t="shared" ca="1" si="527"/>
        <v>-16561949.224360697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-6509164.27483775</v>
      </c>
      <c r="R711" s="25">
        <f t="array" aca="1" ref="R711" ca="1">INDEX('Lorri 401b'!L:L,MATCH('Retirement Calculator'!A711,'Lorri 401b'!N:N,0),0)</f>
        <v>-10151969.216757368</v>
      </c>
      <c r="S711" s="25">
        <f t="shared" ca="1" si="527"/>
        <v>-16661133.491595119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-6544716.4041699357</v>
      </c>
      <c r="R712" s="25">
        <f t="array" aca="1" ref="R712" ca="1">INDEX('Lorri 401b'!L:L,MATCH('Retirement Calculator'!A712,'Lorri 401b'!N:N,0),0)</f>
        <v>-10216014.622439748</v>
      </c>
      <c r="S712" s="25">
        <f t="shared" ca="1" si="527"/>
        <v>-16760731.026609683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-6580416.667374338</v>
      </c>
      <c r="R713" s="25">
        <f t="array" aca="1" ref="R713" ca="1">INDEX('Lorri 401b'!L:L,MATCH('Retirement Calculator'!A713,'Lorri 401b'!N:N,0),0)</f>
        <v>-10280326.883979136</v>
      </c>
      <c r="S713" s="25">
        <f t="shared" ca="1" si="527"/>
        <v>-16860743.551353473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-6616265.6816754257</v>
      </c>
      <c r="R714" s="25">
        <f t="array" aca="1" ref="R714" ca="1">INDEX('Lorri 401b'!L:L,MATCH('Retirement Calculator'!A714,'Lorri 401b'!N:N,0),0)</f>
        <v>-10344907.113274939</v>
      </c>
      <c r="S714" s="25">
        <f t="shared" ca="1" si="527"/>
        <v>-16961172.794950366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-6652264.0668694349</v>
      </c>
      <c r="R715" s="25">
        <f t="array" aca="1" ref="R715" ca="1">INDEX('Lorri 401b'!L:L,MATCH('Retirement Calculator'!A715,'Lorri 401b'!N:N,0),0)</f>
        <v>-10409756.426859476</v>
      </c>
      <c r="S715" s="25">
        <f t="shared" ca="1" si="527"/>
        <v>-17062020.49372891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-6688412.4453350855</v>
      </c>
      <c r="R716" s="25">
        <f t="array" aca="1" ref="R716" ca="1">INDEX('Lorri 401b'!L:L,MATCH('Retirement Calculator'!A716,'Lorri 401b'!N:N,0),0)</f>
        <v>-10474875.94591728</v>
      </c>
      <c r="S716" s="25">
        <f t="shared" ca="1" si="527"/>
        <v>-17163288.391252365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-6724711.4420443429</v>
      </c>
      <c r="R717" s="25">
        <f t="array" aca="1" ref="R717" ca="1">INDEX('Lorri 401b'!L:L,MATCH('Retirement Calculator'!A717,'Lorri 401b'!N:N,0),0)</f>
        <v>-10540266.796304492</v>
      </c>
      <c r="S717" s="25">
        <f t="shared" ca="1" si="527"/>
        <v>-17264978.238348834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-6761161.684573222</v>
      </c>
      <c r="R718" s="25">
        <f t="array" aca="1" ref="R718" ca="1">INDEX('Lorri 401b'!L:L,MATCH('Retirement Calculator'!A718,'Lorri 401b'!N:N,0),0)</f>
        <v>-10605930.108568318</v>
      </c>
      <c r="S718" s="25">
        <f t="shared" ca="1" si="527"/>
        <v>-17367091.79314154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-6797763.8031126382</v>
      </c>
      <c r="R719" s="25">
        <f t="array" aca="1" ref="R719" ca="1">INDEX('Lorri 401b'!L:L,MATCH('Retirement Calculator'!A719,'Lorri 401b'!N:N,0),0)</f>
        <v>-10671867.017966576</v>
      </c>
      <c r="S719" s="25">
        <f t="shared" ca="1" si="527"/>
        <v>-17469630.821079213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-6834518.4304793021</v>
      </c>
      <c r="R720" s="25">
        <f t="array" aca="1" ref="R720" ca="1">INDEX('Lorri 401b'!L:L,MATCH('Retirement Calculator'!A720,'Lorri 401b'!N:N,0),0)</f>
        <v>-10738078.664487327</v>
      </c>
      <c r="S720" s="25">
        <f t="shared" ca="1" si="527"/>
        <v>-17572597.094966628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-6871426.2021266604</v>
      </c>
      <c r="R721" s="25">
        <f t="array" aca="1" ref="R721" ca="1">INDEX('Lorri 401b'!L:L,MATCH('Retirement Calculator'!A721,'Lorri 401b'!N:N,0),0)</f>
        <v>-10804566.192868581</v>
      </c>
      <c r="S721" s="25">
        <f t="shared" ca="1" si="527"/>
        <v>-17675992.394995242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-6908487.756155883</v>
      </c>
      <c r="R722" s="25">
        <f t="array" aca="1" ref="R722" ca="1">INDEX('Lorri 401b'!L:L,MATCH('Retirement Calculator'!A722,'Lorri 401b'!N:N,0),0)</f>
        <v>-10871330.752618089</v>
      </c>
      <c r="S722" s="25">
        <f t="shared" ca="1" si="527"/>
        <v>-17779818.508773971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-6945703.7333268942</v>
      </c>
      <c r="R723" s="25">
        <f t="array" aca="1" ref="R723" ca="1">INDEX('Lorri 401b'!L:L,MATCH('Retirement Calculator'!A723,'Lorri 401b'!N:N,0),0)</f>
        <v>-10938373.498033222</v>
      </c>
      <c r="S723" s="25">
        <f t="shared" ca="1" si="527"/>
        <v>-17884077.231360115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-6983074.7770694513</v>
      </c>
      <c r="R724" s="25">
        <f t="array" aca="1" ref="R724" ca="1">INDEX('Lorri 401b'!L:L,MATCH('Retirement Calculator'!A724,'Lorri 401b'!N:N,0),0)</f>
        <v>-11005695.588220917</v>
      </c>
      <c r="S724" s="25">
        <f t="shared" ca="1" si="527"/>
        <v>-17988770.365290366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-7020601.5334942685</v>
      </c>
      <c r="R725" s="25">
        <f t="array" aca="1" ref="R725" ca="1">INDEX('Lorri 401b'!L:L,MATCH('Retirement Calculator'!A725,'Lorri 401b'!N:N,0),0)</f>
        <v>-11073298.187117727</v>
      </c>
      <c r="S725" s="25">
        <f t="shared" ca="1" si="527"/>
        <v>-18093899.720611997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-7058284.6514041889</v>
      </c>
      <c r="R726" s="25">
        <f t="array" aca="1" ref="R726" ca="1">INDEX('Lorri 401b'!L:L,MATCH('Retirement Calculator'!A726,'Lorri 401b'!N:N,0),0)</f>
        <v>-11141182.463509941</v>
      </c>
      <c r="S726" s="25">
        <f t="shared" ca="1" si="527"/>
        <v>-18199467.11491413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-7096124.7823054008</v>
      </c>
      <c r="R727" s="25">
        <f t="array" aca="1" ref="R727" ca="1">INDEX('Lorri 401b'!L:L,MATCH('Retirement Calculator'!A727,'Lorri 401b'!N:N,0),0)</f>
        <v>-11209349.591053789</v>
      </c>
      <c r="S727" s="25">
        <f t="shared" ca="1" si="527"/>
        <v>-18305474.373359188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-7134122.5804187013</v>
      </c>
      <c r="R728" s="25">
        <f t="array" aca="1" ref="R728" ca="1">INDEX('Lorri 401b'!L:L,MATCH('Retirement Calculator'!A728,'Lorri 401b'!N:N,0),0)</f>
        <v>-11277800.748295737</v>
      </c>
      <c r="S728" s="25">
        <f t="shared" ca="1" si="527"/>
        <v>-18411923.328714438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-7172278.7026908072</v>
      </c>
      <c r="R729" s="25">
        <f t="array" aca="1" ref="R729" ca="1">INDEX('Lorri 401b'!L:L,MATCH('Retirement Calculator'!A729,'Lorri 401b'!N:N,0),0)</f>
        <v>-11346537.11869286</v>
      </c>
      <c r="S729" s="25">
        <f t="shared" ca="1" si="527"/>
        <v>-18518815.821383666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-7210593.8088057134</v>
      </c>
      <c r="R730" s="25">
        <f t="array" aca="1" ref="R730" ca="1">INDEX('Lorri 401b'!L:L,MATCH('Retirement Calculator'!A730,'Lorri 401b'!N:N,0),0)</f>
        <v>-11415559.890633304</v>
      </c>
      <c r="S730" s="25">
        <f t="shared" ca="1" si="527"/>
        <v>-18626153.699439019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-7249068.5611960981</v>
      </c>
      <c r="R731" s="25">
        <f t="array" aca="1" ref="R731" ca="1">INDEX('Lorri 401b'!L:L,MATCH('Retirement Calculator'!A731,'Lorri 401b'!N:N,0),0)</f>
        <v>-11484870.257456832</v>
      </c>
      <c r="S731" s="25">
        <f t="shared" ca="1" si="527"/>
        <v>-18733938.818652928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-7287703.6250547767</v>
      </c>
      <c r="R732" s="25">
        <f t="array" aca="1" ref="R732" ca="1">INDEX('Lorri 401b'!L:L,MATCH('Retirement Calculator'!A732,'Lorri 401b'!N:N,0),0)</f>
        <v>-11554469.417475458</v>
      </c>
      <c r="S732" s="25">
        <f t="shared" ca="1" si="527"/>
        <v>-18842173.042530235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-7326499.6683461992</v>
      </c>
      <c r="R733" s="25">
        <f t="array" aca="1" ref="R733" ca="1">INDEX('Lorri 401b'!L:L,MATCH('Retirement Calculator'!A733,'Lorri 401b'!N:N,0),0)</f>
        <v>-11624358.573994163</v>
      </c>
      <c r="S733" s="25">
        <f t="shared" ca="1" si="527"/>
        <v>-18950858.242340364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-7365457.3618180035</v>
      </c>
      <c r="R734" s="25">
        <f t="array" aca="1" ref="R734" ca="1">INDEX('Lorri 401b'!L:L,MATCH('Retirement Calculator'!A734,'Lorri 401b'!N:N,0),0)</f>
        <v>-11694538.935331697</v>
      </c>
      <c r="S734" s="25">
        <f t="shared" ca="1" si="527"/>
        <v>-19059996.297149699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-7404577.3790126061</v>
      </c>
      <c r="R735" s="25">
        <f t="array" aca="1" ref="R735" ca="1">INDEX('Lorri 401b'!L:L,MATCH('Retirement Calculator'!A735,'Lorri 401b'!N:N,0),0)</f>
        <v>-11765011.714841468</v>
      </c>
      <c r="S735" s="25">
        <f t="shared" ca="1" si="527"/>
        <v>-19169589.093854073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-7443860.3962788535</v>
      </c>
      <c r="R736" s="25">
        <f t="array" aca="1" ref="R736" ca="1">INDEX('Lorri 401b'!L:L,MATCH('Retirement Calculator'!A736,'Lorri 401b'!N:N,0),0)</f>
        <v>-11835778.13093253</v>
      </c>
      <c r="S736" s="25">
        <f t="shared" ca="1" si="527"/>
        <v>-19279638.527211383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-7483307.09278371</v>
      </c>
      <c r="R737" s="25">
        <f t="array" aca="1" ref="R737" ca="1">INDEX('Lorri 401b'!L:L,MATCH('Retirement Calculator'!A737,'Lorri 401b'!N:N,0),0)</f>
        <v>-11906839.40709064</v>
      </c>
      <c r="S737" s="25">
        <f t="shared" ca="1" si="527"/>
        <v>-19390146.49987435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-7522918.1505240034</v>
      </c>
      <c r="R738" s="25">
        <f t="array" aca="1" ref="R738" ca="1">INDEX('Lorri 401b'!L:L,MATCH('Retirement Calculator'!A738,'Lorri 401b'!N:N,0),0)</f>
        <v>-11978196.771899408</v>
      </c>
      <c r="S738" s="25">
        <f t="shared" ca="1" si="527"/>
        <v>-19501114.922423411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-7562694.2543382151</v>
      </c>
      <c r="R739" s="25">
        <f t="array" aca="1" ref="R739" ca="1">INDEX('Lorri 401b'!L:L,MATCH('Retirement Calculator'!A739,'Lorri 401b'!N:N,0),0)</f>
        <v>-12049851.459061544</v>
      </c>
      <c r="S739" s="25">
        <f t="shared" ca="1" si="527"/>
        <v>-19612545.71339976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-7602636.0919183195</v>
      </c>
      <c r="R740" s="25">
        <f t="array" aca="1" ref="R740" ca="1">INDEX('Lorri 401b'!L:L,MATCH('Retirement Calculator'!A740,'Lorri 401b'!N:N,0),0)</f>
        <v>-12121804.707420191</v>
      </c>
      <c r="S740" s="25">
        <f t="shared" ca="1" si="527"/>
        <v>-19724440.799338512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-7642744.3538216734</v>
      </c>
      <c r="R741" s="25">
        <f t="array" aca="1" ref="R741" ca="1">INDEX('Lorri 401b'!L:L,MATCH('Retirement Calculator'!A741,'Lorri 401b'!N:N,0),0)</f>
        <v>-12194057.760980332</v>
      </c>
      <c r="S741" s="25">
        <f t="shared" ca="1" si="527"/>
        <v>-19836802.114802007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-7683019.7334829587</v>
      </c>
      <c r="R742" s="25">
        <f t="array" aca="1" ref="R742" ca="1">INDEX('Lorri 401b'!L:L,MATCH('Retirement Calculator'!A742,'Lorri 401b'!N:N,0),0)</f>
        <v>-12266611.868930306</v>
      </c>
      <c r="S742" s="25">
        <f t="shared" ca="1" si="527"/>
        <v>-19949631.602413267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-7723462.9272261653</v>
      </c>
      <c r="R743" s="25">
        <f t="array" aca="1" ref="R743" ca="1">INDEX('Lorri 401b'!L:L,MATCH('Retirement Calculator'!A743,'Lorri 401b'!N:N,0),0)</f>
        <v>-12339468.285663405</v>
      </c>
      <c r="S743" s="25">
        <f t="shared" ca="1" si="527"/>
        <v>-20062931.212889571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-7764074.6342766359</v>
      </c>
      <c r="R744" s="25">
        <f t="array" aca="1" ref="R744" ca="1">INDEX('Lorri 401b'!L:L,MATCH('Retirement Calculator'!A744,'Lorri 401b'!N:N,0),0)</f>
        <v>-12412628.27079956</v>
      </c>
      <c r="S744" s="25">
        <f t="shared" ca="1" si="527"/>
        <v>-20176702.905076198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-7804855.5567731503</v>
      </c>
      <c r="R745" s="25">
        <f t="array" aca="1" ref="R745" ca="1">INDEX('Lorri 401b'!L:L,MATCH('Retirement Calculator'!A745,'Lorri 401b'!N:N,0),0)</f>
        <v>-12486093.089207115</v>
      </c>
      <c r="S745" s="25">
        <f t="shared" ca="1" si="527"/>
        <v>-20290948.645980265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-7845806.3997800667</v>
      </c>
      <c r="R746" s="25">
        <f t="array" aca="1" ref="R746" ca="1">INDEX('Lorri 401b'!L:L,MATCH('Retirement Calculator'!A746,'Lorri 401b'!N:N,0),0)</f>
        <v>-12559864.0110247</v>
      </c>
      <c r="S746" s="25">
        <f t="shared" ca="1" si="527"/>
        <v>-20405670.410804767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-7886927.8712995118</v>
      </c>
      <c r="R747" s="25">
        <f t="array" aca="1" ref="R747" ca="1">INDEX('Lorri 401b'!L:L,MATCH('Retirement Calculator'!A747,'Lorri 401b'!N:N,0),0)</f>
        <v>-12633942.311683193</v>
      </c>
      <c r="S747" s="25">
        <f t="shared" ca="1" si="527"/>
        <v>-20520870.182982706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-7928220.6822836213</v>
      </c>
      <c r="R748" s="25">
        <f t="array" aca="1" ref="R748" ca="1">INDEX('Lorri 401b'!L:L,MATCH('Retirement Calculator'!A748,'Lorri 401b'!N:N,0),0)</f>
        <v>-12708329.271927763</v>
      </c>
      <c r="S748" s="25">
        <f t="shared" ca="1" si="527"/>
        <v>-20636549.954211384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-7969685.5466468306</v>
      </c>
      <c r="R749" s="25">
        <f t="array" aca="1" ref="R749" ca="1">INDEX('Lorri 401b'!L:L,MATCH('Retirement Calculator'!A749,'Lorri 401b'!N:N,0),0)</f>
        <v>-12783026.177840019</v>
      </c>
      <c r="S749" s="25">
        <f t="shared" ca="1" si="527"/>
        <v>-20752711.72448685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-8011323.1812782204</v>
      </c>
      <c r="R750" s="25">
        <f t="array" aca="1" ref="R750" ca="1">INDEX('Lorri 401b'!L:L,MATCH('Retirement Calculator'!A750,'Lorri 401b'!N:N,0),0)</f>
        <v>-12858034.320860242</v>
      </c>
      <c r="S750" s="25">
        <f t="shared" ca="1" si="527"/>
        <v>-20869357.502138462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-8053134.3060539076</v>
      </c>
      <c r="R751" s="25">
        <f t="array" aca="1" ref="R751" ca="1">INDEX('Lorri 401b'!L:L,MATCH('Retirement Calculator'!A751,'Lorri 401b'!N:N,0),0)</f>
        <v>-12933354.997809717</v>
      </c>
      <c r="S751" s="25">
        <f t="shared" ca="1" si="527"/>
        <v>-20986489.303863626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-8095119.6438494939</v>
      </c>
      <c r="R752" s="25">
        <f t="array" aca="1" ref="R752" ca="1">INDEX('Lorri 401b'!L:L,MATCH('Retirement Calculator'!A752,'Lorri 401b'!N:N,0),0)</f>
        <v>-13008989.510913149</v>
      </c>
      <c r="S752" s="25">
        <f t="shared" ca="1" si="527"/>
        <v>-21104109.154762641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-8137279.9205525611</v>
      </c>
      <c r="R753" s="25">
        <f t="array" aca="1" ref="R753" ca="1">INDEX('Lorri 401b'!L:L,MATCH('Retirement Calculator'!A753,'Lorri 401b'!N:N,0),0)</f>
        <v>-13084939.167821176</v>
      </c>
      <c r="S753" s="25">
        <f t="shared" ca="1" si="527"/>
        <v>-21222219.088373736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-8179615.865075225</v>
      </c>
      <c r="R754" s="25">
        <f t="array" aca="1" ref="R754" ca="1">INDEX('Lorri 401b'!L:L,MATCH('Retirement Calculator'!A754,'Lorri 401b'!N:N,0),0)</f>
        <v>-13161205.281632988</v>
      </c>
      <c r="S754" s="25">
        <f t="shared" ca="1" si="527"/>
        <v>-21340821.146708213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-8222128.2093667332</v>
      </c>
      <c r="R755" s="25">
        <f t="array" aca="1" ref="R755" ca="1">INDEX('Lorri 401b'!L:L,MATCH('Retirement Calculator'!A755,'Lorri 401b'!N:N,0),0)</f>
        <v>-13237789.170919016</v>
      </c>
      <c r="S755" s="25">
        <f t="shared" ca="1" si="527"/>
        <v>-21459917.380285747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-8264817.688426123</v>
      </c>
      <c r="R756" s="25">
        <f t="array" aca="1" ref="R756" ca="1">INDEX('Lorri 401b'!L:L,MATCH('Retirement Calculator'!A756,'Lorri 401b'!N:N,0),0)</f>
        <v>-13314692.159743736</v>
      </c>
      <c r="S756" s="25">
        <f t="shared" ca="1" si="527"/>
        <v>-21579509.848169859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-8307685.0403149268</v>
      </c>
      <c r="R757" s="25">
        <f t="array" aca="1" ref="R757" ca="1">INDEX('Lorri 401b'!L:L,MATCH('Retirement Calculator'!A757,'Lorri 401b'!N:N,0),0)</f>
        <v>-13391915.577688558</v>
      </c>
      <c r="S757" s="25">
        <f t="shared" ca="1" si="527"/>
        <v>-21699600.618003484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-8350731.0061699338</v>
      </c>
      <c r="R758" s="25">
        <f t="array" aca="1" ref="R758" ca="1">INDEX('Lorri 401b'!L:L,MATCH('Retirement Calculator'!A758,'Lorri 401b'!N:N,0),0)</f>
        <v>-13469460.759874817</v>
      </c>
      <c r="S758" s="25">
        <f t="shared" ca="1" si="527"/>
        <v>-21820191.766044751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-8393956.3302160036</v>
      </c>
      <c r="R759" s="25">
        <f t="array" aca="1" ref="R759" ca="1">INDEX('Lorri 401b'!L:L,MATCH('Retirement Calculator'!A759,'Lorri 401b'!N:N,0),0)</f>
        <v>-13547329.046986852</v>
      </c>
      <c r="S759" s="25">
        <f t="shared" ca="1" si="527"/>
        <v>-21941285.377202854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-8437361.7597789317</v>
      </c>
      <c r="R760" s="25">
        <f t="array" aca="1" ref="R760" ca="1">INDEX('Lorri 401b'!L:L,MATCH('Retirement Calculator'!A760,'Lorri 401b'!N:N,0),0)</f>
        <v>-13625521.785295187</v>
      </c>
      <c r="S760" s="25">
        <f t="shared" ca="1" si="527"/>
        <v>-22062883.54507412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-8480948.0452983715</v>
      </c>
      <c r="R761" s="25">
        <f t="array" aca="1" ref="R761" ca="1">INDEX('Lorri 401b'!L:L,MATCH('Retirement Calculator'!A761,'Lorri 401b'!N:N,0),0)</f>
        <v>-13704040.326679807</v>
      </c>
      <c r="S761" s="25">
        <f t="shared" ca="1" si="527"/>
        <v>-22184988.371978179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-8524715.9403408095</v>
      </c>
      <c r="R762" s="25">
        <f t="array" aca="1" ref="R762" ca="1">INDEX('Lorri 401b'!L:L,MATCH('Retirement Calculator'!A762,'Lorri 401b'!N:N,0),0)</f>
        <v>-13782886.02865353</v>
      </c>
      <c r="S762" s="25">
        <f t="shared" ca="1" si="527"/>
        <v>-22307601.968994342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-8568666.2016125917</v>
      </c>
      <c r="R763" s="25">
        <f t="array" aca="1" ref="R763" ca="1">INDEX('Lorri 401b'!L:L,MATCH('Retirement Calculator'!A763,'Lorri 401b'!N:N,0),0)</f>
        <v>-13862060.254385477</v>
      </c>
      <c r="S763" s="25">
        <f t="shared" ca="1" si="527"/>
        <v>-22430726.455998071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-8612799.5889730062</v>
      </c>
      <c r="R764" s="25">
        <f t="array" aca="1" ref="R764" ca="1">INDEX('Lorri 401b'!L:L,MATCH('Retirement Calculator'!A764,'Lorri 401b'!N:N,0),0)</f>
        <v>-13941564.372724639</v>
      </c>
      <c r="S764" s="25">
        <f t="shared" ca="1" si="527"/>
        <v>-22554363.961697645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-8657116.8654474225</v>
      </c>
      <c r="R765" s="25">
        <f t="array" aca="1" ref="R765" ca="1">INDEX('Lorri 401b'!L:L,MATCH('Retirement Calculator'!A765,'Lorri 401b'!N:N,0),0)</f>
        <v>-14021399.758223549</v>
      </c>
      <c r="S765" s="25">
        <f t="shared" ca="1" si="527"/>
        <v>-22678516.623670973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-8701618.7972404808</v>
      </c>
      <c r="R766" s="25">
        <f t="array" aca="1" ref="R766" ca="1">INDEX('Lorri 401b'!L:L,MATCH('Retirement Calculator'!A766,'Lorri 401b'!N:N,0),0)</f>
        <v>-14101567.791162036</v>
      </c>
      <c r="S766" s="25">
        <f t="shared" ca="1" si="527"/>
        <v>-22803186.588402517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-8746306.1537493449</v>
      </c>
      <c r="R767" s="25">
        <f t="array" aca="1" ref="R767" ca="1">INDEX('Lorri 401b'!L:L,MATCH('Retirement Calculator'!A767,'Lorri 401b'!N:N,0),0)</f>
        <v>-14182069.857571101</v>
      </c>
      <c r="S767" s="25">
        <f t="shared" ca="1" si="527"/>
        <v>-22928376.011320446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-8791179.7075769957</v>
      </c>
      <c r="R768" s="25">
        <f t="array" aca="1" ref="R768" ca="1">INDEX('Lorri 401b'!L:L,MATCH('Retirement Calculator'!A768,'Lorri 401b'!N:N,0),0)</f>
        <v>-14262907.349256871</v>
      </c>
      <c r="S768" s="25">
        <f t="shared" ca="1" si="527"/>
        <v>-23054087.056833867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-8836240.2345455941</v>
      </c>
      <c r="R769" s="25">
        <f t="array" aca="1" ref="R769" ca="1">INDEX('Lorri 401b'!L:L,MATCH('Retirement Calculator'!A769,'Lorri 401b'!N:N,0),0)</f>
        <v>-14344081.663824664</v>
      </c>
      <c r="S769" s="25">
        <f t="shared" ca="1" si="527"/>
        <v>-23180321.898370259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-8881488.5137098953</v>
      </c>
      <c r="R770" s="25">
        <f t="array" aca="1" ref="R770" ca="1">INDEX('Lorri 401b'!L:L,MATCH('Retirement Calculator'!A770,'Lorri 401b'!N:N,0),0)</f>
        <v>-14425594.204703158</v>
      </c>
      <c r="S770" s="25">
        <f t="shared" ca="1" si="527"/>
        <v>-23307082.718413055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-8926925.3273707144</v>
      </c>
      <c r="R771" s="25">
        <f t="array" aca="1" ref="R771" ca="1">INDEX('Lorri 401b'!L:L,MATCH('Retirement Calculator'!A771,'Lorri 401b'!N:N,0),0)</f>
        <v>-14507446.381168645</v>
      </c>
      <c r="S771" s="25">
        <f t="shared" ca="1" si="527"/>
        <v>-23434371.708539359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-8972551.4610884544</v>
      </c>
      <c r="R772" s="25">
        <f t="array" aca="1" ref="R772" ca="1">INDEX('Lorri 401b'!L:L,MATCH('Retirement Calculator'!A772,'Lorri 401b'!N:N,0),0)</f>
        <v>-14589639.608369404</v>
      </c>
      <c r="S772" s="25">
        <f t="shared" ca="1" si="527"/>
        <v>-23562191.069457859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-9018367.7036966849</v>
      </c>
      <c r="R773" s="25">
        <f t="array" aca="1" ref="R773" ca="1">INDEX('Lorri 401b'!L:L,MATCH('Retirement Calculator'!A773,'Lorri 401b'!N:N,0),0)</f>
        <v>-14672175.307350166</v>
      </c>
      <c r="S773" s="25">
        <f t="shared" ca="1" si="527"/>
        <v>-23690543.011046849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-9064374.8473157827</v>
      </c>
      <c r="R774" s="25">
        <f t="array" aca="1" ref="R774" ca="1">INDEX('Lorri 401b'!L:L,MATCH('Retirement Calculator'!A774,'Lorri 401b'!N:N,0),0)</f>
        <v>-14755054.905076683</v>
      </c>
      <c r="S774" s="25">
        <f t="shared" ca="1" si="527"/>
        <v>-23819429.752392463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-9110573.6873666272</v>
      </c>
      <c r="R775" s="25">
        <f t="array" aca="1" ref="R775" ca="1">INDEX('Lorri 401b'!L:L,MATCH('Retirement Calculator'!A775,'Lorri 401b'!N:N,0),0)</f>
        <v>-14838279.834460393</v>
      </c>
      <c r="S775" s="25">
        <f t="shared" ca="1" si="527"/>
        <v>-23948853.52182702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-9156965.0225843489</v>
      </c>
      <c r="R776" s="25">
        <f t="array" aca="1" ref="R776" ca="1">INDEX('Lorri 401b'!L:L,MATCH('Retirement Calculator'!A776,'Lorri 401b'!N:N,0),0)</f>
        <v>-14921851.5343832</v>
      </c>
      <c r="S776" s="25">
        <f t="shared" ref="S776:S1030" ca="1" si="787">SUM(Q776:R776)</f>
        <v>-24078816.556967549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-9203549.6550321449</v>
      </c>
      <c r="R777" s="25">
        <f t="array" aca="1" ref="R777" ca="1">INDEX('Lorri 401b'!L:L,MATCH('Retirement Calculator'!A777,'Lorri 401b'!N:N,0),0)</f>
        <v>-15005771.449722353</v>
      </c>
      <c r="S777" s="25">
        <f t="shared" ca="1" si="787"/>
        <v>-24209321.1047545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-9250328.39011514</v>
      </c>
      <c r="R778" s="25">
        <f t="array" aca="1" ref="R778" ca="1">INDEX('Lorri 401b'!L:L,MATCH('Retirement Calculator'!A778,'Lorri 401b'!N:N,0),0)</f>
        <v>-15090041.031375419</v>
      </c>
      <c r="S778" s="25">
        <f t="shared" ca="1" si="787"/>
        <v>-24340369.421490557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-9297302.0365943145</v>
      </c>
      <c r="R779" s="25">
        <f t="array" aca="1" ref="R779" ca="1">INDEX('Lorri 401b'!L:L,MATCH('Retirement Calculator'!A779,'Lorri 401b'!N:N,0),0)</f>
        <v>-15174661.736285374</v>
      </c>
      <c r="S779" s="25">
        <f t="shared" ca="1" si="787"/>
        <v>-24471963.77287969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-9344471.4066004846</v>
      </c>
      <c r="R780" s="25">
        <f t="array" aca="1" ref="R780" ca="1">INDEX('Lorri 401b'!L:L,MATCH('Retirement Calculator'!A780,'Lorri 401b'!N:N,0),0)</f>
        <v>-15259635.027465787</v>
      </c>
      <c r="S780" s="25">
        <f t="shared" ca="1" si="787"/>
        <v>-24604106.434066273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-9391837.3156483471</v>
      </c>
      <c r="R781" s="25">
        <f t="array" aca="1" ref="R781" ca="1">INDEX('Lorri 401b'!L:L,MATCH('Retirement Calculator'!A781,'Lorri 401b'!N:N,0),0)</f>
        <v>-15344962.374026118</v>
      </c>
      <c r="S781" s="25">
        <f t="shared" ca="1" si="787"/>
        <v>-24736799.689674467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-9439400.5826505758</v>
      </c>
      <c r="R782" s="25">
        <f t="array" aca="1" ref="R782" ca="1">INDEX('Lorri 401b'!L:L,MATCH('Retirement Calculator'!A782,'Lorri 401b'!N:N,0),0)</f>
        <v>-15430645.251197116</v>
      </c>
      <c r="S782" s="25">
        <f t="shared" ca="1" si="787"/>
        <v>-24870045.833847694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-9487162.0299319811</v>
      </c>
      <c r="R783" s="25">
        <f t="array" aca="1" ref="R783" ca="1">INDEX('Lorri 401b'!L:L,MATCH('Retirement Calculator'!A783,'Lorri 401b'!N:N,0),0)</f>
        <v>-15516685.140356328</v>
      </c>
      <c r="S783" s="25">
        <f t="shared" ca="1" si="787"/>
        <v>-25003847.170288309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-9535122.4832437262</v>
      </c>
      <c r="R784" s="25">
        <f t="array" aca="1" ref="R784" ca="1">INDEX('Lorri 401b'!L:L,MATCH('Retirement Calculator'!A784,'Lorri 401b'!N:N,0),0)</f>
        <v>-15603083.529053703</v>
      </c>
      <c r="S784" s="25">
        <f t="shared" ca="1" si="787"/>
        <v>-25138206.012297429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-9583282.7717776038</v>
      </c>
      <c r="R785" s="25">
        <f t="array" aca="1" ref="R785" ca="1">INDEX('Lorri 401b'!L:L,MATCH('Retirement Calculator'!A785,'Lorri 401b'!N:N,0),0)</f>
        <v>-15689841.911037317</v>
      </c>
      <c r="S785" s="25">
        <f t="shared" ca="1" si="787"/>
        <v>-25273124.682814918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-9631643.7281803712</v>
      </c>
      <c r="R786" s="25">
        <f t="array" aca="1" ref="R786" ca="1">INDEX('Lorri 401b'!L:L,MATCH('Retirement Calculator'!A786,'Lorri 401b'!N:N,0),0)</f>
        <v>-15776961.786279196</v>
      </c>
      <c r="S786" s="25">
        <f t="shared" ca="1" si="787"/>
        <v>-25408605.514459565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-9680206.1885681506</v>
      </c>
      <c r="R787" s="25">
        <f t="array" aca="1" ref="R787" ca="1">INDEX('Lorri 401b'!L:L,MATCH('Retirement Calculator'!A787,'Lorri 401b'!N:N,0),0)</f>
        <v>-15864444.66100125</v>
      </c>
      <c r="S787" s="25">
        <f t="shared" ca="1" si="787"/>
        <v>-25544650.849569403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-9728970.9925408792</v>
      </c>
      <c r="R788" s="25">
        <f t="array" aca="1" ref="R788" ca="1">INDEX('Lorri 401b'!L:L,MATCH('Retirement Calculator'!A788,'Lorri 401b'!N:N,0),0)</f>
        <v>-15952292.047701312</v>
      </c>
      <c r="S788" s="25">
        <f t="shared" ca="1" si="787"/>
        <v>-25681263.040242191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-9777938.9831968267</v>
      </c>
      <c r="R789" s="25">
        <f t="array" aca="1" ref="R789" ca="1">INDEX('Lorri 401b'!L:L,MATCH('Retirement Calculator'!A789,'Lorri 401b'!N:N,0),0)</f>
        <v>-16040505.465179291</v>
      </c>
      <c r="S789" s="25">
        <f t="shared" ca="1" si="787"/>
        <v>-25818444.448376119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-9827111.0071471743</v>
      </c>
      <c r="R790" s="25">
        <f t="array" aca="1" ref="R790" ca="1">INDEX('Lorri 401b'!L:L,MATCH('Retirement Calculator'!A790,'Lorri 401b'!N:N,0),0)</f>
        <v>-16129086.438563427</v>
      </c>
      <c r="S790" s="25">
        <f t="shared" ca="1" si="787"/>
        <v>-25956197.445710599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-9876487.9145306498</v>
      </c>
      <c r="R791" s="25">
        <f t="array" aca="1" ref="R791" ca="1">INDEX('Lorri 401b'!L:L,MATCH('Retirement Calculator'!A791,'Lorri 401b'!N:N,0),0)</f>
        <v>-16218036.499336665</v>
      </c>
      <c r="S791" s="25">
        <f t="shared" ca="1" si="787"/>
        <v>-26094524.413867317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-9926070.5590282213</v>
      </c>
      <c r="R792" s="25">
        <f t="array" aca="1" ref="R792" ca="1">INDEX('Lorri 401b'!L:L,MATCH('Retirement Calculator'!A792,'Lorri 401b'!N:N,0),0)</f>
        <v>-16307357.185363125</v>
      </c>
      <c r="S792" s="25">
        <f t="shared" ca="1" si="787"/>
        <v>-26233427.744391344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-9975859.7978778668</v>
      </c>
      <c r="R793" s="25">
        <f t="array" aca="1" ref="R793" ca="1">INDEX('Lorri 401b'!L:L,MATCH('Retirement Calculator'!A793,'Lorri 401b'!N:N,0),0)</f>
        <v>-16397050.040914696</v>
      </c>
      <c r="S793" s="25">
        <f t="shared" ca="1" si="787"/>
        <v>-26372909.838792562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-10025856.491889386</v>
      </c>
      <c r="R794" s="25">
        <f t="array" aca="1" ref="R794" ca="1">INDEX('Lorri 401b'!L:L,MATCH('Retirement Calculator'!A794,'Lorri 401b'!N:N,0),0)</f>
        <v>-16487116.61669773</v>
      </c>
      <c r="S794" s="25">
        <f t="shared" ca="1" si="787"/>
        <v>-26512973.108587116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-10076061.505459286</v>
      </c>
      <c r="R795" s="25">
        <f t="array" aca="1" ref="R795" ca="1">INDEX('Lorri 401b'!L:L,MATCH('Retirement Calculator'!A795,'Lorri 401b'!N:N,0),0)</f>
        <v>-16577558.469879862</v>
      </c>
      <c r="S795" s="25">
        <f t="shared" ca="1" si="787"/>
        <v>-26653619.975339148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-10126475.706585728</v>
      </c>
      <c r="R796" s="25">
        <f t="array" aca="1" ref="R796" ca="1">INDEX('Lorri 401b'!L:L,MATCH('Retirement Calculator'!A796,'Lorri 401b'!N:N,0),0)</f>
        <v>-16668377.164116917</v>
      </c>
      <c r="S796" s="25">
        <f t="shared" ca="1" si="787"/>
        <v>-26794852.870702647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-10177099.966883529</v>
      </c>
      <c r="R797" s="25">
        <f t="array" aca="1" ref="R797" ca="1">INDEX('Lorri 401b'!L:L,MATCH('Retirement Calculator'!A797,'Lorri 401b'!N:N,0),0)</f>
        <v>-16759574.269579962</v>
      </c>
      <c r="S797" s="25">
        <f t="shared" ca="1" si="787"/>
        <v>-26936674.236463491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-10227935.161599237</v>
      </c>
      <c r="R798" s="25">
        <f t="array" aca="1" ref="R798" ca="1">INDEX('Lorri 401b'!L:L,MATCH('Retirement Calculator'!A798,'Lorri 401b'!N:N,0),0)</f>
        <v>-16851151.362982433</v>
      </c>
      <c r="S798" s="25">
        <f t="shared" ca="1" si="787"/>
        <v>-27079086.524581671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-10278982.169626262</v>
      </c>
      <c r="R799" s="25">
        <f t="array" aca="1" ref="R799" ca="1">INDEX('Lorri 401b'!L:L,MATCH('Retirement Calculator'!A799,'Lorri 401b'!N:N,0),0)</f>
        <v>-16943110.027607415</v>
      </c>
      <c r="S799" s="25">
        <f t="shared" ca="1" si="787"/>
        <v>-27222092.197233677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-10330241.873520067</v>
      </c>
      <c r="R800" s="25">
        <f t="array" aca="1" ref="R800" ca="1">INDEX('Lorri 401b'!L:L,MATCH('Retirement Calculator'!A800,'Lorri 401b'!N:N,0),0)</f>
        <v>-17035451.853335001</v>
      </c>
      <c r="S800" s="25">
        <f t="shared" ca="1" si="787"/>
        <v>-27365693.726855069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-10381715.159513429</v>
      </c>
      <c r="R801" s="25">
        <f t="array" aca="1" ref="R801" ca="1">INDEX('Lorri 401b'!L:L,MATCH('Retirement Calculator'!A801,'Lorri 401b'!N:N,0),0)</f>
        <v>-17128178.436669786</v>
      </c>
      <c r="S801" s="25">
        <f t="shared" ca="1" si="787"/>
        <v>-27509893.596183214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-10433402.917531762</v>
      </c>
      <c r="R802" s="25">
        <f t="array" aca="1" ref="R802" ca="1">INDEX('Lorri 401b'!L:L,MATCH('Retirement Calculator'!A802,'Lorri 401b'!N:N,0),0)</f>
        <v>-17221291.380768463</v>
      </c>
      <c r="S802" s="25">
        <f t="shared" ca="1" si="787"/>
        <v>-27654694.298300225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-10485306.041208506</v>
      </c>
      <c r="R803" s="25">
        <f t="array" aca="1" ref="R803" ca="1">INDEX('Lorri 401b'!L:L,MATCH('Retirement Calculator'!A803,'Lorri 401b'!N:N,0),0)</f>
        <v>-17314792.295467552</v>
      </c>
      <c r="S803" s="25">
        <f t="shared" ca="1" si="787"/>
        <v>-27800098.336676057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-10537425.42790057</v>
      </c>
      <c r="R804" s="25">
        <f t="array" aca="1" ref="R804" ca="1">INDEX('Lorri 401b'!L:L,MATCH('Retirement Calculator'!A804,'Lorri 401b'!N:N,0),0)</f>
        <v>-17408682.79731122</v>
      </c>
      <c r="S804" s="25">
        <f t="shared" ca="1" si="787"/>
        <v>-27946108.225211792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-10589761.978703849</v>
      </c>
      <c r="R805" s="25">
        <f t="array" aca="1" ref="R805" ca="1">INDEX('Lorri 401b'!L:L,MATCH('Retirement Calculator'!A805,'Lorri 401b'!N:N,0),0)</f>
        <v>-17502964.509579238</v>
      </c>
      <c r="S805" s="25">
        <f t="shared" ca="1" si="787"/>
        <v>-28092726.488283087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-10642316.59846881</v>
      </c>
      <c r="R806" s="25">
        <f t="array" aca="1" ref="R806" ca="1">INDEX('Lorri 401b'!L:L,MATCH('Retirement Calculator'!A806,'Lorri 401b'!N:N,0),0)</f>
        <v>-17597639.062315039</v>
      </c>
      <c r="S806" s="25">
        <f t="shared" ca="1" si="787"/>
        <v>-28239955.66078385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-10695090.195816126</v>
      </c>
      <c r="R807" s="25">
        <f t="array" aca="1" ref="R807" ca="1">INDEX('Lorri 401b'!L:L,MATCH('Retirement Calculator'!A807,'Lorri 401b'!N:N,0),0)</f>
        <v>-17692708.092353906</v>
      </c>
      <c r="S807" s="25">
        <f t="shared" ca="1" si="787"/>
        <v>-28387798.288170032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-10748083.683152387</v>
      </c>
      <c r="R808" s="25">
        <f t="array" aca="1" ref="R808" ca="1">INDEX('Lorri 401b'!L:L,MATCH('Retirement Calculator'!A808,'Lorri 401b'!N:N,0),0)</f>
        <v>-17788173.24335127</v>
      </c>
      <c r="S808" s="25">
        <f t="shared" ca="1" si="787"/>
        <v>-28536256.926503658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-10801297.976685883</v>
      </c>
      <c r="R809" s="25">
        <f t="array" aca="1" ref="R809" ca="1">INDEX('Lorri 401b'!L:L,MATCH('Retirement Calculator'!A809,'Lorri 401b'!N:N,0),0)</f>
        <v>-17884036.165811121</v>
      </c>
      <c r="S809" s="25">
        <f t="shared" ca="1" si="787"/>
        <v>-28685334.142497003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-10854733.996442435</v>
      </c>
      <c r="R810" s="25">
        <f t="array" aca="1" ref="R810" ca="1">INDEX('Lorri 401b'!L:L,MATCH('Retirement Calculator'!A810,'Lorri 401b'!N:N,0),0)</f>
        <v>-17980298.517114557</v>
      </c>
      <c r="S810" s="25">
        <f t="shared" ca="1" si="787"/>
        <v>-28835032.513556994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-10908392.666281307</v>
      </c>
      <c r="R811" s="25">
        <f t="array" aca="1" ref="R811" ca="1">INDEX('Lorri 401b'!L:L,MATCH('Retirement Calculator'!A811,'Lorri 401b'!N:N,0),0)</f>
        <v>-18076961.961548422</v>
      </c>
      <c r="S811" s="25">
        <f t="shared" ca="1" si="787"/>
        <v>-28985354.627829731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-10962274.913911173</v>
      </c>
      <c r="R812" s="25">
        <f t="array" aca="1" ref="R812" ca="1">INDEX('Lorri 401b'!L:L,MATCH('Retirement Calculator'!A812,'Lorri 401b'!N:N,0),0)</f>
        <v>-18174028.170334093</v>
      </c>
      <c r="S812" s="25">
        <f t="shared" ca="1" si="787"/>
        <v>-29136303.084245265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-11016381.670906164</v>
      </c>
      <c r="R813" s="25">
        <f t="array" aca="1" ref="R813" ca="1">INDEX('Lorri 401b'!L:L,MATCH('Retirement Calculator'!A813,'Lorri 401b'!N:N,0),0)</f>
        <v>-18271498.821656372</v>
      </c>
      <c r="S813" s="25">
        <f t="shared" ca="1" si="787"/>
        <v>-29287880.492562536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-11070713.872721968</v>
      </c>
      <c r="R814" s="25">
        <f t="array" aca="1" ref="R814" ca="1">INDEX('Lorri 401b'!L:L,MATCH('Retirement Calculator'!A814,'Lorri 401b'!N:N,0),0)</f>
        <v>-18369375.600692496</v>
      </c>
      <c r="S814" s="25">
        <f t="shared" ca="1" si="787"/>
        <v>-29440089.473414466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-11125272.458712004</v>
      </c>
      <c r="R815" s="25">
        <f t="array" aca="1" ref="R815" ca="1">INDEX('Lorri 401b'!L:L,MATCH('Retirement Calculator'!A815,'Lorri 401b'!N:N,0),0)</f>
        <v>-18467660.199641269</v>
      </c>
      <c r="S815" s="25">
        <f t="shared" ca="1" si="787"/>
        <v>-29592932.658353273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-11180058.372143665</v>
      </c>
      <c r="R816" s="25">
        <f t="array" aca="1" ref="R816" ca="1">INDEX('Lorri 401b'!L:L,MATCH('Retirement Calculator'!A816,'Lorri 401b'!N:N,0),0)</f>
        <v>-18566354.317752328</v>
      </c>
      <c r="S816" s="25">
        <f t="shared" ca="1" si="787"/>
        <v>-29746412.689895995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-11235072.560214626</v>
      </c>
      <c r="R817" s="25">
        <f t="array" aca="1" ref="R817" ca="1">INDEX('Lorri 401b'!L:L,MATCH('Retirement Calculator'!A817,'Lorri 401b'!N:N,0),0)</f>
        <v>-18665459.661355518</v>
      </c>
      <c r="S817" s="25">
        <f t="shared" ca="1" si="787"/>
        <v>-29900532.221570142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-11290315.974069215</v>
      </c>
      <c r="R818" s="25">
        <f t="array" aca="1" ref="R818" ca="1">INDEX('Lorri 401b'!L:L,MATCH('Retirement Calculator'!A818,'Lorri 401b'!N:N,0),0)</f>
        <v>-18764977.943890389</v>
      </c>
      <c r="S818" s="25">
        <f t="shared" ca="1" si="787"/>
        <v>-30055293.917959604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-11345789.568814864</v>
      </c>
      <c r="R819" s="25">
        <f t="array" aca="1" ref="R819" ca="1">INDEX('Lorri 401b'!L:L,MATCH('Retirement Calculator'!A819,'Lorri 401b'!N:N,0),0)</f>
        <v>-18864910.885935821</v>
      </c>
      <c r="S819" s="25">
        <f t="shared" ca="1" si="787"/>
        <v>-30210700.454750687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-11401494.30353862</v>
      </c>
      <c r="R820" s="25">
        <f t="array" aca="1" ref="R820" ca="1">INDEX('Lorri 401b'!L:L,MATCH('Retirement Calculator'!A820,'Lorri 401b'!N:N,0),0)</f>
        <v>-18965260.215239774</v>
      </c>
      <c r="S820" s="25">
        <f t="shared" ca="1" si="787"/>
        <v>-30366754.518778395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-11457431.141323727</v>
      </c>
      <c r="R821" s="25">
        <f t="array" aca="1" ref="R821" ca="1">INDEX('Lorri 401b'!L:L,MATCH('Retirement Calculator'!A821,'Lorri 401b'!N:N,0),0)</f>
        <v>-19066027.666749161</v>
      </c>
      <c r="S821" s="25">
        <f t="shared" ca="1" si="787"/>
        <v>-30523458.808072887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-11513601.049266269</v>
      </c>
      <c r="R822" s="25">
        <f t="array" aca="1" ref="R822" ca="1">INDEX('Lorri 401b'!L:L,MATCH('Retirement Calculator'!A822,'Lorri 401b'!N:N,0),0)</f>
        <v>-19167214.982639838</v>
      </c>
      <c r="S822" s="25">
        <f t="shared" ca="1" si="787"/>
        <v>-30680816.031906106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-11570004.998491907</v>
      </c>
      <c r="R823" s="25">
        <f t="array" aca="1" ref="R823" ca="1">INDEX('Lorri 401b'!L:L,MATCH('Retirement Calculator'!A823,'Lorri 401b'!N:N,0),0)</f>
        <v>-19268823.912346724</v>
      </c>
      <c r="S823" s="25">
        <f t="shared" ca="1" si="787"/>
        <v>-30838828.910838634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-11626643.964172652</v>
      </c>
      <c r="R824" s="25">
        <f t="array" aca="1" ref="R824" ca="1">INDEX('Lorri 401b'!L:L,MATCH('Retirement Calculator'!A824,'Lorri 401b'!N:N,0),0)</f>
        <v>-19370856.212594058</v>
      </c>
      <c r="S824" s="25">
        <f t="shared" ca="1" si="787"/>
        <v>-30997500.176766708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-11683518.925543733</v>
      </c>
      <c r="R825" s="25">
        <f t="array" aca="1" ref="R825" ca="1">INDEX('Lorri 401b'!L:L,MATCH('Retirement Calculator'!A825,'Lorri 401b'!N:N,0),0)</f>
        <v>-19473313.647425756</v>
      </c>
      <c r="S825" s="25">
        <f t="shared" ca="1" si="787"/>
        <v>-31156832.572969489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-11740630.865920527</v>
      </c>
      <c r="R826" s="25">
        <f t="array" aca="1" ref="R826" ca="1">INDEX('Lorri 401b'!L:L,MATCH('Retirement Calculator'!A826,'Lorri 401b'!N:N,0),0)</f>
        <v>-19576197.988235917</v>
      </c>
      <c r="S826" s="25">
        <f t="shared" ca="1" si="787"/>
        <v>-31316828.854156442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-11797980.772715557</v>
      </c>
      <c r="R827" s="25">
        <f t="array" aca="1" ref="R827" ca="1">INDEX('Lorri 401b'!L:L,MATCH('Retirement Calculator'!A827,'Lorri 401b'!N:N,0),0)</f>
        <v>-19679511.013799455</v>
      </c>
      <c r="S827" s="25">
        <f t="shared" ca="1" si="787"/>
        <v>-31477491.786515012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-11855569.637455568</v>
      </c>
      <c r="R828" s="25">
        <f t="array" aca="1" ref="R828" ca="1">INDEX('Lorri 401b'!L:L,MATCH('Retirement Calculator'!A828,'Lorri 401b'!N:N,0),0)</f>
        <v>-19783254.510302842</v>
      </c>
      <c r="S828" s="25">
        <f t="shared" ca="1" si="787"/>
        <v>-31638824.147758409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-11913398.455798661</v>
      </c>
      <c r="R829" s="25">
        <f t="array" aca="1" ref="R829" ca="1">INDEX('Lorri 401b'!L:L,MATCH('Retirement Calculator'!A829,'Lorri 401b'!N:N,0),0)</f>
        <v>-19887430.271374993</v>
      </c>
      <c r="S829" s="25">
        <f t="shared" ca="1" si="787"/>
        <v>-31800828.727173656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-11971468.227551518</v>
      </c>
      <c r="R830" s="25">
        <f t="array" aca="1" ref="R830" ca="1">INDEX('Lorri 401b'!L:L,MATCH('Retirement Calculator'!A830,'Lorri 401b'!N:N,0),0)</f>
        <v>-19992040.098118275</v>
      </c>
      <c r="S830" s="25">
        <f t="shared" ca="1" si="787"/>
        <v>-31963508.325669795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-12029779.956686677</v>
      </c>
      <c r="R831" s="25">
        <f t="array" aca="1" ref="R831" ca="1">INDEX('Lorri 401b'!L:L,MATCH('Retirement Calculator'!A831,'Lorri 401b'!N:N,0),0)</f>
        <v>-20097085.799139656</v>
      </c>
      <c r="S831" s="25">
        <f t="shared" ca="1" si="787"/>
        <v>-32126865.755826332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-12088334.651359901</v>
      </c>
      <c r="R832" s="25">
        <f t="array" aca="1" ref="R832" ca="1">INDEX('Lorri 401b'!L:L,MATCH('Retirement Calculator'!A832,'Lorri 401b'!N:N,0),0)</f>
        <v>-20202569.190581959</v>
      </c>
      <c r="S832" s="25">
        <f t="shared" ca="1" si="787"/>
        <v>-32290903.84194186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-12147133.323927594</v>
      </c>
      <c r="R833" s="25">
        <f t="array" aca="1" ref="R833" ca="1">INDEX('Lorri 401b'!L:L,MATCH('Retirement Calculator'!A833,'Lorri 401b'!N:N,0),0)</f>
        <v>-20308492.096155271</v>
      </c>
      <c r="S833" s="25">
        <f t="shared" ca="1" si="787"/>
        <v>-32455625.420082867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-12206176.990964321</v>
      </c>
      <c r="R834" s="25">
        <f t="array" aca="1" ref="R834" ca="1">INDEX('Lorri 401b'!L:L,MATCH('Retirement Calculator'!A834,'Lorri 401b'!N:N,0),0)</f>
        <v>-20414856.347168472</v>
      </c>
      <c r="S834" s="25">
        <f t="shared" ca="1" si="787"/>
        <v>-32621033.338132791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-12265466.673280368</v>
      </c>
      <c r="R835" s="25">
        <f t="array" aca="1" ref="R835" ca="1">INDEX('Lorri 401b'!L:L,MATCH('Retirement Calculator'!A835,'Lorri 401b'!N:N,0),0)</f>
        <v>-20521663.782560896</v>
      </c>
      <c r="S835" s="25">
        <f t="shared" ca="1" si="787"/>
        <v>-32787130.455841266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-12325003.395939397</v>
      </c>
      <c r="R836" s="25">
        <f t="array" aca="1" ref="R836" ca="1">INDEX('Lorri 401b'!L:L,MATCH('Retirement Calculator'!A836,'Lorri 401b'!N:N,0),0)</f>
        <v>-20628916.24893412</v>
      </c>
      <c r="S836" s="25">
        <f t="shared" ca="1" si="787"/>
        <v>-32953919.644873515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-12384788.188276172</v>
      </c>
      <c r="R837" s="25">
        <f t="array" aca="1" ref="R837" ca="1">INDEX('Lorri 401b'!L:L,MATCH('Retirement Calculator'!A837,'Lorri 401b'!N:N,0),0)</f>
        <v>-20736615.6005839</v>
      </c>
      <c r="S837" s="25">
        <f t="shared" ca="1" si="787"/>
        <v>-33121403.788860071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-12444822.083914351</v>
      </c>
      <c r="R838" s="25">
        <f t="array" aca="1" ref="R838" ca="1">INDEX('Lorri 401b'!L:L,MATCH('Retirement Calculator'!A838,'Lorri 401b'!N:N,0),0)</f>
        <v>-20844763.699532222</v>
      </c>
      <c r="S838" s="25">
        <f t="shared" ca="1" si="787"/>
        <v>-33289585.783446573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-12505106.120784355</v>
      </c>
      <c r="R839" s="25">
        <f t="array" aca="1" ref="R839" ca="1">INDEX('Lorri 401b'!L:L,MATCH('Retirement Calculator'!A839,'Lorri 401b'!N:N,0),0)</f>
        <v>-20953362.415559493</v>
      </c>
      <c r="S839" s="25">
        <f t="shared" ca="1" si="787"/>
        <v>-33458468.53634385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-12565641.341141319</v>
      </c>
      <c r="R840" s="25">
        <f t="array" aca="1" ref="R840" ca="1">INDEX('Lorri 401b'!L:L,MATCH('Retirement Calculator'!A840,'Lorri 401b'!N:N,0),0)</f>
        <v>-21062413.626236878</v>
      </c>
      <c r="S840" s="25">
        <f t="shared" ca="1" si="787"/>
        <v>-33628054.967378199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-12626428.791583102</v>
      </c>
      <c r="R841" s="25">
        <f t="array" aca="1" ref="R841" ca="1">INDEX('Lorri 401b'!L:L,MATCH('Retirement Calculator'!A841,'Lorri 401b'!N:N,0),0)</f>
        <v>-21171919.216958754</v>
      </c>
      <c r="S841" s="25">
        <f t="shared" ca="1" si="787"/>
        <v>-33798348.008541852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-12687469.523068393</v>
      </c>
      <c r="R842" s="25">
        <f t="array" aca="1" ref="R842" ca="1">INDEX('Lorri 401b'!L:L,MATCH('Retirement Calculator'!A842,'Lorri 401b'!N:N,0),0)</f>
        <v>-21281881.080975302</v>
      </c>
      <c r="S842" s="25">
        <f t="shared" ca="1" si="787"/>
        <v>-33969350.604043692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-12748764.590934873</v>
      </c>
      <c r="R843" s="25">
        <f t="array" aca="1" ref="R843" ca="1">INDEX('Lorri 401b'!L:L,MATCH('Retirement Calculator'!A843,'Lorri 401b'!N:N,0),0)</f>
        <v>-21392301.119425252</v>
      </c>
      <c r="S843" s="25">
        <f t="shared" ca="1" si="787"/>
        <v>-34141065.710360125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-12810315.054917462</v>
      </c>
      <c r="R844" s="25">
        <f t="array" aca="1" ref="R844" ca="1">INDEX('Lorri 401b'!L:L,MATCH('Retirement Calculator'!A844,'Lorri 401b'!N:N,0),0)</f>
        <v>-21503181.241368745</v>
      </c>
      <c r="S844" s="25">
        <f t="shared" ca="1" si="787"/>
        <v>-34313496.29628621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-12872121.979166646</v>
      </c>
      <c r="R845" s="25">
        <f t="array" aca="1" ref="R845" ca="1">INDEX('Lorri 401b'!L:L,MATCH('Retirement Calculator'!A845,'Lorri 401b'!N:N,0),0)</f>
        <v>-21614523.363820337</v>
      </c>
      <c r="S845" s="25">
        <f t="shared" ca="1" si="787"/>
        <v>-34486645.342986986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-12934186.432266869</v>
      </c>
      <c r="R846" s="25">
        <f t="array" aca="1" ref="R846" ca="1">INDEX('Lorri 401b'!L:L,MATCH('Retirement Calculator'!A846,'Lorri 401b'!N:N,0),0)</f>
        <v>-21726329.411782142</v>
      </c>
      <c r="S846" s="25">
        <f t="shared" ca="1" si="787"/>
        <v>-34660515.844049007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-12996509.487255009</v>
      </c>
      <c r="R847" s="25">
        <f t="array" aca="1" ref="R847" ca="1">INDEX('Lorri 401b'!L:L,MATCH('Retirement Calculator'!A847,'Lorri 401b'!N:N,0),0)</f>
        <v>-21838601.318277121</v>
      </c>
      <c r="S847" s="25">
        <f t="shared" ca="1" si="787"/>
        <v>-34835110.805532128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-13059092.221638933</v>
      </c>
      <c r="R848" s="25">
        <f t="array" aca="1" ref="R848" ca="1">INDEX('Lorri 401b'!L:L,MATCH('Retirement Calculator'!A848,'Lorri 401b'!N:N,0),0)</f>
        <v>-21951341.024382498</v>
      </c>
      <c r="S848" s="25">
        <f t="shared" ca="1" si="787"/>
        <v>-35010433.246021435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-13121935.717416123</v>
      </c>
      <c r="R849" s="25">
        <f t="array" aca="1" ref="R849" ca="1">INDEX('Lorri 401b'!L:L,MATCH('Retirement Calculator'!A849,'Lorri 401b'!N:N,0),0)</f>
        <v>-22064550.479263313</v>
      </c>
      <c r="S849" s="25">
        <f t="shared" ca="1" si="787"/>
        <v>-35186486.196679436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-13185041.061092384</v>
      </c>
      <c r="R850" s="25">
        <f t="array" aca="1" ref="R850" ca="1">INDEX('Lorri 401b'!L:L,MATCH('Retirement Calculator'!A850,'Lorri 401b'!N:N,0),0)</f>
        <v>-22178231.640206132</v>
      </c>
      <c r="S850" s="25">
        <f t="shared" ca="1" si="787"/>
        <v>-35363272.70129852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-13248409.343700631</v>
      </c>
      <c r="R851" s="25">
        <f t="array" aca="1" ref="R851" ca="1">INDEX('Lorri 401b'!L:L,MATCH('Retirement Calculator'!A851,'Lorri 401b'!N:N,0),0)</f>
        <v>-22292386.472652879</v>
      </c>
      <c r="S851" s="25">
        <f t="shared" ca="1" si="787"/>
        <v>-35540795.816353507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-13312041.660819745</v>
      </c>
      <c r="R852" s="25">
        <f t="array" aca="1" ref="R852" ca="1">INDEX('Lorri 401b'!L:L,MATCH('Retirement Calculator'!A852,'Lorri 401b'!N:N,0),0)</f>
        <v>-22407016.950234819</v>
      </c>
      <c r="S852" s="25">
        <f t="shared" ca="1" si="787"/>
        <v>-35719058.611054562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-13375939.112593522</v>
      </c>
      <c r="R853" s="25">
        <f t="array" aca="1" ref="R853" ca="1">INDEX('Lorri 401b'!L:L,MATCH('Retirement Calculator'!A853,'Lorri 401b'!N:N,0),0)</f>
        <v>-22522125.054806687</v>
      </c>
      <c r="S853" s="25">
        <f t="shared" ca="1" si="787"/>
        <v>-35898064.167400211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-13440102.80374969</v>
      </c>
      <c r="R854" s="25">
        <f t="array" aca="1" ref="R854" ca="1">INDEX('Lorri 401b'!L:L,MATCH('Retirement Calculator'!A854,'Lorri 401b'!N:N,0),0)</f>
        <v>-22637712.776480936</v>
      </c>
      <c r="S854" s="25">
        <f t="shared" ca="1" si="787"/>
        <v>-36077815.580230623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-13504533.843619008</v>
      </c>
      <c r="R855" s="25">
        <f t="array" aca="1" ref="R855" ca="1">INDEX('Lorri 401b'!L:L,MATCH('Retirement Calculator'!A855,'Lorri 401b'!N:N,0),0)</f>
        <v>-22753782.113662161</v>
      </c>
      <c r="S855" s="25">
        <f t="shared" ca="1" si="787"/>
        <v>-36258315.957281172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-13569233.346154448</v>
      </c>
      <c r="R856" s="25">
        <f t="array" aca="1" ref="R856" ca="1">INDEX('Lorri 401b'!L:L,MATCH('Retirement Calculator'!A856,'Lorri 401b'!N:N,0),0)</f>
        <v>-22870335.073081642</v>
      </c>
      <c r="S856" s="25">
        <f t="shared" ca="1" si="787"/>
        <v>-36439568.419236094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-13634202.429950453</v>
      </c>
      <c r="R857" s="25">
        <f t="array" aca="1" ref="R857" ca="1">INDEX('Lorri 401b'!L:L,MATCH('Retirement Calculator'!A857,'Lorri 401b'!N:N,0),0)</f>
        <v>-22987373.669832036</v>
      </c>
      <c r="S857" s="25">
        <f t="shared" ca="1" si="787"/>
        <v>-36621576.099782489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-13699442.218262276</v>
      </c>
      <c r="R858" s="25">
        <f t="array" aca="1" ref="R858" ca="1">INDEX('Lorri 401b'!L:L,MATCH('Retirement Calculator'!A858,'Lorri 401b'!N:N,0),0)</f>
        <v>-23104899.927402224</v>
      </c>
      <c r="S858" s="25">
        <f t="shared" ca="1" si="787"/>
        <v>-36804342.145664498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-13764953.839025397</v>
      </c>
      <c r="R859" s="25">
        <f t="array" aca="1" ref="R859" ca="1">INDEX('Lorri 401b'!L:L,MATCH('Retirement Calculator'!A859,'Lorri 401b'!N:N,0),0)</f>
        <v>-23222915.877712287</v>
      </c>
      <c r="S859" s="25">
        <f t="shared" ca="1" si="787"/>
        <v>-36987869.716737688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-13830738.42487503</v>
      </c>
      <c r="R860" s="25">
        <f t="array" aca="1" ref="R860" ca="1">INDEX('Lorri 401b'!L:L,MATCH('Retirement Calculator'!A860,'Lorri 401b'!N:N,0),0)</f>
        <v>-23341423.561148643</v>
      </c>
      <c r="S860" s="25">
        <f t="shared" ca="1" si="787"/>
        <v>-37172161.986023672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-13896797.113165705</v>
      </c>
      <c r="R861" s="25">
        <f t="array" aca="1" ref="R861" ca="1">INDEX('Lorri 401b'!L:L,MATCH('Retirement Calculator'!A861,'Lorri 401b'!N:N,0),0)</f>
        <v>-23460425.026599318</v>
      </c>
      <c r="S861" s="25">
        <f t="shared" ca="1" si="787"/>
        <v>-37357222.139765024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-13963131.045990923</v>
      </c>
      <c r="R862" s="25">
        <f t="array" aca="1" ref="R862" ca="1">INDEX('Lorri 401b'!L:L,MATCH('Retirement Calculator'!A862,'Lorri 401b'!N:N,0),0)</f>
        <v>-23579922.331489369</v>
      </c>
      <c r="S862" s="25">
        <f t="shared" ca="1" si="787"/>
        <v>-37543053.377480291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-14029741.370202914</v>
      </c>
      <c r="R863" s="25">
        <f t="array" aca="1" ref="R863" ca="1">INDEX('Lorri 401b'!L:L,MATCH('Retirement Calculator'!A863,'Lorri 401b'!N:N,0),0)</f>
        <v>-23699917.541816462</v>
      </c>
      <c r="S863" s="25">
        <f t="shared" ca="1" si="787"/>
        <v>-37729658.912019372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-14096629.237432454</v>
      </c>
      <c r="R864" s="25">
        <f t="array" aca="1" ref="R864" ca="1">INDEX('Lorri 401b'!L:L,MATCH('Retirement Calculator'!A864,'Lorri 401b'!N:N,0),0)</f>
        <v>-23820412.732186586</v>
      </c>
      <c r="S864" s="25">
        <f t="shared" ca="1" si="787"/>
        <v>-37917041.969619036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-14163795.804108784</v>
      </c>
      <c r="R865" s="25">
        <f t="array" aca="1" ref="R865" ca="1">INDEX('Lorri 401b'!L:L,MATCH('Retirement Calculator'!A865,'Lorri 401b'!N:N,0),0)</f>
        <v>-23941409.985849917</v>
      </c>
      <c r="S865" s="25">
        <f t="shared" ca="1" si="787"/>
        <v>-38105205.789958701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-14231242.231479598</v>
      </c>
      <c r="R866" s="25">
        <f t="array" aca="1" ref="R866" ca="1">INDEX('Lorri 401b'!L:L,MATCH('Retirement Calculator'!A866,'Lorri 401b'!N:N,0),0)</f>
        <v>-24062911.394736845</v>
      </c>
      <c r="S866" s="25">
        <f t="shared" ca="1" si="787"/>
        <v>-38294153.626216441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-14298969.685631124</v>
      </c>
      <c r="R867" s="25">
        <f t="array" aca="1" ref="R867" ca="1">INDEX('Lorri 401b'!L:L,MATCH('Retirement Calculator'!A867,'Lorri 401b'!N:N,0),0)</f>
        <v>-24184919.059494138</v>
      </c>
      <c r="S867" s="25">
        <f t="shared" ca="1" si="787"/>
        <v>-38483888.745125264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-14366979.337508282</v>
      </c>
      <c r="R868" s="25">
        <f t="array" aca="1" ref="R868" ca="1">INDEX('Lorri 401b'!L:L,MATCH('Retirement Calculator'!A868,'Lorri 401b'!N:N,0),0)</f>
        <v>-24307435.089521252</v>
      </c>
      <c r="S868" s="25">
        <f t="shared" ca="1" si="787"/>
        <v>-38674414.427029535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-14435272.362934928</v>
      </c>
      <c r="R869" s="25">
        <f t="array" aca="1" ref="R869" ca="1">INDEX('Lorri 401b'!L:L,MATCH('Retirement Calculator'!A869,'Lorri 401b'!N:N,0),0)</f>
        <v>-24430461.60300681</v>
      </c>
      <c r="S869" s="25">
        <f t="shared" ca="1" si="787"/>
        <v>-38865733.965941742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-14503849.942634186</v>
      </c>
      <c r="R870" s="25">
        <f t="array" aca="1" ref="R870" ca="1">INDEX('Lorri 401b'!L:L,MATCH('Retirement Calculator'!A870,'Lorri 401b'!N:N,0),0)</f>
        <v>-24554000.726965226</v>
      </c>
      <c r="S870" s="25">
        <f t="shared" ca="1" si="787"/>
        <v>-39057850.669599414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-14572713.262248857</v>
      </c>
      <c r="R871" s="25">
        <f t="array" aca="1" ref="R871" ca="1">INDEX('Lorri 401b'!L:L,MATCH('Retirement Calculator'!A871,'Lorri 401b'!N:N,0),0)</f>
        <v>-24678054.597273469</v>
      </c>
      <c r="S871" s="25">
        <f t="shared" ca="1" si="787"/>
        <v>-39250767.859522328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-14641863.512361921</v>
      </c>
      <c r="R872" s="25">
        <f t="array" aca="1" ref="R872" ca="1">INDEX('Lorri 401b'!L:L,MATCH('Retirement Calculator'!A872,'Lorri 401b'!N:N,0),0)</f>
        <v>-24802625.358707998</v>
      </c>
      <c r="S872" s="25">
        <f t="shared" ca="1" si="787"/>
        <v>-39444488.871069923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-14711301.888517125</v>
      </c>
      <c r="R873" s="25">
        <f t="array" aca="1" ref="R873" ca="1">INDEX('Lorri 401b'!L:L,MATCH('Retirement Calculator'!A873,'Lorri 401b'!N:N,0),0)</f>
        <v>-24927715.164981835</v>
      </c>
      <c r="S873" s="25">
        <f t="shared" ca="1" si="787"/>
        <v>-39639017.053498961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-14781029.59123964</v>
      </c>
      <c r="R874" s="25">
        <f t="array" aca="1" ref="R874" ca="1">INDEX('Lorri 401b'!L:L,MATCH('Retirement Calculator'!A874,'Lorri 401b'!N:N,0),0)</f>
        <v>-25053326.178781815</v>
      </c>
      <c r="S874" s="25">
        <f t="shared" ca="1" si="787"/>
        <v>-39834355.770021453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-14851047.826056834</v>
      </c>
      <c r="R875" s="25">
        <f t="array" aca="1" ref="R875" ca="1">INDEX('Lorri 401b'!L:L,MATCH('Retirement Calculator'!A875,'Lorri 401b'!N:N,0),0)</f>
        <v>-25179460.571805961</v>
      </c>
      <c r="S875" s="25">
        <f t="shared" ca="1" si="787"/>
        <v>-40030508.397862792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-14921357.8035191</v>
      </c>
      <c r="R876" s="25">
        <f t="array" aca="1" ref="R876" ca="1">INDEX('Lorri 401b'!L:L,MATCH('Retirement Calculator'!A876,'Lorri 401b'!N:N,0),0)</f>
        <v>-25306120.524801042</v>
      </c>
      <c r="S876" s="25">
        <f t="shared" ca="1" si="787"/>
        <v>-40227478.328320146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-14991960.739220791</v>
      </c>
      <c r="R877" s="25">
        <f t="array" aca="1" ref="R877" ca="1">INDEX('Lorri 401b'!L:L,MATCH('Retirement Calculator'!A877,'Lorri 401b'!N:N,0),0)</f>
        <v>-25433308.227600269</v>
      </c>
      <c r="S877" s="25">
        <f t="shared" ca="1" si="787"/>
        <v>-40425268.96682106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-15062857.853821239</v>
      </c>
      <c r="R878" s="25">
        <f t="array" aca="1" ref="R878" ca="1">INDEX('Lorri 401b'!L:L,MATCH('Retirement Calculator'!A878,'Lorri 401b'!N:N,0),0)</f>
        <v>-25561025.879161157</v>
      </c>
      <c r="S878" s="25">
        <f t="shared" ca="1" si="787"/>
        <v>-40623883.732982397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-15134050.373065855</v>
      </c>
      <c r="R879" s="25">
        <f t="array" aca="1" ref="R879" ca="1">INDEX('Lorri 401b'!L:L,MATCH('Retirement Calculator'!A879,'Lorri 401b'!N:N,0),0)</f>
        <v>-25689275.687603548</v>
      </c>
      <c r="S879" s="25">
        <f t="shared" ca="1" si="787"/>
        <v>-40823326.060669407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-15205539.527807325</v>
      </c>
      <c r="R880" s="25">
        <f t="array" aca="1" ref="R880" ca="1">INDEX('Lorri 401b'!L:L,MATCH('Retirement Calculator'!A880,'Lorri 401b'!N:N,0),0)</f>
        <v>-25818059.870247785</v>
      </c>
      <c r="S880" s="25">
        <f t="shared" ca="1" si="787"/>
        <v>-41023599.398055106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-15277326.554026883</v>
      </c>
      <c r="R881" s="25">
        <f t="array" aca="1" ref="R881" ca="1">INDEX('Lorri 401b'!L:L,MATCH('Retirement Calculator'!A881,'Lorri 401b'!N:N,0),0)</f>
        <v>-25947380.653653041</v>
      </c>
      <c r="S881" s="25">
        <f t="shared" ca="1" si="787"/>
        <v>-41224707.207679927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-15349412.69285569</v>
      </c>
      <c r="R882" s="25">
        <f t="array" aca="1" ref="R882" ca="1">INDEX('Lorri 401b'!L:L,MATCH('Retirement Calculator'!A882,'Lorri 401b'!N:N,0),0)</f>
        <v>-26077240.273655817</v>
      </c>
      <c r="S882" s="25">
        <f t="shared" ca="1" si="787"/>
        <v>-41426652.966511503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-15421799.190596282</v>
      </c>
      <c r="R883" s="25">
        <f t="array" aca="1" ref="R883" ca="1">INDEX('Lorri 401b'!L:L,MATCH('Retirement Calculator'!A883,'Lorri 401b'!N:N,0),0)</f>
        <v>-26207640.975408603</v>
      </c>
      <c r="S883" s="25">
        <f t="shared" ca="1" si="787"/>
        <v>-41629440.166004881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-15494487.298744129</v>
      </c>
      <c r="R884" s="25">
        <f t="array" aca="1" ref="R884" ca="1">INDEX('Lorri 401b'!L:L,MATCH('Retirement Calculator'!A884,'Lorri 401b'!N:N,0),0)</f>
        <v>-26338585.013418693</v>
      </c>
      <c r="S884" s="25">
        <f t="shared" ca="1" si="787"/>
        <v>-41833072.312162824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-15567478.274009258</v>
      </c>
      <c r="R885" s="25">
        <f t="array" aca="1" ref="R885" ca="1">INDEX('Lorri 401b'!L:L,MATCH('Retirement Calculator'!A885,'Lorri 401b'!N:N,0),0)</f>
        <v>-26470074.651587158</v>
      </c>
      <c r="S885" s="25">
        <f t="shared" ca="1" si="787"/>
        <v>-42037552.925596416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-15640773.37833799</v>
      </c>
      <c r="R886" s="25">
        <f t="array" aca="1" ref="R886" ca="1">INDEX('Lorri 401b'!L:L,MATCH('Retirement Calculator'!A886,'Lorri 401b'!N:N,0),0)</f>
        <v>-26602112.163247991</v>
      </c>
      <c r="S886" s="25">
        <f t="shared" ca="1" si="787"/>
        <v>-42242885.541585982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-15714373.87893476</v>
      </c>
      <c r="R887" s="25">
        <f t="array" aca="1" ref="R887" ca="1">INDEX('Lorri 401b'!L:L,MATCH('Retirement Calculator'!A887,'Lorri 401b'!N:N,0),0)</f>
        <v>-26734699.831207413</v>
      </c>
      <c r="S887" s="25">
        <f t="shared" ca="1" si="787"/>
        <v>-42449073.710142173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-15788281.048284017</v>
      </c>
      <c r="R888" s="25">
        <f t="array" aca="1" ref="R888" ca="1">INDEX('Lorri 401b'!L:L,MATCH('Retirement Calculator'!A888,'Lorri 401b'!N:N,0),0)</f>
        <v>-26867839.947783332</v>
      </c>
      <c r="S888" s="25">
        <f t="shared" ca="1" si="787"/>
        <v>-42656120.996067345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-15862496.164172228</v>
      </c>
      <c r="R889" s="25">
        <f t="array" aca="1" ref="R889" ca="1">INDEX('Lorri 401b'!L:L,MATCH('Retirement Calculator'!A889,'Lorri 401b'!N:N,0),0)</f>
        <v>-27001534.814844985</v>
      </c>
      <c r="S889" s="25">
        <f t="shared" ca="1" si="787"/>
        <v>-42864030.979017213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-15937020.509709975</v>
      </c>
      <c r="R890" s="25">
        <f t="array" aca="1" ref="R890" ca="1">INDEX('Lorri 401b'!L:L,MATCH('Retirement Calculator'!A890,'Lorri 401b'!N:N,0),0)</f>
        <v>-27135786.743852727</v>
      </c>
      <c r="S890" s="25">
        <f t="shared" ca="1" si="787"/>
        <v>-43072807.253562704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-16011855.373354128</v>
      </c>
      <c r="R891" s="25">
        <f t="array" aca="1" ref="R891" ca="1">INDEX('Lorri 401b'!L:L,MATCH('Retirement Calculator'!A891,'Lorri 401b'!N:N,0),0)</f>
        <v>-27270598.055898003</v>
      </c>
      <c r="S891" s="25">
        <f t="shared" ca="1" si="787"/>
        <v>-43282453.429252133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-16087002.048930131</v>
      </c>
      <c r="R892" s="25">
        <f t="array" aca="1" ref="R892" ca="1">INDEX('Lorri 401b'!L:L,MATCH('Retirement Calculator'!A892,'Lorri 401b'!N:N,0),0)</f>
        <v>-27405971.081743468</v>
      </c>
      <c r="S892" s="25">
        <f t="shared" ca="1" si="787"/>
        <v>-43492973.130673602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-16162461.835654369</v>
      </c>
      <c r="R893" s="25">
        <f t="array" aca="1" ref="R893" ca="1">INDEX('Lorri 401b'!L:L,MATCH('Retirement Calculator'!A893,'Lorri 401b'!N:N,0),0)</f>
        <v>-27541908.161863286</v>
      </c>
      <c r="S893" s="25">
        <f t="shared" ca="1" si="787"/>
        <v>-43704369.997517653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-16238236.038156623</v>
      </c>
      <c r="R894" s="25">
        <f t="array" aca="1" ref="R894" ca="1">INDEX('Lorri 401b'!L:L,MATCH('Retirement Calculator'!A894,'Lorri 401b'!N:N,0),0)</f>
        <v>-27678411.646483604</v>
      </c>
      <c r="S894" s="25">
        <f t="shared" ca="1" si="787"/>
        <v>-43916647.684640229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-16314325.966502637</v>
      </c>
      <c r="R895" s="25">
        <f t="array" aca="1" ref="R895" ca="1">INDEX('Lorri 401b'!L:L,MATCH('Retirement Calculator'!A895,'Lorri 401b'!N:N,0),0)</f>
        <v>-27815483.895623174</v>
      </c>
      <c r="S895" s="25">
        <f t="shared" ca="1" si="787"/>
        <v>-44129809.862125814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-16390732.936216759</v>
      </c>
      <c r="R896" s="25">
        <f t="array" aca="1" ref="R896" ca="1">INDEX('Lorri 401b'!L:L,MATCH('Retirement Calculator'!A896,'Lorri 401b'!N:N,0),0)</f>
        <v>-27953127.279134158</v>
      </c>
      <c r="S896" s="25">
        <f t="shared" ca="1" si="787"/>
        <v>-44343860.215350918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-16467458.268304689</v>
      </c>
      <c r="R897" s="25">
        <f t="array" aca="1" ref="R897" ca="1">INDEX('Lorri 401b'!L:L,MATCH('Retirement Calculator'!A897,'Lorri 401b'!N:N,0),0)</f>
        <v>-28091344.176743105</v>
      </c>
      <c r="S897" s="25">
        <f t="shared" ca="1" si="787"/>
        <v>-44558802.445047796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-16544503.28927632</v>
      </c>
      <c r="R898" s="25">
        <f t="array" aca="1" ref="R898" ca="1">INDEX('Lorri 401b'!L:L,MATCH('Retirement Calculator'!A898,'Lorri 401b'!N:N,0),0)</f>
        <v>-28230136.978092089</v>
      </c>
      <c r="S898" s="25">
        <f t="shared" ca="1" si="787"/>
        <v>-44774640.267368406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-16621869.331168666</v>
      </c>
      <c r="R899" s="25">
        <f t="array" aca="1" ref="R899" ca="1">INDEX('Lorri 401b'!L:L,MATCH('Retirement Calculator'!A899,'Lorri 401b'!N:N,0),0)</f>
        <v>-28369508.08278003</v>
      </c>
      <c r="S899" s="25">
        <f t="shared" ca="1" si="787"/>
        <v>-44991377.4139487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-16699557.731568897</v>
      </c>
      <c r="R900" s="25">
        <f t="array" aca="1" ref="R900" ca="1">INDEX('Lorri 401b'!L:L,MATCH('Retirement Calculator'!A900,'Lorri 401b'!N:N,0),0)</f>
        <v>-28509459.900404166</v>
      </c>
      <c r="S900" s="25">
        <f t="shared" ca="1" si="787"/>
        <v>-45209017.631973065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-16777569.833637461</v>
      </c>
      <c r="R901" s="25">
        <f t="array" aca="1" ref="R901" ca="1">INDEX('Lorri 401b'!L:L,MATCH('Retirement Calculator'!A901,'Lorri 401b'!N:N,0),0)</f>
        <v>-28649994.85060174</v>
      </c>
      <c r="S901" s="25">
        <f t="shared" ca="1" si="787"/>
        <v>-45427564.684239201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-16855906.98613131</v>
      </c>
      <c r="R902" s="25">
        <f t="array" aca="1" ref="R902" ca="1">INDEX('Lorri 401b'!L:L,MATCH('Retirement Calculator'!A902,'Lorri 401b'!N:N,0),0)</f>
        <v>-28791115.363091804</v>
      </c>
      <c r="S902" s="25">
        <f t="shared" ca="1" si="787"/>
        <v>-45647022.349223115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-16934570.543427218</v>
      </c>
      <c r="R903" s="25">
        <f t="array" aca="1" ref="R903" ca="1">INDEX('Lorri 401b'!L:L,MATCH('Retirement Calculator'!A903,'Lorri 401b'!N:N,0),0)</f>
        <v>-28932823.877717242</v>
      </c>
      <c r="S903" s="25">
        <f t="shared" ca="1" si="787"/>
        <v>-45867394.421144456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-17013561.865545191</v>
      </c>
      <c r="R904" s="25">
        <f t="array" aca="1" ref="R904" ca="1">INDEX('Lorri 401b'!L:L,MATCH('Retirement Calculator'!A904,'Lorri 401b'!N:N,0),0)</f>
        <v>-29075122.844486952</v>
      </c>
      <c r="S904" s="25">
        <f t="shared" ca="1" si="787"/>
        <v>-46088684.710032143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-17092882.318171989</v>
      </c>
      <c r="R905" s="25">
        <f t="array" aca="1" ref="R905" ca="1">INDEX('Lorri 401b'!L:L,MATCH('Retirement Calculator'!A905,'Lorri 401b'!N:N,0),0)</f>
        <v>-29218014.723618202</v>
      </c>
      <c r="S905" s="25">
        <f t="shared" ca="1" si="787"/>
        <v>-46310897.041790187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-17172533.272684731</v>
      </c>
      <c r="R906" s="25">
        <f t="array" aca="1" ref="R906" ca="1">INDEX('Lorri 401b'!L:L,MATCH('Retirement Calculator'!A906,'Lorri 401b'!N:N,0),0)</f>
        <v>-29361501.985579167</v>
      </c>
      <c r="S906" s="25">
        <f t="shared" ca="1" si="787"/>
        <v>-46534035.258263901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-17252516.106174611</v>
      </c>
      <c r="R907" s="25">
        <f t="array" aca="1" ref="R907" ca="1">INDEX('Lorri 401b'!L:L,MATCH('Retirement Calculator'!A907,'Lorri 401b'!N:N,0),0)</f>
        <v>-29505587.111131635</v>
      </c>
      <c r="S907" s="25">
        <f t="shared" ca="1" si="787"/>
        <v>-46758103.217306241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-17332832.201470699</v>
      </c>
      <c r="R908" s="25">
        <f t="array" aca="1" ref="R908" ca="1">INDEX('Lorri 401b'!L:L,MATCH('Retirement Calculator'!A908,'Lorri 401b'!N:N,0),0)</f>
        <v>-29650272.591373906</v>
      </c>
      <c r="S908" s="25">
        <f t="shared" ca="1" si="787"/>
        <v>-46983104.792844608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-17413482.947163854</v>
      </c>
      <c r="R909" s="25">
        <f t="array" aca="1" ref="R909" ca="1">INDEX('Lorri 401b'!L:L,MATCH('Retirement Calculator'!A909,'Lorri 401b'!N:N,0),0)</f>
        <v>-29795560.927783851</v>
      </c>
      <c r="S909" s="25">
        <f t="shared" ca="1" si="787"/>
        <v>-47209043.874947704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-17494469.737630729</v>
      </c>
      <c r="R910" s="25">
        <f t="array" aca="1" ref="R910" ca="1">INDEX('Lorri 401b'!L:L,MATCH('Retirement Calculator'!A910,'Lorri 401b'!N:N,0),0)</f>
        <v>-29941454.63226217</v>
      </c>
      <c r="S910" s="25">
        <f t="shared" ca="1" si="787"/>
        <v>-47435924.369892895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-17575793.973057881</v>
      </c>
      <c r="R911" s="25">
        <f t="array" aca="1" ref="R911" ca="1">INDEX('Lorri 401b'!L:L,MATCH('Retirement Calculator'!A911,'Lorri 401b'!N:N,0),0)</f>
        <v>-30087956.227175817</v>
      </c>
      <c r="S911" s="25">
        <f t="shared" ca="1" si="787"/>
        <v>-47663750.200233698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-17657457.059465982</v>
      </c>
      <c r="R912" s="25">
        <f t="array" aca="1" ref="R912" ca="1">INDEX('Lorri 401b'!L:L,MATCH('Retirement Calculator'!A912,'Lorri 401b'!N:N,0),0)</f>
        <v>-30235068.245401606</v>
      </c>
      <c r="S912" s="25">
        <f t="shared" ca="1" si="787"/>
        <v>-47892525.304867588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-17739460.408734117</v>
      </c>
      <c r="R913" s="25">
        <f t="array" aca="1" ref="R913" ca="1">INDEX('Lorri 401b'!L:L,MATCH('Retirement Calculator'!A913,'Lorri 401b'!N:N,0),0)</f>
        <v>-30382793.23037</v>
      </c>
      <c r="S913" s="25">
        <f t="shared" ca="1" si="787"/>
        <v>-48122253.639104113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-17821805.438624203</v>
      </c>
      <c r="R914" s="25">
        <f t="array" aca="1" ref="R914" ca="1">INDEX('Lorri 401b'!L:L,MATCH('Retirement Calculator'!A914,'Lorri 401b'!N:N,0),0)</f>
        <v>-30531133.736109097</v>
      </c>
      <c r="S914" s="25">
        <f t="shared" ca="1" si="787"/>
        <v>-48352939.174733296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-17904493.572805498</v>
      </c>
      <c r="R915" s="25">
        <f t="array" aca="1" ref="R915" ca="1">INDEX('Lorri 401b'!L:L,MATCH('Retirement Calculator'!A915,'Lorri 401b'!N:N,0),0)</f>
        <v>-30680092.327288773</v>
      </c>
      <c r="S915" s="25">
        <f t="shared" ca="1" si="787"/>
        <v>-48584585.900094271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-17987526.240879215</v>
      </c>
      <c r="R916" s="25">
        <f t="array" aca="1" ref="R916" ca="1">INDEX('Lorri 401b'!L:L,MATCH('Retirement Calculator'!A916,'Lorri 401b'!N:N,0),0)</f>
        <v>-30829671.579265032</v>
      </c>
      <c r="S916" s="25">
        <f t="shared" ca="1" si="787"/>
        <v>-48817197.820144251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-18070904.878403239</v>
      </c>
      <c r="R917" s="25">
        <f t="array" aca="1" ref="R917" ca="1">INDEX('Lorri 401b'!L:L,MATCH('Retirement Calculator'!A917,'Lorri 401b'!N:N,0),0)</f>
        <v>-30979874.078124523</v>
      </c>
      <c r="S917" s="25">
        <f t="shared" ca="1" si="787"/>
        <v>-49050778.956527762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-18154630.926916946</v>
      </c>
      <c r="R918" s="25">
        <f t="array" aca="1" ref="R918" ca="1">INDEX('Lorri 401b'!L:L,MATCH('Retirement Calculator'!A918,'Lorri 401b'!N:N,0),0)</f>
        <v>-31130702.420729265</v>
      </c>
      <c r="S918" s="25">
        <f t="shared" ca="1" si="787"/>
        <v>-49285333.347646207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-18238705.833966125</v>
      </c>
      <c r="R919" s="25">
        <f t="array" aca="1" ref="R919" ca="1">INDEX('Lorri 401b'!L:L,MATCH('Retirement Calculator'!A919,'Lorri 401b'!N:N,0),0)</f>
        <v>-31282159.214761525</v>
      </c>
      <c r="S919" s="25">
        <f t="shared" ca="1" si="787"/>
        <v>-49520865.048727646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-18323131.053128012</v>
      </c>
      <c r="R920" s="25">
        <f t="array" aca="1" ref="R920" ca="1">INDEX('Lorri 401b'!L:L,MATCH('Retirement Calculator'!A920,'Lorri 401b'!N:N,0),0)</f>
        <v>-31434247.07876892</v>
      </c>
      <c r="S920" s="25">
        <f t="shared" ca="1" si="787"/>
        <v>-49757378.131896928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-18407908.044036403</v>
      </c>
      <c r="R921" s="25">
        <f t="array" aca="1" ref="R921" ca="1">INDEX('Lorri 401b'!L:L,MATCH('Retirement Calculator'!A921,'Lorri 401b'!N:N,0),0)</f>
        <v>-31586968.642209679</v>
      </c>
      <c r="S921" s="25">
        <f t="shared" ca="1" si="787"/>
        <v>-49994876.686246082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-18493038.272406913</v>
      </c>
      <c r="R922" s="25">
        <f t="array" aca="1" ref="R922" ca="1">INDEX('Lorri 401b'!L:L,MATCH('Retirement Calculator'!A922,'Lorri 401b'!N:N,0),0)</f>
        <v>-31740326.545498107</v>
      </c>
      <c r="S922" s="25">
        <f t="shared" ca="1" si="787"/>
        <v>-50233364.817905024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-18578523.210062303</v>
      </c>
      <c r="R923" s="25">
        <f t="array" aca="1" ref="R923" ca="1">INDEX('Lorri 401b'!L:L,MATCH('Retirement Calculator'!A923,'Lorri 401b'!N:N,0),0)</f>
        <v>-31894323.440050237</v>
      </c>
      <c r="S923" s="25">
        <f t="shared" ca="1" si="787"/>
        <v>-50472846.65011254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-18664364.33495792</v>
      </c>
      <c r="R924" s="25">
        <f t="array" aca="1" ref="R924" ca="1">INDEX('Lorri 401b'!L:L,MATCH('Retirement Calculator'!A924,'Lorri 401b'!N:N,0),0)</f>
        <v>-32048961.988329668</v>
      </c>
      <c r="S924" s="25">
        <f t="shared" ca="1" si="787"/>
        <v>-50713326.323287591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-18750563.131207272</v>
      </c>
      <c r="R925" s="25">
        <f t="array" aca="1" ref="R925" ca="1">INDEX('Lorri 401b'!L:L,MATCH('Retirement Calculator'!A925,'Lorri 401b'!N:N,0),0)</f>
        <v>-32204244.863893595</v>
      </c>
      <c r="S925" s="25">
        <f t="shared" ca="1" si="787"/>
        <v>-50954807.995100871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-18837121.089107662</v>
      </c>
      <c r="R926" s="25">
        <f t="array" aca="1" ref="R926" ca="1">INDEX('Lorri 401b'!L:L,MATCH('Retirement Calculator'!A926,'Lorri 401b'!N:N,0),0)</f>
        <v>-32360174.751439039</v>
      </c>
      <c r="S926" s="25">
        <f t="shared" ca="1" si="787"/>
        <v>-51197295.840546697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-18924039.705165971</v>
      </c>
      <c r="R927" s="25">
        <f t="array" aca="1" ref="R927" ca="1">INDEX('Lorri 401b'!L:L,MATCH('Retirement Calculator'!A927,'Lorri 401b'!N:N,0),0)</f>
        <v>-32516754.346849255</v>
      </c>
      <c r="S927" s="25">
        <f t="shared" ca="1" si="787"/>
        <v>-51440794.05201523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-19011320.482124522</v>
      </c>
      <c r="R928" s="25">
        <f t="array" aca="1" ref="R928" ca="1">INDEX('Lorri 401b'!L:L,MATCH('Retirement Calculator'!A928,'Lorri 401b'!N:N,0),0)</f>
        <v>-32673986.357240349</v>
      </c>
      <c r="S928" s="25">
        <f t="shared" ca="1" si="787"/>
        <v>-51685306.839364871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-19098964.928987067</v>
      </c>
      <c r="R929" s="25">
        <f t="array" aca="1" ref="R929" ca="1">INDEX('Lorri 401b'!L:L,MATCH('Retirement Calculator'!A929,'Lorri 401b'!N:N,0),0)</f>
        <v>-32831873.501008071</v>
      </c>
      <c r="S929" s="25">
        <f t="shared" ca="1" si="787"/>
        <v>-51930838.429995134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-19186974.561044872</v>
      </c>
      <c r="R930" s="25">
        <f t="array" aca="1" ref="R930" ca="1">INDEX('Lorri 401b'!L:L,MATCH('Retirement Calculator'!A930,'Lorri 401b'!N:N,0),0)</f>
        <v>-32990418.507874828</v>
      </c>
      <c r="S930" s="25">
        <f t="shared" ca="1" si="787"/>
        <v>-52177393.068919703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-19275350.899902917</v>
      </c>
      <c r="R931" s="25">
        <f t="array" aca="1" ref="R931" ca="1">INDEX('Lorri 401b'!L:L,MATCH('Retirement Calculator'!A931,'Lorri 401b'!N:N,0),0)</f>
        <v>-33149624.118936863</v>
      </c>
      <c r="S931" s="25">
        <f t="shared" ca="1" si="787"/>
        <v>-52424975.018839777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-19364095.473506205</v>
      </c>
      <c r="R932" s="25">
        <f t="array" aca="1" ref="R932" ca="1">INDEX('Lorri 401b'!L:L,MATCH('Retirement Calculator'!A932,'Lorri 401b'!N:N,0),0)</f>
        <v>-33309493.086711656</v>
      </c>
      <c r="S932" s="25">
        <f t="shared" ca="1" si="787"/>
        <v>-52673588.560217857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-19453209.816166174</v>
      </c>
      <c r="R933" s="25">
        <f t="array" aca="1" ref="R933" ca="1">INDEX('Lorri 401b'!L:L,MATCH('Retirement Calculator'!A933,'Lorri 401b'!N:N,0),0)</f>
        <v>-33470028.175185509</v>
      </c>
      <c r="S933" s="25">
        <f t="shared" ca="1" si="787"/>
        <v>-52923237.991351679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-19542695.468587227</v>
      </c>
      <c r="R934" s="25">
        <f t="array" aca="1" ref="R934" ca="1">INDEX('Lorri 401b'!L:L,MATCH('Retirement Calculator'!A934,'Lorri 401b'!N:N,0),0)</f>
        <v>-33631232.159861334</v>
      </c>
      <c r="S934" s="25">
        <f t="shared" ca="1" si="787"/>
        <v>-53173927.628448561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-19632553.977893367</v>
      </c>
      <c r="R935" s="25">
        <f t="array" aca="1" ref="R935" ca="1">INDEX('Lorri 401b'!L:L,MATCH('Retirement Calculator'!A935,'Lorri 401b'!N:N,0),0)</f>
        <v>-33793107.827806644</v>
      </c>
      <c r="S935" s="25">
        <f t="shared" ca="1" si="787"/>
        <v>-53425661.805700012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-19722786.897654951</v>
      </c>
      <c r="R936" s="25">
        <f t="array" aca="1" ref="R936" ca="1">INDEX('Lorri 401b'!L:L,MATCH('Retirement Calculator'!A936,'Lorri 401b'!N:N,0),0)</f>
        <v>-33955657.977701724</v>
      </c>
      <c r="S936" s="25">
        <f t="shared" ca="1" si="787"/>
        <v>-53678444.875356674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-19813395.787915539</v>
      </c>
      <c r="R937" s="25">
        <f t="array" aca="1" ref="R937" ca="1">INDEX('Lorri 401b'!L:L,MATCH('Retirement Calculator'!A937,'Lorri 401b'!N:N,0),0)</f>
        <v>-34118885.419888034</v>
      </c>
      <c r="S937" s="25">
        <f t="shared" ca="1" si="787"/>
        <v>-53932281.207803577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-19904382.215218879</v>
      </c>
      <c r="R938" s="25">
        <f t="array" aca="1" ref="R938" ca="1">INDEX('Lorri 401b'!L:L,MATCH('Retirement Calculator'!A938,'Lorri 401b'!N:N,0),0)</f>
        <v>-34282792.976416789</v>
      </c>
      <c r="S938" s="25">
        <f t="shared" ca="1" si="787"/>
        <v>-54187175.191635668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-19995747.752635986</v>
      </c>
      <c r="R939" s="25">
        <f t="array" aca="1" ref="R939" ca="1">INDEX('Lorri 401b'!L:L,MATCH('Retirement Calculator'!A939,'Lorri 401b'!N:N,0),0)</f>
        <v>-34447383.48109775</v>
      </c>
      <c r="S939" s="25">
        <f t="shared" ca="1" si="787"/>
        <v>-54443131.233733736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-20087493.979792327</v>
      </c>
      <c r="R940" s="25">
        <f t="array" aca="1" ref="R940" ca="1">INDEX('Lorri 401b'!L:L,MATCH('Retirement Calculator'!A940,'Lorri 401b'!N:N,0),0)</f>
        <v>-34612659.779548213</v>
      </c>
      <c r="S940" s="25">
        <f t="shared" ca="1" si="787"/>
        <v>-54700153.75934054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-20179622.482895155</v>
      </c>
      <c r="R941" s="25">
        <f t="array" aca="1" ref="R941" ca="1">INDEX('Lorri 401b'!L:L,MATCH('Retirement Calculator'!A941,'Lorri 401b'!N:N,0),0)</f>
        <v>-34778624.729242221</v>
      </c>
      <c r="S941" s="25">
        <f t="shared" ca="1" si="787"/>
        <v>-54958247.212137371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-20272134.854760911</v>
      </c>
      <c r="R942" s="25">
        <f t="array" aca="1" ref="R942" ca="1">INDEX('Lorri 401b'!L:L,MATCH('Retirement Calculator'!A942,'Lorri 401b'!N:N,0),0)</f>
        <v>-34945281.199559949</v>
      </c>
      <c r="S942" s="25">
        <f t="shared" ca="1" si="787"/>
        <v>-55217416.054320857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-20365032.694842774</v>
      </c>
      <c r="R943" s="25">
        <f t="array" aca="1" ref="R943" ca="1">INDEX('Lorri 401b'!L:L,MATCH('Retirement Calculator'!A943,'Lorri 401b'!N:N,0),0)</f>
        <v>-35112632.071837336</v>
      </c>
      <c r="S943" s="25">
        <f t="shared" ca="1" si="787"/>
        <v>-55477664.766680107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-20458317.609258313</v>
      </c>
      <c r="R944" s="25">
        <f t="array" aca="1" ref="R944" ca="1">INDEX('Lorri 401b'!L:L,MATCH('Retirement Calculator'!A944,'Lorri 401b'!N:N,0),0)</f>
        <v>-35280680.239415877</v>
      </c>
      <c r="S944" s="25">
        <f t="shared" ca="1" si="787"/>
        <v>-55738997.848674193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-20551991.210817248</v>
      </c>
      <c r="R945" s="25">
        <f t="array" aca="1" ref="R945" ca="1">INDEX('Lorri 401b'!L:L,MATCH('Retirement Calculator'!A945,'Lorri 401b'!N:N,0),0)</f>
        <v>-35449428.607692666</v>
      </c>
      <c r="S945" s="25">
        <f t="shared" ca="1" si="787"/>
        <v>-56001419.818509914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-20646055.119049344</v>
      </c>
      <c r="R946" s="25">
        <f t="array" aca="1" ref="R946" ca="1">INDEX('Lorri 401b'!L:L,MATCH('Retirement Calculator'!A946,'Lorri 401b'!N:N,0),0)</f>
        <v>-35618880.094170608</v>
      </c>
      <c r="S946" s="25">
        <f t="shared" ca="1" si="787"/>
        <v>-56264935.213219956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-20740510.960232411</v>
      </c>
      <c r="R947" s="25">
        <f t="array" aca="1" ref="R947" ca="1">INDEX('Lorri 401b'!L:L,MATCH('Retirement Calculator'!A947,'Lorri 401b'!N:N,0),0)</f>
        <v>-35789037.628508873</v>
      </c>
      <c r="S947" s="25">
        <f t="shared" ca="1" si="787"/>
        <v>-56529548.588741288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-20835360.367420405</v>
      </c>
      <c r="R948" s="25">
        <f t="array" aca="1" ref="R948" ca="1">INDEX('Lorri 401b'!L:L,MATCH('Retirement Calculator'!A948,'Lorri 401b'!N:N,0),0)</f>
        <v>-35959904.152573548</v>
      </c>
      <c r="S948" s="25">
        <f t="shared" ca="1" si="787"/>
        <v>-56795264.519993953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-20930604.980471682</v>
      </c>
      <c r="R949" s="25">
        <f t="array" aca="1" ref="R949" ca="1">INDEX('Lorri 401b'!L:L,MATCH('Retirement Calculator'!A949,'Lorri 401b'!N:N,0),0)</f>
        <v>-36131482.620488495</v>
      </c>
      <c r="S949" s="25">
        <f t="shared" ca="1" si="787"/>
        <v>-57062087.60096018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-21026246.446077339</v>
      </c>
      <c r="R950" s="25">
        <f t="array" aca="1" ref="R950" ca="1">INDEX('Lorri 401b'!L:L,MATCH('Retirement Calculator'!A950,'Lorri 401b'!N:N,0),0)</f>
        <v>-36303775.998686418</v>
      </c>
      <c r="S950" s="25">
        <f t="shared" ca="1" si="787"/>
        <v>-57330022.444763757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-21122286.417789686</v>
      </c>
      <c r="R951" s="25">
        <f t="array" aca="1" ref="R951" ca="1">INDEX('Lorri 401b'!L:L,MATCH('Retirement Calculator'!A951,'Lorri 401b'!N:N,0),0)</f>
        <v>-36476787.265960164</v>
      </c>
      <c r="S951" s="25">
        <f t="shared" ca="1" si="787"/>
        <v>-57599073.683749855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-21218726.556050837</v>
      </c>
      <c r="R952" s="25">
        <f t="array" aca="1" ref="R952" ca="1">INDEX('Lorri 401b'!L:L,MATCH('Retirement Calculator'!A952,'Lorri 401b'!N:N,0),0)</f>
        <v>-36650519.413514219</v>
      </c>
      <c r="S952" s="25">
        <f t="shared" ca="1" si="787"/>
        <v>-57869245.969565056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-21315568.52822141</v>
      </c>
      <c r="R953" s="25">
        <f t="array" aca="1" ref="R953" ca="1">INDEX('Lorri 401b'!L:L,MATCH('Retirement Calculator'!A953,'Lorri 401b'!N:N,0),0)</f>
        <v>-36824975.445016414</v>
      </c>
      <c r="S953" s="25">
        <f t="shared" ca="1" si="787"/>
        <v>-58140543.973237827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-21412814.008609358</v>
      </c>
      <c r="R954" s="25">
        <f t="array" aca="1" ref="R954" ca="1">INDEX('Lorri 401b'!L:L,MATCH('Retirement Calculator'!A954,'Lorri 401b'!N:N,0),0)</f>
        <v>-37000158.376649871</v>
      </c>
      <c r="S954" s="25">
        <f t="shared" ca="1" si="787"/>
        <v>-58412972.385259226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-21510464.678498924</v>
      </c>
      <c r="R955" s="25">
        <f t="array" aca="1" ref="R955" ca="1">INDEX('Lorri 401b'!L:L,MATCH('Retirement Calculator'!A955,'Lorri 401b'!N:N,0),0)</f>
        <v>-37176071.237165131</v>
      </c>
      <c r="S955" s="25">
        <f t="shared" ca="1" si="787"/>
        <v>-58686535.915664054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-21608522.226179697</v>
      </c>
      <c r="R956" s="25">
        <f t="array" aca="1" ref="R956" ca="1">INDEX('Lorri 401b'!L:L,MATCH('Retirement Calculator'!A956,'Lorri 401b'!N:N,0),0)</f>
        <v>-37352717.067932539</v>
      </c>
      <c r="S956" s="25">
        <f t="shared" ca="1" si="787"/>
        <v>-58961239.294112235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-21706988.346975803</v>
      </c>
      <c r="R957" s="25">
        <f t="array" aca="1" ref="R957" ca="1">INDEX('Lorri 401b'!L:L,MATCH('Retirement Calculator'!A957,'Lorri 401b'!N:N,0),0)</f>
        <v>-37530098.922994815</v>
      </c>
      <c r="S957" s="25">
        <f t="shared" ca="1" si="787"/>
        <v>-59237087.269970618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-21805864.743275229</v>
      </c>
      <c r="R958" s="25">
        <f t="array" aca="1" ref="R958" ca="1">INDEX('Lorri 401b'!L:L,MATCH('Retirement Calculator'!A958,'Lorri 401b'!N:N,0),0)</f>
        <v>-37708219.869119845</v>
      </c>
      <c r="S958" s="25">
        <f t="shared" ca="1" si="787"/>
        <v>-59514084.612395078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-21905153.124559235</v>
      </c>
      <c r="R959" s="25">
        <f t="array" aca="1" ref="R959" ca="1">INDEX('Lorri 401b'!L:L,MATCH('Retirement Calculator'!A959,'Lorri 401b'!N:N,0),0)</f>
        <v>-37887082.985853732</v>
      </c>
      <c r="S959" s="25">
        <f t="shared" ca="1" si="787"/>
        <v>-59792236.11041297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-22004855.207431924</v>
      </c>
      <c r="R960" s="25">
        <f t="array" aca="1" ref="R960" ca="1">INDEX('Lorri 401b'!L:L,MATCH('Retirement Calculator'!A960,'Lorri 401b'!N:N,0),0)</f>
        <v>-38066691.36557401</v>
      </c>
      <c r="S960" s="25">
        <f t="shared" ca="1" si="787"/>
        <v>-60071546.57300593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-22104972.715649918</v>
      </c>
      <c r="R961" s="25">
        <f t="array" aca="1" ref="R961" ca="1">INDEX('Lorri 401b'!L:L,MATCH('Retirement Calculator'!A961,'Lorri 401b'!N:N,0),0)</f>
        <v>-38247048.113543123</v>
      </c>
      <c r="S961" s="25">
        <f t="shared" ca="1" si="787"/>
        <v>-60352020.829193041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-22205507.380152151</v>
      </c>
      <c r="R962" s="25">
        <f t="array" aca="1" ref="R962" ca="1">INDEX('Lorri 401b'!L:L,MATCH('Retirement Calculator'!A962,'Lorri 401b'!N:N,0),0)</f>
        <v>-38428156.347962111</v>
      </c>
      <c r="S962" s="25">
        <f t="shared" ca="1" si="787"/>
        <v>-60633663.728114262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-22306460.939089812</v>
      </c>
      <c r="R963" s="25">
        <f t="array" aca="1" ref="R963" ca="1">INDEX('Lorri 401b'!L:L,MATCH('Retirement Calculator'!A963,'Lorri 401b'!N:N,0),0)</f>
        <v>-38610019.200024508</v>
      </c>
      <c r="S963" s="25">
        <f t="shared" ca="1" si="787"/>
        <v>-60916480.13911432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-22407835.137856379</v>
      </c>
      <c r="R964" s="25">
        <f t="array" aca="1" ref="R964" ca="1">INDEX('Lorri 401b'!L:L,MATCH('Retirement Calculator'!A964,'Lorri 401b'!N:N,0),0)</f>
        <v>-38792639.813970499</v>
      </c>
      <c r="S964" s="25">
        <f t="shared" ca="1" si="787"/>
        <v>-61200474.951826878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-22509631.729117807</v>
      </c>
      <c r="R965" s="25">
        <f t="array" aca="1" ref="R965" ca="1">INDEX('Lorri 401b'!L:L,MATCH('Retirement Calculator'!A965,'Lorri 401b'!N:N,0),0)</f>
        <v>-38976021.347141266</v>
      </c>
      <c r="S965" s="25">
        <f t="shared" ca="1" si="787"/>
        <v>-61485653.076259077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-22611852.472842824</v>
      </c>
      <c r="R966" s="25">
        <f t="array" aca="1" ref="R966" ca="1">INDEX('Lorri 401b'!L:L,MATCH('Retirement Calculator'!A966,'Lorri 401b'!N:N,0),0)</f>
        <v>-39160166.970033579</v>
      </c>
      <c r="S966" s="25">
        <f t="shared" ca="1" si="787"/>
        <v>-61772019.442876399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-22714499.136333361</v>
      </c>
      <c r="R967" s="25">
        <f t="array" aca="1" ref="R967" ca="1">INDEX('Lorri 401b'!L:L,MATCH('Retirement Calculator'!A967,'Lorri 401b'!N:N,0),0)</f>
        <v>-39345079.866354607</v>
      </c>
      <c r="S967" s="25">
        <f t="shared" ca="1" si="787"/>
        <v>-62059579.002687968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-22817573.494255111</v>
      </c>
      <c r="R968" s="25">
        <f t="array" aca="1" ref="R968" ca="1">INDEX('Lorri 401b'!L:L,MATCH('Retirement Calculator'!A968,'Lorri 401b'!N:N,0),0)</f>
        <v>-39530763.233076975</v>
      </c>
      <c r="S968" s="25">
        <f t="shared" ca="1" si="787"/>
        <v>-62348336.727332085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-22921077.328668199</v>
      </c>
      <c r="R969" s="25">
        <f t="array" aca="1" ref="R969" ca="1">INDEX('Lorri 401b'!L:L,MATCH('Retirement Calculator'!A969,'Lorri 401b'!N:N,0),0)</f>
        <v>-39717220.280494019</v>
      </c>
      <c r="S969" s="25">
        <f t="shared" ca="1" si="787"/>
        <v>-62638297.609162219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-23025012.429058012</v>
      </c>
      <c r="R970" s="25">
        <f t="array" aca="1" ref="R970" ca="1">INDEX('Lorri 401b'!L:L,MATCH('Retirement Calculator'!A970,'Lorri 401b'!N:N,0),0)</f>
        <v>-39904454.2322753</v>
      </c>
      <c r="S970" s="25">
        <f t="shared" ca="1" si="787"/>
        <v>-62929466.661333308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-23129380.592366114</v>
      </c>
      <c r="R971" s="25">
        <f t="array" aca="1" ref="R971" ca="1">INDEX('Lorri 401b'!L:L,MATCH('Retirement Calculator'!A971,'Lorri 401b'!N:N,0),0)</f>
        <v>-40092468.325522333</v>
      </c>
      <c r="S971" s="25">
        <f t="shared" ca="1" si="787"/>
        <v>-63221848.917888448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-23234183.623021331</v>
      </c>
      <c r="R972" s="25">
        <f t="array" aca="1" ref="R972" ca="1">INDEX('Lorri 401b'!L:L,MATCH('Retirement Calculator'!A972,'Lorri 401b'!N:N,0),0)</f>
        <v>-40281265.810824566</v>
      </c>
      <c r="S972" s="25">
        <f t="shared" ca="1" si="787"/>
        <v>-63515449.433845893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-23339423.332970947</v>
      </c>
      <c r="R973" s="25">
        <f t="array" aca="1" ref="R973" ca="1">INDEX('Lorri 401b'!L:L,MATCH('Retirement Calculator'!A973,'Lorri 401b'!N:N,0),0)</f>
        <v>-40470849.952315554</v>
      </c>
      <c r="S973" s="25">
        <f t="shared" ca="1" si="787"/>
        <v>-63810273.285286501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-23445101.54171202</v>
      </c>
      <c r="R974" s="25">
        <f t="array" aca="1" ref="R974" ca="1">INDEX('Lorri 401b'!L:L,MATCH('Retirement Calculator'!A974,'Lorri 401b'!N:N,0),0)</f>
        <v>-40661224.027729422</v>
      </c>
      <c r="S974" s="25">
        <f t="shared" ca="1" si="787"/>
        <v>-64106325.569441438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-23551220.076322846</v>
      </c>
      <c r="R975" s="25">
        <f t="array" aca="1" ref="R975" ca="1">INDEX('Lorri 401b'!L:L,MATCH('Retirement Calculator'!A975,'Lorri 401b'!N:N,0),0)</f>
        <v>-40852391.328457519</v>
      </c>
      <c r="S975" s="25">
        <f t="shared" ca="1" si="787"/>
        <v>-64403611.404780366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-23657780.771494552</v>
      </c>
      <c r="R976" s="25">
        <f t="array" aca="1" ref="R976" ca="1">INDEX('Lorri 401b'!L:L,MATCH('Retirement Calculator'!A976,'Lorri 401b'!N:N,0),0)</f>
        <v>-41044355.159605317</v>
      </c>
      <c r="S976" s="25">
        <f t="shared" ca="1" si="787"/>
        <v>-64702135.931099869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-23764785.469562806</v>
      </c>
      <c r="R977" s="25">
        <f t="array" aca="1" ref="R977" ca="1">INDEX('Lorri 401b'!L:L,MATCH('Retirement Calculator'!A977,'Lorri 401b'!N:N,0),0)</f>
        <v>-41237118.840049557</v>
      </c>
      <c r="S977" s="25">
        <f t="shared" ca="1" si="787"/>
        <v>-65001904.309612364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-23872236.020539679</v>
      </c>
      <c r="R978" s="25">
        <f t="array" aca="1" ref="R978" ca="1">INDEX('Lorri 401b'!L:L,MATCH('Retirement Calculator'!A978,'Lorri 401b'!N:N,0),0)</f>
        <v>-41430685.702495649</v>
      </c>
      <c r="S978" s="25">
        <f t="shared" ca="1" si="787"/>
        <v>-65302921.723035328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-23980134.282145619</v>
      </c>
      <c r="R979" s="25">
        <f t="array" aca="1" ref="R979" ca="1">INDEX('Lorri 401b'!L:L,MATCH('Retirement Calculator'!A979,'Lorri 401b'!N:N,0),0)</f>
        <v>-41625059.093535267</v>
      </c>
      <c r="S979" s="25">
        <f t="shared" ca="1" si="787"/>
        <v>-65605193.375680886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-24088482.119841587</v>
      </c>
      <c r="R980" s="25">
        <f t="array" aca="1" ref="R980" ca="1">INDEX('Lorri 401b'!L:L,MATCH('Retirement Calculator'!A980,'Lorri 401b'!N:N,0),0)</f>
        <v>-41820242.373704217</v>
      </c>
      <c r="S980" s="25">
        <f t="shared" ca="1" si="787"/>
        <v>-65908724.4935458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-24197281.406861287</v>
      </c>
      <c r="R981" s="25">
        <f t="array" aca="1" ref="R981" ca="1">INDEX('Lorri 401b'!L:L,MATCH('Retirement Calculator'!A981,'Lorri 401b'!N:N,0),0)</f>
        <v>-42016238.917540543</v>
      </c>
      <c r="S981" s="25">
        <f t="shared" ca="1" si="787"/>
        <v>-66213520.324401826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-24306534.024243567</v>
      </c>
      <c r="R982" s="25">
        <f t="array" aca="1" ref="R982" ca="1">INDEX('Lorri 401b'!L:L,MATCH('Retirement Calculator'!A982,'Lorri 401b'!N:N,0),0)</f>
        <v>-42213052.113642849</v>
      </c>
      <c r="S982" s="25">
        <f t="shared" ca="1" si="787"/>
        <v>-66519586.13788642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-24416241.860864941</v>
      </c>
      <c r="R983" s="25">
        <f t="array" aca="1" ref="R983" ca="1">INDEX('Lorri 401b'!L:L,MATCH('Retirement Calculator'!A983,'Lorri 401b'!N:N,0),0)</f>
        <v>-42410685.364728913</v>
      </c>
      <c r="S983" s="25">
        <f t="shared" ca="1" si="787"/>
        <v>-66826927.22559385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-24526406.813472237</v>
      </c>
      <c r="R984" s="25">
        <f t="array" aca="1" ref="R984" ca="1">INDEX('Lorri 401b'!L:L,MATCH('Retirement Calculator'!A984,'Lorri 401b'!N:N,0),0)</f>
        <v>-42609142.087694503</v>
      </c>
      <c r="S984" s="25">
        <f t="shared" ca="1" si="787"/>
        <v>-67135548.901166737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-24637030.786715399</v>
      </c>
      <c r="R985" s="25">
        <f t="array" aca="1" ref="R985" ca="1">INDEX('Lorri 401b'!L:L,MATCH('Retirement Calculator'!A985,'Lorri 401b'!N:N,0),0)</f>
        <v>-42808425.713672452</v>
      </c>
      <c r="S985" s="25">
        <f t="shared" ca="1" si="787"/>
        <v>-67445456.500387847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-24748115.693180405</v>
      </c>
      <c r="R986" s="25">
        <f t="array" aca="1" ref="R986" ca="1">INDEX('Lorri 401b'!L:L,MATCH('Retirement Calculator'!A986,'Lorri 401b'!N:N,0),0)</f>
        <v>-43008539.688091978</v>
      </c>
      <c r="S986" s="25">
        <f t="shared" ca="1" si="787"/>
        <v>-67756655.381272376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-24859663.453422349</v>
      </c>
      <c r="R987" s="25">
        <f t="array" aca="1" ref="R987" ca="1">INDEX('Lorri 401b'!L:L,MATCH('Retirement Calculator'!A987,'Lorri 401b'!N:N,0),0)</f>
        <v>-43209487.470738247</v>
      </c>
      <c r="S987" s="25">
        <f t="shared" ca="1" si="787"/>
        <v>-68069150.9241606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-24971675.995998636</v>
      </c>
      <c r="R988" s="25">
        <f t="array" aca="1" ref="R988" ca="1">INDEX('Lorri 401b'!L:L,MATCH('Retirement Calculator'!A988,'Lorri 401b'!N:N,0),0)</f>
        <v>-43411272.535812214</v>
      </c>
      <c r="S988" s="25">
        <f t="shared" ca="1" si="787"/>
        <v>-68382948.53181085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-25084155.257502321</v>
      </c>
      <c r="R989" s="25">
        <f t="array" aca="1" ref="R989" ca="1">INDEX('Lorri 401b'!L:L,MATCH('Retirement Calculator'!A989,'Lorri 401b'!N:N,0),0)</f>
        <v>-43613898.371990651</v>
      </c>
      <c r="S989" s="25">
        <f t="shared" ca="1" si="787"/>
        <v>-68698053.629492968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-25197103.182595607</v>
      </c>
      <c r="R990" s="25">
        <f t="array" aca="1" ref="R990" ca="1">INDEX('Lorri 401b'!L:L,MATCH('Retirement Calculator'!A990,'Lorri 401b'!N:N,0),0)</f>
        <v>-43817368.482486501</v>
      </c>
      <c r="S990" s="25">
        <f t="shared" ca="1" si="787"/>
        <v>-69014471.665082112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-25310521.724043448</v>
      </c>
      <c r="R991" s="25">
        <f t="array" aca="1" ref="R991" ca="1">INDEX('Lorri 401b'!L:L,MATCH('Retirement Calculator'!A991,'Lorri 401b'!N:N,0),0)</f>
        <v>-44021686.385109417</v>
      </c>
      <c r="S991" s="25">
        <f t="shared" ca="1" si="787"/>
        <v>-69332208.109152868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-25424412.842747323</v>
      </c>
      <c r="R992" s="25">
        <f t="array" aca="1" ref="R992" ca="1">INDEX('Lorri 401b'!L:L,MATCH('Retirement Calculator'!A992,'Lorri 401b'!N:N,0),0)</f>
        <v>-44226855.612326592</v>
      </c>
      <c r="S992" s="25">
        <f t="shared" ca="1" si="787"/>
        <v>-69651268.455073923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-25538778.507779129</v>
      </c>
      <c r="R993" s="25">
        <f t="array" aca="1" ref="R993" ca="1">INDEX('Lorri 401b'!L:L,MATCH('Retirement Calculator'!A993,'Lorri 401b'!N:N,0),0)</f>
        <v>-44432879.711323842</v>
      </c>
      <c r="S993" s="25">
        <f t="shared" ca="1" si="787"/>
        <v>-69971658.219102979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-25653620.696415234</v>
      </c>
      <c r="R994" s="25">
        <f t="array" aca="1" ref="R994" ca="1">INDEX('Lorri 401b'!L:L,MATCH('Retirement Calculator'!A994,'Lorri 401b'!N:N,0),0)</f>
        <v>-44639762.244066916</v>
      </c>
      <c r="S994" s="25">
        <f t="shared" ca="1" si="787"/>
        <v>-70293382.940482154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-25768941.394170657</v>
      </c>
      <c r="R995" s="25">
        <f t="array" aca="1" ref="R995" ca="1">INDEX('Lorri 401b'!L:L,MATCH('Retirement Calculator'!A995,'Lorri 401b'!N:N,0),0)</f>
        <v>-44847506.787363082</v>
      </c>
      <c r="S995" s="25">
        <f t="shared" ca="1" si="787"/>
        <v>-70616448.181533739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-25884742.594833393</v>
      </c>
      <c r="R996" s="25">
        <f t="array" aca="1" ref="R996" ca="1">INDEX('Lorri 401b'!L:L,MATCH('Retirement Calculator'!A996,'Lorri 401b'!N:N,0),0)</f>
        <v>-45056116.932922982</v>
      </c>
      <c r="S996" s="25">
        <f t="shared" ca="1" si="787"/>
        <v>-70940859.527756378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-26001026.300498892</v>
      </c>
      <c r="R997" s="25">
        <f t="array" aca="1" ref="R997" ca="1">INDEX('Lorri 401b'!L:L,MATCH('Retirement Calculator'!A997,'Lorri 401b'!N:N,0),0)</f>
        <v>-45265596.287422717</v>
      </c>
      <c r="S997" s="25">
        <f t="shared" ca="1" si="787"/>
        <v>-71266622.587921605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-26117794.521604665</v>
      </c>
      <c r="R998" s="25">
        <f t="array" aca="1" ref="R998" ca="1">INDEX('Lorri 401b'!L:L,MATCH('Retirement Calculator'!A998,'Lorri 401b'!N:N,0),0)</f>
        <v>-45475948.472566202</v>
      </c>
      <c r="S998" s="25">
        <f t="shared" ca="1" si="787"/>
        <v>-71593742.994170874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-26235049.276965044</v>
      </c>
      <c r="R999" s="25">
        <f t="array" aca="1" ref="R999" ca="1">INDEX('Lorri 401b'!L:L,MATCH('Retirement Calculator'!A999,'Lorri 401b'!N:N,0),0)</f>
        <v>-45687177.125147782</v>
      </c>
      <c r="S999" s="25">
        <f t="shared" ca="1" si="787"/>
        <v>-71922226.402112827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-26352792.593806092</v>
      </c>
      <c r="R1000" s="25">
        <f t="array" aca="1" ref="R1000" ca="1">INDEX('Lorri 401b'!L:L,MATCH('Retirement Calculator'!A1000,'Lorri 401b'!N:N,0),0)</f>
        <v>-45899285.897115119</v>
      </c>
      <c r="S1000" s="25">
        <f t="shared" ca="1" si="787"/>
        <v>-72252078.490921214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-26471026.507800642</v>
      </c>
      <c r="R1001" s="25">
        <f t="array" aca="1" ref="R1001" ca="1">INDEX('Lorri 401b'!L:L,MATCH('Retirement Calculator'!A1001,'Lorri 401b'!N:N,0),0)</f>
        <v>-46112278.455632322</v>
      </c>
      <c r="S1001" s="25">
        <f t="shared" ca="1" si="787"/>
        <v>-72583304.963432968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-26589753.063103504</v>
      </c>
      <c r="R1002" s="25">
        <f t="array" aca="1" ref="R1002" ca="1">INDEX('Lorri 401b'!L:L,MATCH('Retirement Calculator'!A1002,'Lorri 401b'!N:N,0),0)</f>
        <v>-46326158.483143345</v>
      </c>
      <c r="S1002" s="25">
        <f t="shared" ca="1" si="787"/>
        <v>-72915911.546246856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-26708974.312386796</v>
      </c>
      <c r="R1003" s="25">
        <f t="array" aca="1" ref="R1003" ca="1">INDEX('Lorri 401b'!L:L,MATCH('Retirement Calculator'!A1003,'Lorri 401b'!N:N,0),0)</f>
        <v>-46540929.677435666</v>
      </c>
      <c r="S1003" s="25">
        <f t="shared" ca="1" si="787"/>
        <v>-73249903.989822462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-26828692.316875435</v>
      </c>
      <c r="R1004" s="25">
        <f t="array" aca="1" ref="R1004" ca="1">INDEX('Lorri 401b'!L:L,MATCH('Retirement Calculator'!A1004,'Lorri 401b'!N:N,0),0)</f>
        <v>-46756595.751704201</v>
      </c>
      <c r="S1004" s="25">
        <f t="shared" ca="1" si="787"/>
        <v>-73585288.068579644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-26948909.146382775</v>
      </c>
      <c r="R1005" s="25">
        <f t="array" aca="1" ref="R1005" ca="1">INDEX('Lorri 401b'!L:L,MATCH('Retirement Calculator'!A1005,'Lorri 401b'!N:N,0),0)</f>
        <v>-46973160.434615523</v>
      </c>
      <c r="S1005" s="25">
        <f t="shared" ca="1" si="787"/>
        <v>-73922069.580998302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-27069626.879346397</v>
      </c>
      <c r="R1006" s="25">
        <f t="array" aca="1" ref="R1006" ca="1">INDEX('Lorri 401b'!L:L,MATCH('Retirement Calculator'!A1006,'Lorri 401b'!N:N,0),0)</f>
        <v>-47190627.470372312</v>
      </c>
      <c r="S1006" s="25">
        <f t="shared" ca="1" si="787"/>
        <v>-74260254.349718705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-27190847.602864034</v>
      </c>
      <c r="R1007" s="25">
        <f t="array" aca="1" ref="R1007" ca="1">INDEX('Lorri 401b'!L:L,MATCH('Retirement Calculator'!A1007,'Lorri 401b'!N:N,0),0)</f>
        <v>-47409000.618778087</v>
      </c>
      <c r="S1007" s="25">
        <f t="shared" ca="1" si="787"/>
        <v>-74599848.221642122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-27312573.412729662</v>
      </c>
      <c r="R1008" s="25">
        <f t="array" aca="1" ref="R1008" ca="1">INDEX('Lorri 401b'!L:L,MATCH('Retirement Calculator'!A1008,'Lorri 401b'!N:N,0),0)</f>
        <v>-47628283.655302219</v>
      </c>
      <c r="S1008" s="25">
        <f t="shared" ca="1" si="787"/>
        <v>-74940857.068031877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-27434806.413469728</v>
      </c>
      <c r="R1009" s="25">
        <f t="array" aca="1" ref="R1009" ca="1">INDEX('Lorri 401b'!L:L,MATCH('Retirement Calculator'!A1009,'Lorri 401b'!N:N,0),0)</f>
        <v>-47848480.371145196</v>
      </c>
      <c r="S1009" s="25">
        <f t="shared" ca="1" si="787"/>
        <v>-75283286.784614921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-27557548.718379546</v>
      </c>
      <c r="R1010" s="25">
        <f t="array" aca="1" ref="R1010" ca="1">INDEX('Lorri 401b'!L:L,MATCH('Retirement Calculator'!A1010,'Lorri 401b'!N:N,0),0)</f>
        <v>-48069594.573304191</v>
      </c>
      <c r="S1010" s="25">
        <f t="shared" ca="1" si="787"/>
        <v>-75627143.291683733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-27680802.449559819</v>
      </c>
      <c r="R1011" s="25">
        <f t="array" aca="1" ref="R1011" ca="1">INDEX('Lorri 401b'!L:L,MATCH('Retirement Calculator'!A1011,'Lorri 401b'!N:N,0),0)</f>
        <v>-48291630.084638849</v>
      </c>
      <c r="S1011" s="25">
        <f t="shared" ca="1" si="787"/>
        <v>-75972432.534198672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-27804569.737953342</v>
      </c>
      <c r="R1012" s="25">
        <f t="array" aca="1" ref="R1012" ca="1">INDEX('Lorri 401b'!L:L,MATCH('Retirement Calculator'!A1012,'Lorri 401b'!N:N,0),0)</f>
        <v>-48514590.743937396</v>
      </c>
      <c r="S1012" s="25">
        <f t="shared" ca="1" si="787"/>
        <v>-76319160.481890738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-27928852.72338184</v>
      </c>
      <c r="R1013" s="25">
        <f t="array" aca="1" ref="R1013" ca="1">INDEX('Lorri 401b'!L:L,MATCH('Retirement Calculator'!A1013,'Lorri 401b'!N:N,0),0)</f>
        <v>-48738480.405983023</v>
      </c>
      <c r="S1013" s="25">
        <f t="shared" ca="1" si="787"/>
        <v>-76667333.129364863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-28053653.554582957</v>
      </c>
      <c r="R1014" s="25">
        <f t="array" aca="1" ref="R1014" ca="1">INDEX('Lorri 401b'!L:L,MATCH('Retirement Calculator'!A1014,'Lorri 401b'!N:N,0),0)</f>
        <v>-48963302.941620506</v>
      </c>
      <c r="S1014" s="25">
        <f t="shared" ca="1" si="787"/>
        <v>-77016956.496203467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-28178974.389247414</v>
      </c>
      <c r="R1015" s="25">
        <f t="array" aca="1" ref="R1015" ca="1">INDEX('Lorri 401b'!L:L,MATCH('Retirement Calculator'!A1015,'Lorri 401b'!N:N,0),0)</f>
        <v>-49189062.237823144</v>
      </c>
      <c r="S1015" s="25">
        <f t="shared" ca="1" si="787"/>
        <v>-77368036.627070561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-28304817.394056305</v>
      </c>
      <c r="R1016" s="25">
        <f t="array" aca="1" ref="R1016" ca="1">INDEX('Lorri 401b'!L:L,MATCH('Retirement Calculator'!A1016,'Lorri 401b'!N:N,0),0)</f>
        <v>-49415762.197759964</v>
      </c>
      <c r="S1016" s="25">
        <f t="shared" ca="1" si="787"/>
        <v>-77720579.591816276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-28431184.744718567</v>
      </c>
      <c r="R1017" s="25">
        <f t="array" aca="1" ref="R1017" ca="1">INDEX('Lorri 401b'!L:L,MATCH('Retirement Calculator'!A1017,'Lorri 401b'!N:N,0),0)</f>
        <v>-49643406.740863182</v>
      </c>
      <c r="S1017" s="25">
        <f t="shared" ca="1" si="787"/>
        <v>-78074591.485581756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-28558078.626008585</v>
      </c>
      <c r="R1018" s="25">
        <f t="array" aca="1" ref="R1018" ca="1">INDEX('Lorri 401b'!L:L,MATCH('Retirement Calculator'!A1018,'Lorri 401b'!N:N,0),0)</f>
        <v>-49871999.802896</v>
      </c>
      <c r="S1018" s="25">
        <f t="shared" ca="1" si="787"/>
        <v>-78430078.428904593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-28685501.23180398</v>
      </c>
      <c r="R1019" s="25">
        <f t="array" aca="1" ref="R1019" ca="1">INDEX('Lorri 401b'!L:L,MATCH('Retirement Calculator'!A1019,'Lorri 401b'!N:N,0),0)</f>
        <v>-50101545.336020619</v>
      </c>
      <c r="S1019" s="25">
        <f t="shared" ca="1" si="787"/>
        <v>-78787046.567824602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-28813454.765123524</v>
      </c>
      <c r="R1020" s="25">
        <f t="array" aca="1" ref="R1020" ca="1">INDEX('Lorri 401b'!L:L,MATCH('Retirement Calculator'!A1020,'Lorri 401b'!N:N,0),0)</f>
        <v>-50332047.30886659</v>
      </c>
      <c r="S1020" s="25">
        <f t="shared" ca="1" si="787"/>
        <v>-79145502.073990107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-28941941.438165233</v>
      </c>
      <c r="R1021" s="25">
        <f t="array" aca="1" ref="R1021" ca="1">INDEX('Lorri 401b'!L:L,MATCH('Retirement Calculator'!A1021,'Lorri 401b'!N:N,0),0)</f>
        <v>-50563509.706599422</v>
      </c>
      <c r="S1021" s="25">
        <f t="shared" ca="1" si="787"/>
        <v>-79505451.144764662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-29070963.472344615</v>
      </c>
      <c r="R1022" s="25">
        <f t="array" aca="1" ref="R1022" ca="1">INDEX('Lorri 401b'!L:L,MATCH('Retirement Calculator'!A1022,'Lorri 401b'!N:N,0),0)</f>
        <v>-50795936.530989476</v>
      </c>
      <c r="S1022" s="25">
        <f t="shared" ca="1" si="787"/>
        <v>-79866900.00333409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-29200523.098333076</v>
      </c>
      <c r="R1023" s="25">
        <f t="array" aca="1" ref="R1023" ca="1">INDEX('Lorri 401b'!L:L,MATCH('Retirement Calculator'!A1023,'Lorri 401b'!N:N,0),0)</f>
        <v>-51029331.800481156</v>
      </c>
      <c r="S1023" s="25">
        <f t="shared" ca="1" si="787"/>
        <v>-80229854.898814231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-29330622.55609649</v>
      </c>
      <c r="R1024" s="25">
        <f t="array" aca="1" ref="R1024" ca="1">INDEX('Lorri 401b'!L:L,MATCH('Retirement Calculator'!A1024,'Lorri 401b'!N:N,0),0)</f>
        <v>-51263699.550262384</v>
      </c>
      <c r="S1024" s="25">
        <f t="shared" ca="1" si="787"/>
        <v>-80594322.106358871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-29461264.09493392</v>
      </c>
      <c r="R1025" s="25">
        <f t="array" aca="1" ref="R1025" ca="1">INDEX('Lorri 401b'!L:L,MATCH('Retirement Calculator'!A1025,'Lorri 401b'!N:N,0),0)</f>
        <v>-51499043.832334362</v>
      </c>
      <c r="S1025" s="25">
        <f t="shared" ca="1" si="787"/>
        <v>-80960307.927268282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-29592449.973516505</v>
      </c>
      <c r="R1026" s="25">
        <f t="array" aca="1" ref="R1026" ca="1">INDEX('Lorri 401b'!L:L,MATCH('Retirement Calculator'!A1026,'Lorri 401b'!N:N,0),0)</f>
        <v>-51735368.715581641</v>
      </c>
      <c r="S1026" s="25">
        <f t="shared" ca="1" si="787"/>
        <v>-81327818.68909815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-29724182.459926516</v>
      </c>
      <c r="R1027" s="25">
        <f t="array" aca="1" ref="R1027" ca="1">INDEX('Lorri 401b'!L:L,MATCH('Retirement Calculator'!A1027,'Lorri 401b'!N:N,0),0)</f>
        <v>-51972678.285842456</v>
      </c>
      <c r="S1027" s="25">
        <f t="shared" ca="1" si="787"/>
        <v>-81696860.745768964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-29856463.83169657</v>
      </c>
      <c r="R1028" s="25">
        <f t="array" aca="1" ref="R1028" ca="1">INDEX('Lorri 401b'!L:L,MATCH('Retirement Calculator'!A1028,'Lorri 401b'!N:N,0),0)</f>
        <v>-52210976.645979352</v>
      </c>
      <c r="S1028" s="25">
        <f t="shared" ca="1" si="787"/>
        <v>-82067440.477675915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-29989296.375848997</v>
      </c>
      <c r="R1029" s="25">
        <f t="array" aca="1" ref="R1029" ca="1">INDEX('Lorri 401b'!L:L,MATCH('Retirement Calculator'!A1029,'Lorri 401b'!N:N,0),0)</f>
        <v>-52450267.915950157</v>
      </c>
      <c r="S1029" s="25">
        <f t="shared" ca="1" si="787"/>
        <v>-82439564.291799158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-30122682.388935395</v>
      </c>
      <c r="R1030" s="25">
        <f t="array" aca="1" ref="R1030" ca="1">INDEX('Lorri 401b'!L:L,MATCH('Retirement Calculator'!A1030,'Lorri 401b'!N:N,0),0)</f>
        <v>-52690556.232879169</v>
      </c>
      <c r="S1030" s="25">
        <f t="shared" ca="1" si="787"/>
        <v>-82813238.621814564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-30256624.177076317</v>
      </c>
      <c r="R1031" s="25">
        <f t="array" aca="1" ref="R1031" ca="1">INDEX('Lorri 401b'!L:L,MATCH('Retirement Calculator'!A1031,'Lorri 401b'!N:N,0),0)</f>
        <v>-52931845.751128718</v>
      </c>
      <c r="S1031" s="25">
        <f t="shared" ref="S1031:S1171" ca="1" si="1047">SUM(Q1031:R1031)</f>
        <v>-83188469.928205043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-30391124.05600116</v>
      </c>
      <c r="R1032" s="25">
        <f t="array" aca="1" ref="R1032" ca="1">INDEX('Lorri 401b'!L:L,MATCH('Retirement Calculator'!A1032,'Lorri 401b'!N:N,0),0)</f>
        <v>-53174140.642370977</v>
      </c>
      <c r="S1032" s="25">
        <f t="shared" ca="1" si="1047"/>
        <v>-83565264.698372141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-30526184.351088192</v>
      </c>
      <c r="R1033" s="25">
        <f t="array" aca="1" ref="R1033" ca="1">INDEX('Lorri 401b'!L:L,MATCH('Retirement Calculator'!A1033,'Lorri 401b'!N:N,0),0)</f>
        <v>-53417445.095660076</v>
      </c>
      <c r="S1033" s="25">
        <f t="shared" ca="1" si="1047"/>
        <v>-83943629.446748272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-30661807.397404753</v>
      </c>
      <c r="R1034" s="25">
        <f t="array" aca="1" ref="R1034" ca="1">INDEX('Lorri 401b'!L:L,MATCH('Retirement Calculator'!A1034,'Lorri 401b'!N:N,0),0)</f>
        <v>-53661763.317504548</v>
      </c>
      <c r="S1034" s="25">
        <f t="shared" ca="1" si="1047"/>
        <v>-84323570.7149093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-30797995.539747633</v>
      </c>
      <c r="R1035" s="25">
        <f t="array" aca="1" ref="R1035" ca="1">INDEX('Lorri 401b'!L:L,MATCH('Retirement Calculator'!A1035,'Lorri 401b'!N:N,0),0)</f>
        <v>-53907099.531940036</v>
      </c>
      <c r="S1035" s="25">
        <f t="shared" ca="1" si="1047"/>
        <v>-84705095.071687669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-30934751.132683609</v>
      </c>
      <c r="R1036" s="25">
        <f t="array" aca="1" ref="R1036" ca="1">INDEX('Lorri 401b'!L:L,MATCH('Retirement Calculator'!A1036,'Lorri 401b'!N:N,0),0)</f>
        <v>-54153457.980602339</v>
      </c>
      <c r="S1036" s="25">
        <f t="shared" ca="1" si="1047"/>
        <v>-85088209.113285944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-31072076.540590148</v>
      </c>
      <c r="R1037" s="25">
        <f t="array" aca="1" ref="R1037" ca="1">INDEX('Lorri 401b'!L:L,MATCH('Retirement Calculator'!A1037,'Lorri 401b'!N:N,0),0)</f>
        <v>-54400842.922800735</v>
      </c>
      <c r="S1037" s="25">
        <f t="shared" ca="1" si="1047"/>
        <v>-85472919.463390887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-31209974.1376963</v>
      </c>
      <c r="R1038" s="25">
        <f t="array" aca="1" ref="R1038" ca="1">INDEX('Lorri 401b'!L:L,MATCH('Retirement Calculator'!A1038,'Lorri 401b'!N:N,0),0)</f>
        <v>-54649258.635591626</v>
      </c>
      <c r="S1038" s="25">
        <f t="shared" ca="1" si="1047"/>
        <v>-85859232.773287922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-31348446.308123726</v>
      </c>
      <c r="R1039" s="25">
        <f t="array" aca="1" ref="R1039" ca="1">INDEX('Lorri 401b'!L:L,MATCH('Retirement Calculator'!A1039,'Lorri 401b'!N:N,0),0)</f>
        <v>-54898709.413852483</v>
      </c>
      <c r="S1039" s="25">
        <f t="shared" ca="1" si="1047"/>
        <v>-86247155.721976206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-31487495.445927937</v>
      </c>
      <c r="R1040" s="25">
        <f t="array" aca="1" ref="R1040" ca="1">INDEX('Lorri 401b'!L:L,MATCH('Retirement Calculator'!A1040,'Lorri 401b'!N:N,0),0)</f>
        <v>-55149199.570356093</v>
      </c>
      <c r="S1040" s="25">
        <f t="shared" ca="1" si="1047"/>
        <v>-86636695.016284034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-31627123.955139663</v>
      </c>
      <c r="R1041" s="25">
        <f t="array" aca="1" ref="R1041" ca="1">INDEX('Lorri 401b'!L:L,MATCH('Retirement Calculator'!A1041,'Lorri 401b'!N:N,0),0)</f>
        <v>-55400733.435845129</v>
      </c>
      <c r="S1041" s="25">
        <f t="shared" ca="1" si="1047"/>
        <v>-87027857.390984789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-31767334.249806438</v>
      </c>
      <c r="R1042" s="25">
        <f t="array" aca="1" ref="R1042" ca="1">INDEX('Lorri 401b'!L:L,MATCH('Retirement Calculator'!A1042,'Lorri 401b'!N:N,0),0)</f>
        <v>-55653315.35910704</v>
      </c>
      <c r="S1042" s="25">
        <f t="shared" ca="1" si="1047"/>
        <v>-87420649.608913481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-31908128.754034325</v>
      </c>
      <c r="R1043" s="25">
        <f t="array" aca="1" ref="R1043" ca="1">INDEX('Lorri 401b'!L:L,MATCH('Retirement Calculator'!A1043,'Lorri 401b'!N:N,0),0)</f>
        <v>-55906949.707049206</v>
      </c>
      <c r="S1043" s="25">
        <f t="shared" ca="1" si="1047"/>
        <v>-87815078.461083531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-32049509.902029827</v>
      </c>
      <c r="R1044" s="25">
        <f t="array" aca="1" ref="R1044" ca="1">INDEX('Lorri 401b'!L:L,MATCH('Retirement Calculator'!A1044,'Lorri 401b'!N:N,0),0)</f>
        <v>-56161640.864774466</v>
      </c>
      <c r="S1044" s="25">
        <f t="shared" ca="1" si="1047"/>
        <v>-88211150.766804293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-32191480.138141979</v>
      </c>
      <c r="R1045" s="25">
        <f t="array" aca="1" ref="R1045" ca="1">INDEX('Lorri 401b'!L:L,MATCH('Retirement Calculator'!A1045,'Lorri 401b'!N:N,0),0)</f>
        <v>-56417393.235656917</v>
      </c>
      <c r="S1045" s="25">
        <f t="shared" ca="1" si="1047"/>
        <v>-88608873.373798892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-32334041.916904595</v>
      </c>
      <c r="R1046" s="25">
        <f t="array" aca="1" ref="R1046" ca="1">INDEX('Lorri 401b'!L:L,MATCH('Retirement Calculator'!A1046,'Lorri 401b'!N:N,0),0)</f>
        <v>-56674211.241418041</v>
      </c>
      <c r="S1046" s="25">
        <f t="shared" ca="1" si="1047"/>
        <v>-89008253.158322632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-32477197.703078724</v>
      </c>
      <c r="R1047" s="25">
        <f t="array" aca="1" ref="R1047" ca="1">INDEX('Lorri 401b'!L:L,MATCH('Retirement Calculator'!A1047,'Lorri 401b'!N:N,0),0)</f>
        <v>-56932099.322203174</v>
      </c>
      <c r="S1047" s="25">
        <f t="shared" ca="1" si="1047"/>
        <v>-89409297.025281906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-32620949.971695244</v>
      </c>
      <c r="R1048" s="25">
        <f t="array" aca="1" ref="R1048" ca="1">INDEX('Lorri 401b'!L:L,MATCH('Retirement Calculator'!A1048,'Lorri 401b'!N:N,0),0)</f>
        <v>-57191061.936658241</v>
      </c>
      <c r="S1048" s="25">
        <f t="shared" ca="1" si="1047"/>
        <v>-89812011.908353478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-32765301.208097667</v>
      </c>
      <c r="R1049" s="25">
        <f t="array" aca="1" ref="R1049" ca="1">INDEX('Lorri 401b'!L:L,MATCH('Retirement Calculator'!A1049,'Lorri 401b'!N:N,0),0)</f>
        <v>-57451103.562006868</v>
      </c>
      <c r="S1049" s="25">
        <f t="shared" ca="1" si="1047"/>
        <v>-90216404.770104527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-32910253.907985099</v>
      </c>
      <c r="R1050" s="25">
        <f t="array" aca="1" ref="R1050" ca="1">INDEX('Lorri 401b'!L:L,MATCH('Retirement Calculator'!A1050,'Lorri 401b'!N:N,0),0)</f>
        <v>-57712228.694127783</v>
      </c>
      <c r="S1050" s="25">
        <f t="shared" ca="1" si="1047"/>
        <v>-90622482.602112889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-33055810.577455398</v>
      </c>
      <c r="R1051" s="25">
        <f t="array" aca="1" ref="R1051" ca="1">INDEX('Lorri 401b'!L:L,MATCH('Retirement Calculator'!A1051,'Lorri 401b'!N:N,0),0)</f>
        <v>-57974441.847632535</v>
      </c>
      <c r="S1051" s="25">
        <f t="shared" ca="1" si="1047"/>
        <v>-91030252.425087929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-33201973.733048487</v>
      </c>
      <c r="R1052" s="25">
        <f t="array" aca="1" ref="R1052" ca="1">INDEX('Lorri 401b'!L:L,MATCH('Retirement Calculator'!A1052,'Lorri 401b'!N:N,0),0)</f>
        <v>-58237747.555943556</v>
      </c>
      <c r="S1052" s="25">
        <f t="shared" ca="1" si="1047"/>
        <v>-91439721.288992047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-33348745.901789881</v>
      </c>
      <c r="R1053" s="25">
        <f t="array" aca="1" ref="R1053" ca="1">INDEX('Lorri 401b'!L:L,MATCH('Retirement Calculator'!A1053,'Lorri 401b'!N:N,0),0)</f>
        <v>-58502150.371372543</v>
      </c>
      <c r="S1053" s="25">
        <f t="shared" ca="1" si="1047"/>
        <v>-91850896.273162425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-33496129.621234365</v>
      </c>
      <c r="R1054" s="25">
        <f t="array" aca="1" ref="R1054" ca="1">INDEX('Lorri 401b'!L:L,MATCH('Retirement Calculator'!A1054,'Lorri 401b'!N:N,0),0)</f>
        <v>-58767654.865199149</v>
      </c>
      <c r="S1054" s="25">
        <f t="shared" ca="1" si="1047"/>
        <v>-92263784.486433506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-33644127.439509869</v>
      </c>
      <c r="R1055" s="25">
        <f t="array" aca="1" ref="R1055" ca="1">INDEX('Lorri 401b'!L:L,MATCH('Retirement Calculator'!A1055,'Lorri 401b'!N:N,0),0)</f>
        <v>-59034265.627750032</v>
      </c>
      <c r="S1055" s="25">
        <f t="shared" ca="1" si="1047"/>
        <v>-92678393.067259908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-33792741.915361524</v>
      </c>
      <c r="R1056" s="25">
        <f t="array" aca="1" ref="R1056" ca="1">INDEX('Lorri 401b'!L:L,MATCH('Retirement Calculator'!A1056,'Lorri 401b'!N:N,0),0)</f>
        <v>-59301987.268478215</v>
      </c>
      <c r="S1056" s="25">
        <f t="shared" ca="1" si="1047"/>
        <v>-93094729.183839738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-33941975.618195891</v>
      </c>
      <c r="R1057" s="25">
        <f t="array" aca="1" ref="R1057" ca="1">INDEX('Lorri 401b'!L:L,MATCH('Retirement Calculator'!A1057,'Lorri 401b'!N:N,0),0)</f>
        <v>-59570824.41604276</v>
      </c>
      <c r="S1057" s="25">
        <f t="shared" ca="1" si="1047"/>
        <v>-93512800.034238651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-34091831.128125407</v>
      </c>
      <c r="R1058" s="25">
        <f t="array" aca="1" ref="R1058" ca="1">INDEX('Lorri 401b'!L:L,MATCH('Retirement Calculator'!A1058,'Lorri 401b'!N:N,0),0)</f>
        <v>-59840781.718388826</v>
      </c>
      <c r="S1058" s="25">
        <f t="shared" ca="1" si="1047"/>
        <v>-93932612.846514225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-34242311.036012962</v>
      </c>
      <c r="R1059" s="25">
        <f t="array" aca="1" ref="R1059" ca="1">INDEX('Lorri 401b'!L:L,MATCH('Retirement Calculator'!A1059,'Lorri 401b'!N:N,0),0)</f>
        <v>-60111863.842827998</v>
      </c>
      <c r="S1059" s="25">
        <f t="shared" ca="1" si="1047"/>
        <v>-94354174.878840953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-34393417.943516716</v>
      </c>
      <c r="R1060" s="25">
        <f t="array" aca="1" ref="R1060" ca="1">INDEX('Lorri 401b'!L:L,MATCH('Retirement Calculator'!A1060,'Lorri 401b'!N:N,0),0)</f>
        <v>-60384075.476119004</v>
      </c>
      <c r="S1060" s="25">
        <f t="shared" ca="1" si="1047"/>
        <v>-94777493.419635713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-34545154.463135064</v>
      </c>
      <c r="R1061" s="25">
        <f t="array" aca="1" ref="R1061" ca="1">INDEX('Lorri 401b'!L:L,MATCH('Retirement Calculator'!A1061,'Lorri 401b'!N:N,0),0)</f>
        <v>-60657421.324548721</v>
      </c>
      <c r="S1061" s="25">
        <f t="shared" ca="1" si="1047"/>
        <v>-95202575.787683785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-34697523.218251824</v>
      </c>
      <c r="R1062" s="25">
        <f t="array" aca="1" ref="R1062" ca="1">INDEX('Lorri 401b'!L:L,MATCH('Retirement Calculator'!A1062,'Lorri 401b'!N:N,0),0)</f>
        <v>-60931906.11401356</v>
      </c>
      <c r="S1062" s="25">
        <f t="shared" ca="1" si="1047"/>
        <v>-95629429.332265377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-34850526.843181573</v>
      </c>
      <c r="R1063" s="25">
        <f t="array" aca="1" ref="R1063" ca="1">INDEX('Lorri 401b'!L:L,MATCH('Retirement Calculator'!A1063,'Lorri 401b'!N:N,0),0)</f>
        <v>-61207534.590101175</v>
      </c>
      <c r="S1063" s="25">
        <f t="shared" ca="1" si="1047"/>
        <v>-96058061.433282748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-35004167.98321519</v>
      </c>
      <c r="R1064" s="25">
        <f t="array" aca="1" ref="R1064" ca="1">INDEX('Lorri 401b'!L:L,MATCH('Retirement Calculator'!A1064,'Lorri 401b'!N:N,0),0)</f>
        <v>-61484311.518172488</v>
      </c>
      <c r="S1064" s="25">
        <f t="shared" ca="1" si="1047"/>
        <v>-96488479.501387686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-35158449.29466562</v>
      </c>
      <c r="R1065" s="25">
        <f t="array" aca="1" ref="R1065" ca="1">INDEX('Lorri 401b'!L:L,MATCH('Retirement Calculator'!A1065,'Lorri 401b'!N:N,0),0)</f>
        <v>-61762241.683444098</v>
      </c>
      <c r="S1065" s="25">
        <f t="shared" ca="1" si="1047"/>
        <v>-96920690.978109717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-35313373.44491376</v>
      </c>
      <c r="R1066" s="25">
        <f t="array" aca="1" ref="R1066" ca="1">INDEX('Lorri 401b'!L:L,MATCH('Retirement Calculator'!A1066,'Lorri 401b'!N:N,0),0)</f>
        <v>-62041329.891070999</v>
      </c>
      <c r="S1066" s="25">
        <f t="shared" ca="1" si="1047"/>
        <v>-97354703.335984766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-35468943.112454601</v>
      </c>
      <c r="R1067" s="25">
        <f t="array" aca="1" ref="R1067" ca="1">INDEX('Lorri 401b'!L:L,MATCH('Retirement Calculator'!A1067,'Lorri 401b'!N:N,0),0)</f>
        <v>-62321580.966229685</v>
      </c>
      <c r="S1067" s="25">
        <f t="shared" ca="1" si="1047"/>
        <v>-97790524.078684285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-35625160.986943528</v>
      </c>
      <c r="R1068" s="25">
        <f t="array" aca="1" ref="R1068" ca="1">INDEX('Lorri 401b'!L:L,MATCH('Retirement Calculator'!A1068,'Lorri 401b'!N:N,0),0)</f>
        <v>-62602999.754201531</v>
      </c>
      <c r="S1068" s="25">
        <f t="shared" ca="1" si="1047"/>
        <v>-98228160.741145059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-35782029.769242823</v>
      </c>
      <c r="R1069" s="25">
        <f t="array" aca="1" ref="R1069" ca="1">INDEX('Lorri 401b'!L:L,MATCH('Retirement Calculator'!A1069,'Lorri 401b'!N:N,0),0)</f>
        <v>-62885591.120456591</v>
      </c>
      <c r="S1069" s="25">
        <f t="shared" ca="1" si="1047"/>
        <v>-98667620.889699414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-35939552.171468362</v>
      </c>
      <c r="R1070" s="25">
        <f t="array" aca="1" ref="R1070" ca="1">INDEX('Lorri 401b'!L:L,MATCH('Retirement Calculator'!A1070,'Lorri 401b'!N:N,0),0)</f>
        <v>-63169359.950737715</v>
      </c>
      <c r="S1070" s="25">
        <f t="shared" ca="1" si="1047"/>
        <v>-99108912.122206077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-36097730.917036511</v>
      </c>
      <c r="R1071" s="25">
        <f t="array" aca="1" ref="R1071" ca="1">INDEX('Lorri 401b'!L:L,MATCH('Retirement Calculator'!A1071,'Lorri 401b'!N:N,0),0)</f>
        <v>-63454311.151145011</v>
      </c>
      <c r="S1071" s="25">
        <f t="shared" ca="1" si="1047"/>
        <v>-99552042.068181515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-36256568.74071119</v>
      </c>
      <c r="R1072" s="25">
        <f t="array" aca="1" ref="R1072" ca="1">INDEX('Lorri 401b'!L:L,MATCH('Retirement Calculator'!A1072,'Lorri 401b'!N:N,0),0)</f>
        <v>-63740449.648220673</v>
      </c>
      <c r="S1072" s="25">
        <f t="shared" ca="1" si="1047"/>
        <v>-99997018.38893187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-36416068.388651185</v>
      </c>
      <c r="R1073" s="25">
        <f t="array" aca="1" ref="R1073" ca="1">INDEX('Lorri 401b'!L:L,MATCH('Retirement Calculator'!A1073,'Lorri 401b'!N:N,0),0)</f>
        <v>-64027780.389034145</v>
      </c>
      <c r="S1073" s="25">
        <f t="shared" ca="1" si="1047"/>
        <v>-100443848.77768533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-36576232.618457593</v>
      </c>
      <c r="R1074" s="25">
        <f t="array" aca="1" ref="R1074" ca="1">INDEX('Lorri 401b'!L:L,MATCH('Retirement Calculator'!A1074,'Lorri 401b'!N:N,0),0)</f>
        <v>-64316308.341267675</v>
      </c>
      <c r="S1074" s="25">
        <f t="shared" ca="1" si="1047"/>
        <v>-100892540.95972526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-36737064.199221529</v>
      </c>
      <c r="R1075" s="25">
        <f t="array" aca="1" ref="R1075" ca="1">INDEX('Lorri 401b'!L:L,MATCH('Retirement Calculator'!A1075,'Lorri 401b'!N:N,0),0)</f>
        <v>-64606038.493302181</v>
      </c>
      <c r="S1075" s="25">
        <f t="shared" ca="1" si="1047"/>
        <v>-101343102.69252372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-36898565.91157198</v>
      </c>
      <c r="R1076" s="25">
        <f t="array" aca="1" ref="R1076" ca="1">INDEX('Lorri 401b'!L:L,MATCH('Retirement Calculator'!A1076,'Lorri 401b'!N:N,0),0)</f>
        <v>-64896975.854303494</v>
      </c>
      <c r="S1076" s="25">
        <f t="shared" ca="1" si="1047"/>
        <v>-101795541.76587547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-37060740.547723889</v>
      </c>
      <c r="R1077" s="25">
        <f t="array" aca="1" ref="R1077" ca="1">INDEX('Lorri 401b'!L:L,MATCH('Retirement Calculator'!A1077,'Lorri 401b'!N:N,0),0)</f>
        <v>-65189125.454308979</v>
      </c>
      <c r="S1077" s="25">
        <f t="shared" ca="1" si="1047"/>
        <v>-102249866.00203288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-37223590.911526434</v>
      </c>
      <c r="R1078" s="25">
        <f t="array" aca="1" ref="R1078" ca="1">INDEX('Lorri 401b'!L:L,MATCH('Retirement Calculator'!A1078,'Lorri 401b'!N:N,0),0)</f>
        <v>-65482492.344314486</v>
      </c>
      <c r="S1078" s="25">
        <f t="shared" ca="1" si="1047"/>
        <v>-102706083.25584093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-37387119.818511494</v>
      </c>
      <c r="R1079" s="25">
        <f t="array" aca="1" ref="R1079" ca="1">INDEX('Lorri 401b'!L:L,MATCH('Retirement Calculator'!A1079,'Lorri 401b'!N:N,0),0)</f>
        <v>-65777081.596361682</v>
      </c>
      <c r="S1079" s="25">
        <f t="shared" ca="1" si="1047"/>
        <v>-103164201.41487318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-37551330.095942318</v>
      </c>
      <c r="R1080" s="25">
        <f t="array" aca="1" ref="R1080" ca="1">INDEX('Lorri 401b'!L:L,MATCH('Retirement Calculator'!A1080,'Lorri 401b'!N:N,0),0)</f>
        <v>-66072898.30362574</v>
      </c>
      <c r="S1080" s="25">
        <f t="shared" ca="1" si="1047"/>
        <v>-103624228.39956805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-37716224.582862444</v>
      </c>
      <c r="R1081" s="25">
        <f t="array" aca="1" ref="R1081" ca="1">INDEX('Lorri 401b'!L:L,MATCH('Retirement Calculator'!A1081,'Lorri 401b'!N:N,0),0)</f>
        <v>-66369947.580503404</v>
      </c>
      <c r="S1081" s="25">
        <f t="shared" ca="1" si="1047"/>
        <v>-104086172.16336584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-37881806.130144738</v>
      </c>
      <c r="R1082" s="25">
        <f t="array" aca="1" ref="R1082" ca="1">INDEX('Lorri 401b'!L:L,MATCH('Retirement Calculator'!A1082,'Lorri 401b'!N:N,0),0)</f>
        <v>-66668234.562701389</v>
      </c>
      <c r="S1082" s="25">
        <f t="shared" ca="1" si="1047"/>
        <v>-104550040.69284612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-38048077.600540705</v>
      </c>
      <c r="R1083" s="25">
        <f t="array" aca="1" ref="R1083" ca="1">INDEX('Lorri 401b'!L:L,MATCH('Retirement Calculator'!A1083,'Lorri 401b'!N:N,0),0)</f>
        <v>-66967764.407325201</v>
      </c>
      <c r="S1083" s="25">
        <f t="shared" ca="1" si="1047"/>
        <v>-105015842.00786591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-38215041.868729986</v>
      </c>
      <c r="R1084" s="25">
        <f t="array" aca="1" ref="R1084" ca="1">INDEX('Lorri 401b'!L:L,MATCH('Retirement Calculator'!A1084,'Lorri 401b'!N:N,0),0)</f>
        <v>-67268542.292968273</v>
      </c>
      <c r="S1084" s="25">
        <f t="shared" ca="1" si="1047"/>
        <v>-105483584.16169825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-38382701.821370058</v>
      </c>
      <c r="R1085" s="25">
        <f t="array" aca="1" ref="R1085" ca="1">INDEX('Lorri 401b'!L:L,MATCH('Retirement Calculator'!A1085,'Lorri 401b'!N:N,0),0)</f>
        <v>-67570573.419801533</v>
      </c>
      <c r="S1085" s="25">
        <f t="shared" ca="1" si="1047"/>
        <v>-105953275.2411716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-38551060.357146129</v>
      </c>
      <c r="R1086" s="25">
        <f t="array" aca="1" ref="R1086" ca="1">INDEX('Lorri 401b'!L:L,MATCH('Retirement Calculator'!A1086,'Lorri 401b'!N:N,0),0)</f>
        <v>-67873863.009663269</v>
      </c>
      <c r="S1086" s="25">
        <f t="shared" ca="1" si="1047"/>
        <v>-106424923.3668094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-38720120.38682127</v>
      </c>
      <c r="R1087" s="25">
        <f t="array" aca="1" ref="R1087" ca="1">INDEX('Lorri 401b'!L:L,MATCH('Retirement Calculator'!A1087,'Lorri 401b'!N:N,0),0)</f>
        <v>-68178416.306149423</v>
      </c>
      <c r="S1087" s="25">
        <f t="shared" ca="1" si="1047"/>
        <v>-106898536.69297069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-38889884.833286725</v>
      </c>
      <c r="R1088" s="25">
        <f t="array" aca="1" ref="R1088" ca="1">INDEX('Lorri 401b'!L:L,MATCH('Retirement Calculator'!A1088,'Lorri 401b'!N:N,0),0)</f>
        <v>-68484238.574704275</v>
      </c>
      <c r="S1088" s="25">
        <f t="shared" ca="1" si="1047"/>
        <v>-107374123.40799099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-39060356.63161245</v>
      </c>
      <c r="R1089" s="25">
        <f t="array" aca="1" ref="R1089" ca="1">INDEX('Lorri 401b'!L:L,MATCH('Retirement Calculator'!A1089,'Lorri 401b'!N:N,0),0)</f>
        <v>-68791335.102711439</v>
      </c>
      <c r="S1089" s="25">
        <f t="shared" ca="1" si="1047"/>
        <v>-107851691.73432389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-39231538.729097866</v>
      </c>
      <c r="R1090" s="25">
        <f t="array" aca="1" ref="R1090" ca="1">INDEX('Lorri 401b'!L:L,MATCH('Retirement Calculator'!A1090,'Lorri 401b'!N:N,0),0)</f>
        <v>-69099711.199585304</v>
      </c>
      <c r="S1090" s="25">
        <f t="shared" ca="1" si="1047"/>
        <v>-108331249.92868316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-39403434.085322805</v>
      </c>
      <c r="R1091" s="25">
        <f t="array" aca="1" ref="R1091" ca="1">INDEX('Lorri 401b'!L:L,MATCH('Retirement Calculator'!A1091,'Lorri 401b'!N:N,0),0)</f>
        <v>-69409372.196862802</v>
      </c>
      <c r="S1091" s="25">
        <f t="shared" ca="1" si="1047"/>
        <v>-108812806.28218561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-39576045.672198683</v>
      </c>
      <c r="R1092" s="25">
        <f t="array" aca="1" ref="R1092" ca="1">INDEX('Lorri 401b'!L:L,MATCH('Retirement Calculator'!A1092,'Lorri 401b'!N:N,0),0)</f>
        <v>-69720323.448295623</v>
      </c>
      <c r="S1092" s="25">
        <f t="shared" ca="1" si="1047"/>
        <v>-109296369.12049431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-39749376.474019878</v>
      </c>
      <c r="R1093" s="25">
        <f t="array" aca="1" ref="R1093" ca="1">INDEX('Lorri 401b'!L:L,MATCH('Retirement Calculator'!A1093,'Lorri 401b'!N:N,0),0)</f>
        <v>-70032570.329942748</v>
      </c>
      <c r="S1093" s="25">
        <f t="shared" ca="1" si="1047"/>
        <v>-109781946.80396262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-39923429.487515323</v>
      </c>
      <c r="R1094" s="25">
        <f t="array" aca="1" ref="R1094" ca="1">INDEX('Lorri 401b'!L:L,MATCH('Retirement Calculator'!A1094,'Lorri 401b'!N:N,0),0)</f>
        <v>-70346118.240263402</v>
      </c>
      <c r="S1094" s="25">
        <f t="shared" ca="1" si="1047"/>
        <v>-110269547.72777873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-40098207.721900336</v>
      </c>
      <c r="R1095" s="25">
        <f t="array" aca="1" ref="R1095" ca="1">INDEX('Lorri 401b'!L:L,MATCH('Retirement Calculator'!A1095,'Lorri 401b'!N:N,0),0)</f>
        <v>-70660972.600210398</v>
      </c>
      <c r="S1095" s="25">
        <f t="shared" ca="1" si="1047"/>
        <v>-110759180.32211074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-40273714.198928617</v>
      </c>
      <c r="R1096" s="25">
        <f t="array" aca="1" ref="R1096" ca="1">INDEX('Lorri 401b'!L:L,MATCH('Retirement Calculator'!A1096,'Lorri 401b'!N:N,0),0)</f>
        <v>-70977138.853323832</v>
      </c>
      <c r="S1096" s="25">
        <f t="shared" ca="1" si="1047"/>
        <v>-111250853.05225244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-40449951.952944517</v>
      </c>
      <c r="R1097" s="25">
        <f t="array" aca="1" ref="R1097" ca="1">INDEX('Lorri 401b'!L:L,MATCH('Retirement Calculator'!A1097,'Lorri 401b'!N:N,0),0)</f>
        <v>-71294622.465825245</v>
      </c>
      <c r="S1097" s="25">
        <f t="shared" ca="1" si="1047"/>
        <v>-111744574.41876976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-40626924.030935481</v>
      </c>
      <c r="R1098" s="25">
        <f t="array" aca="1" ref="R1098" ca="1">INDEX('Lorri 401b'!L:L,MATCH('Retirement Calculator'!A1098,'Lorri 401b'!N:N,0),0)</f>
        <v>-71613428.926712081</v>
      </c>
      <c r="S1098" s="25">
        <f t="shared" ca="1" si="1047"/>
        <v>-112240352.95764756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-40804633.492584743</v>
      </c>
      <c r="R1099" s="25">
        <f t="array" aca="1" ref="R1099" ca="1">INDEX('Lorri 401b'!L:L,MATCH('Retirement Calculator'!A1099,'Lorri 401b'!N:N,0),0)</f>
        <v>-71933563.747852609</v>
      </c>
      <c r="S1099" s="25">
        <f t="shared" ca="1" si="1047"/>
        <v>-112738197.24043736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-40983083.410324208</v>
      </c>
      <c r="R1100" s="25">
        <f t="array" aca="1" ref="R1100" ca="1">INDEX('Lorri 401b'!L:L,MATCH('Retirement Calculator'!A1100,'Lorri 401b'!N:N,0),0)</f>
        <v>-72255032.464081228</v>
      </c>
      <c r="S1100" s="25">
        <f t="shared" ca="1" si="1047"/>
        <v>-113238115.87440544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-41162276.869387589</v>
      </c>
      <c r="R1101" s="25">
        <f t="array" aca="1" ref="R1101" ca="1">INDEX('Lorri 401b'!L:L,MATCH('Retirement Calculator'!A1101,'Lorri 401b'!N:N,0),0)</f>
        <v>-72577840.633294135</v>
      </c>
      <c r="S1101" s="25">
        <f t="shared" ca="1" si="1047"/>
        <v>-113740117.50268173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-41342216.967863731</v>
      </c>
      <c r="R1102" s="25">
        <f t="array" aca="1" ref="R1102" ca="1">INDEX('Lorri 401b'!L:L,MATCH('Retirement Calculator'!A1102,'Lorri 401b'!N:N,0),0)</f>
        <v>-72901993.836545423</v>
      </c>
      <c r="S1102" s="25">
        <f t="shared" ca="1" si="1047"/>
        <v>-114244210.80440915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-41522906.816750191</v>
      </c>
      <c r="R1103" s="25">
        <f t="array" aca="1" ref="R1103" ca="1">INDEX('Lorri 401b'!L:L,MATCH('Retirement Calculator'!A1103,'Lorri 401b'!N:N,0),0)</f>
        <v>-73227497.678143591</v>
      </c>
      <c r="S1103" s="25">
        <f t="shared" ca="1" si="1047"/>
        <v>-114750404.49489379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-41704349.54000701</v>
      </c>
      <c r="R1104" s="25">
        <f t="array" aca="1" ref="R1104" ca="1">INDEX('Lorri 401b'!L:L,MATCH('Retirement Calculator'!A1104,'Lorri 401b'!N:N,0),0)</f>
        <v>-73554357.785748422</v>
      </c>
      <c r="S1104" s="25">
        <f t="shared" ca="1" si="1047"/>
        <v>-115258707.32575543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-41886548.274610735</v>
      </c>
      <c r="R1105" s="25">
        <f t="array" aca="1" ref="R1105" ca="1">INDEX('Lorri 401b'!L:L,MATCH('Retirement Calculator'!A1105,'Lorri 401b'!N:N,0),0)</f>
        <v>-73882579.810468271</v>
      </c>
      <c r="S1105" s="25">
        <f t="shared" ca="1" si="1047"/>
        <v>-115769128.08507901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-42069506.17060864</v>
      </c>
      <c r="R1106" s="25">
        <f t="array" aca="1" ref="R1106" ca="1">INDEX('Lorri 401b'!L:L,MATCH('Retirement Calculator'!A1106,'Lorri 401b'!N:N,0),0)</f>
        <v>-74212169.426957786</v>
      </c>
      <c r="S1106" s="25">
        <f t="shared" ca="1" si="1047"/>
        <v>-116281675.59756643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-42253226.391173206</v>
      </c>
      <c r="R1107" s="25">
        <f t="array" aca="1" ref="R1107" ca="1">INDEX('Lorri 401b'!L:L,MATCH('Retirement Calculator'!A1107,'Lorri 401b'!N:N,0),0)</f>
        <v>-74543132.333516002</v>
      </c>
      <c r="S1107" s="25">
        <f t="shared" ca="1" si="1047"/>
        <v>-116796358.72468922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-42437712.112656794</v>
      </c>
      <c r="R1108" s="25">
        <f t="array" aca="1" ref="R1108" ca="1">INDEX('Lorri 401b'!L:L,MATCH('Retirement Calculator'!A1108,'Lorri 401b'!N:N,0),0)</f>
        <v>-74875474.252184883</v>
      </c>
      <c r="S1108" s="25">
        <f t="shared" ca="1" si="1047"/>
        <v>-117313186.36484167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-42622966.524646558</v>
      </c>
      <c r="R1109" s="25">
        <f t="array" aca="1" ref="R1109" ca="1">INDEX('Lorri 401b'!L:L,MATCH('Retirement Calculator'!A1109,'Lorri 401b'!N:N,0),0)</f>
        <v>-75209200.928848222</v>
      </c>
      <c r="S1109" s="25">
        <f t="shared" ca="1" si="1047"/>
        <v>-117832167.45349479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-42808992.830019616</v>
      </c>
      <c r="R1110" s="25">
        <f t="array" aca="1" ref="R1110" ca="1">INDEX('Lorri 401b'!L:L,MATCH('Retirement Calculator'!A1110,'Lorri 401b'!N:N,0),0)</f>
        <v>-75544318.133330986</v>
      </c>
      <c r="S1110" s="25">
        <f t="shared" ca="1" si="1047"/>
        <v>-118353310.96335059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-42995794.244998395</v>
      </c>
      <c r="R1111" s="25">
        <f t="array" aca="1" ref="R1111" ca="1">INDEX('Lorri 401b'!L:L,MATCH('Retirement Calculator'!A1111,'Lorri 401b'!N:N,0),0)</f>
        <v>-75880831.659499094</v>
      </c>
      <c r="S1111" s="25">
        <f t="shared" ca="1" si="1047"/>
        <v>-118876625.90449749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-43183373.999206252</v>
      </c>
      <c r="R1112" s="25">
        <f t="array" aca="1" ref="R1112" ca="1">INDEX('Lorri 401b'!L:L,MATCH('Retirement Calculator'!A1112,'Lorri 401b'!N:N,0),0)</f>
        <v>-76218747.325359568</v>
      </c>
      <c r="S1112" s="25">
        <f t="shared" ca="1" si="1047"/>
        <v>-119402121.32456583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-43371735.335723311</v>
      </c>
      <c r="R1113" s="25">
        <f t="array" aca="1" ref="R1113" ca="1">INDEX('Lorri 401b'!L:L,MATCH('Retirement Calculator'!A1113,'Lorri 401b'!N:N,0),0)</f>
        <v>-76558070.973161131</v>
      </c>
      <c r="S1113" s="25">
        <f t="shared" ca="1" si="1047"/>
        <v>-119929806.30888444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-43560881.511142522</v>
      </c>
      <c r="R1114" s="25">
        <f t="array" aca="1" ref="R1114" ca="1">INDEX('Lorri 401b'!L:L,MATCH('Retirement Calculator'!A1114,'Lorri 401b'!N:N,0),0)</f>
        <v>-76898808.469495192</v>
      </c>
      <c r="S1114" s="25">
        <f t="shared" ca="1" si="1047"/>
        <v>-120459689.98063771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-43750815.795625977</v>
      </c>
      <c r="R1115" s="25">
        <f t="array" aca="1" ref="R1115" ca="1">INDEX('Lorri 401b'!L:L,MATCH('Retirement Calculator'!A1115,'Lorri 401b'!N:N,0),0)</f>
        <v>-77240965.705397323</v>
      </c>
      <c r="S1115" s="25">
        <f t="shared" ca="1" si="1047"/>
        <v>-120991781.50102329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-43941541.472961448</v>
      </c>
      <c r="R1116" s="25">
        <f t="array" aca="1" ref="R1116" ca="1">INDEX('Lorri 401b'!L:L,MATCH('Retirement Calculator'!A1116,'Lorri 401b'!N:N,0),0)</f>
        <v>-77584548.596449047</v>
      </c>
      <c r="S1116" s="25">
        <f t="shared" ca="1" si="1047"/>
        <v>-121526090.0694105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-44133061.840619154</v>
      </c>
      <c r="R1117" s="25">
        <f t="array" aca="1" ref="R1117" ca="1">INDEX('Lorri 401b'!L:L,MATCH('Retirement Calculator'!A1117,'Lorri 401b'!N:N,0),0)</f>
        <v>-77929563.082880154</v>
      </c>
      <c r="S1117" s="25">
        <f t="shared" ca="1" si="1047"/>
        <v>-122062624.92349932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-44325380.209808767</v>
      </c>
      <c r="R1118" s="25">
        <f t="array" aca="1" ref="R1118" ca="1">INDEX('Lorri 401b'!L:L,MATCH('Retirement Calculator'!A1118,'Lorri 401b'!N:N,0),0)</f>
        <v>-78276015.12967138</v>
      </c>
      <c r="S1118" s="25">
        <f t="shared" ca="1" si="1047"/>
        <v>-122601395.33948015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-44518499.905536667</v>
      </c>
      <c r="R1119" s="25">
        <f t="array" aca="1" ref="R1119" ca="1">INDEX('Lorri 401b'!L:L,MATCH('Retirement Calculator'!A1119,'Lorri 401b'!N:N,0),0)</f>
        <v>-78623910.726657569</v>
      </c>
      <c r="S1119" s="25">
        <f t="shared" ca="1" si="1047"/>
        <v>-123142410.63219424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-44712424.266663432</v>
      </c>
      <c r="R1120" s="25">
        <f t="array" aca="1" ref="R1120" ca="1">INDEX('Lorri 401b'!L:L,MATCH('Retirement Calculator'!A1120,'Lorri 401b'!N:N,0),0)</f>
        <v>-78973255.88863121</v>
      </c>
      <c r="S1120" s="25">
        <f t="shared" ca="1" si="1047"/>
        <v>-123685680.15529464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-44907156.64596156</v>
      </c>
      <c r="R1121" s="25">
        <f t="array" aca="1" ref="R1121" ca="1">INDEX('Lorri 401b'!L:L,MATCH('Retirement Calculator'!A1121,'Lorri 401b'!N:N,0),0)</f>
        <v>-79324056.655446395</v>
      </c>
      <c r="S1121" s="25">
        <f t="shared" ca="1" si="1047"/>
        <v>-124231213.30140796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-45102700.410173431</v>
      </c>
      <c r="R1122" s="25">
        <f t="array" aca="1" ref="R1122" ca="1">INDEX('Lorri 401b'!L:L,MATCH('Retirement Calculator'!A1122,'Lorri 401b'!N:N,0),0)</f>
        <v>-79676319.092123315</v>
      </c>
      <c r="S1122" s="25">
        <f t="shared" ca="1" si="1047"/>
        <v>-124779019.50229675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-45299058.940069519</v>
      </c>
      <c r="R1123" s="25">
        <f t="array" aca="1" ref="R1123" ca="1">INDEX('Lorri 401b'!L:L,MATCH('Retirement Calculator'!A1123,'Lorri 401b'!N:N,0),0)</f>
        <v>-80030049.288953051</v>
      </c>
      <c r="S1123" s="25">
        <f t="shared" ca="1" si="1047"/>
        <v>-125329108.22902256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-45496235.630506836</v>
      </c>
      <c r="R1124" s="25">
        <f t="array" aca="1" ref="R1124" ca="1">INDEX('Lorri 401b'!L:L,MATCH('Retirement Calculator'!A1124,'Lorri 401b'!N:N,0),0)</f>
        <v>-80385253.361602917</v>
      </c>
      <c r="S1124" s="25">
        <f t="shared" ca="1" si="1047"/>
        <v>-125881488.99210975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-45694233.890487641</v>
      </c>
      <c r="R1125" s="25">
        <f t="array" aca="1" ref="R1125" ca="1">INDEX('Lorri 401b'!L:L,MATCH('Retirement Calculator'!A1125,'Lorri 401b'!N:N,0),0)</f>
        <v>-80741937.451222152</v>
      </c>
      <c r="S1125" s="25">
        <f t="shared" ca="1" si="1047"/>
        <v>-126436171.34170979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-45893057.143218368</v>
      </c>
      <c r="R1126" s="25">
        <f t="array" aca="1" ref="R1126" ca="1">INDEX('Lorri 401b'!L:L,MATCH('Retirement Calculator'!A1126,'Lorri 401b'!N:N,0),0)</f>
        <v>-81100107.724548146</v>
      </c>
      <c r="S1126" s="25">
        <f t="shared" ca="1" si="1047"/>
        <v>-126993164.86776651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-46092708.826168805</v>
      </c>
      <c r="R1127" s="25">
        <f t="array" aca="1" ref="R1127" ca="1">INDEX('Lorri 401b'!L:L,MATCH('Retirement Calculator'!A1127,'Lorri 401b'!N:N,0),0)</f>
        <v>-81459770.374012992</v>
      </c>
      <c r="S1127" s="25">
        <f t="shared" ca="1" si="1047"/>
        <v>-127552479.2001818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-46293192.391131535</v>
      </c>
      <c r="R1128" s="25">
        <f t="array" aca="1" ref="R1128" ca="1">INDEX('Lorri 401b'!L:L,MATCH('Retirement Calculator'!A1128,'Lorri 401b'!N:N,0),0)</f>
        <v>-81820931.617850602</v>
      </c>
      <c r="S1128" s="25">
        <f t="shared" ca="1" si="1047"/>
        <v>-128114124.00898214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-46494511.304281615</v>
      </c>
      <c r="R1129" s="25">
        <f t="array" aca="1" ref="R1129" ca="1">INDEX('Lorri 401b'!L:L,MATCH('Retirement Calculator'!A1129,'Lorri 401b'!N:N,0),0)</f>
        <v>-82183597.700204208</v>
      </c>
      <c r="S1129" s="25">
        <f t="shared" ca="1" si="1047"/>
        <v>-128678109.00448582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-46696669.046236485</v>
      </c>
      <c r="R1130" s="25">
        <f t="array" aca="1" ref="R1130" ca="1">INDEX('Lorri 401b'!L:L,MATCH('Retirement Calculator'!A1130,'Lorri 401b'!N:N,0),0)</f>
        <v>-82547774.891234294</v>
      </c>
      <c r="S1130" s="25">
        <f t="shared" ca="1" si="1047"/>
        <v>-129244443.93747078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-46899669.112116165</v>
      </c>
      <c r="R1131" s="25">
        <f t="array" aca="1" ref="R1131" ca="1">INDEX('Lorri 401b'!L:L,MATCH('Retirement Calculator'!A1131,'Lorri 401b'!N:N,0),0)</f>
        <v>-82913469.487226993</v>
      </c>
      <c r="S1131" s="25">
        <f t="shared" ca="1" si="1047"/>
        <v>-129813138.59934315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-47103515.011603676</v>
      </c>
      <c r="R1132" s="25">
        <f t="array" aca="1" ref="R1132" ca="1">INDEX('Lorri 401b'!L:L,MATCH('Retirement Calculator'!A1132,'Lorri 401b'!N:N,0),0)</f>
        <v>-83280687.810702994</v>
      </c>
      <c r="S1132" s="25">
        <f t="shared" ca="1" si="1047"/>
        <v>-130384202.82230666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-47308210.269005723</v>
      </c>
      <c r="R1133" s="25">
        <f t="array" aca="1" ref="R1133" ca="1">INDEX('Lorri 401b'!L:L,MATCH('Retirement Calculator'!A1133,'Lorri 401b'!N:N,0),0)</f>
        <v>-83649436.210526824</v>
      </c>
      <c r="S1133" s="25">
        <f t="shared" ca="1" si="1047"/>
        <v>-130957646.47953254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-47513758.42331361</v>
      </c>
      <c r="R1134" s="25">
        <f t="array" aca="1" ref="R1134" ca="1">INDEX('Lorri 401b'!L:L,MATCH('Retirement Calculator'!A1134,'Lorri 401b'!N:N,0),0)</f>
        <v>-84019721.062016577</v>
      </c>
      <c r="S1134" s="25">
        <f t="shared" ca="1" si="1047"/>
        <v>-131533479.48533019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-47720163.028264448</v>
      </c>
      <c r="R1135" s="25">
        <f t="array" aca="1" ref="R1135" ca="1">INDEX('Lorri 401b'!L:L,MATCH('Retirement Calculator'!A1135,'Lorri 401b'!N:N,0),0)</f>
        <v>-84391548.767054215</v>
      </c>
      <c r="S1135" s="25">
        <f t="shared" ca="1" si="1047"/>
        <v>-132111711.79531866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-47927427.65240258</v>
      </c>
      <c r="R1136" s="25">
        <f t="array" aca="1" ref="R1136" ca="1">INDEX('Lorri 401b'!L:L,MATCH('Retirement Calculator'!A1136,'Lorri 401b'!N:N,0),0)</f>
        <v>-84764925.754196167</v>
      </c>
      <c r="S1136" s="25">
        <f t="shared" ca="1" si="1047"/>
        <v>-132692353.40659875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-48135555.879141286</v>
      </c>
      <c r="R1137" s="25">
        <f t="array" aca="1" ref="R1137" ca="1">INDEX('Lorri 401b'!L:L,MATCH('Retirement Calculator'!A1137,'Lorri 401b'!N:N,0),0)</f>
        <v>-85139858.478784546</v>
      </c>
      <c r="S1137" s="25">
        <f t="shared" ca="1" si="1047"/>
        <v>-133275414.35792583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-48344551.306824736</v>
      </c>
      <c r="R1138" s="25">
        <f t="array" aca="1" ref="R1138" ca="1">INDEX('Lorri 401b'!L:L,MATCH('Retirement Calculator'!A1138,'Lorri 401b'!N:N,0),0)</f>
        <v>-85516353.423058704</v>
      </c>
      <c r="S1138" s="25">
        <f t="shared" ca="1" si="1047"/>
        <v>-133860904.72988343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-48554417.548790202</v>
      </c>
      <c r="R1139" s="25">
        <f t="array" aca="1" ref="R1139" ca="1">INDEX('Lorri 401b'!L:L,MATCH('Retirement Calculator'!A1139,'Lorri 401b'!N:N,0),0)</f>
        <v>-85894417.096267343</v>
      </c>
      <c r="S1139" s="25">
        <f t="shared" ca="1" si="1047"/>
        <v>-134448834.64505756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-48765158.233430527</v>
      </c>
      <c r="R1140" s="25">
        <f t="array" aca="1" ref="R1140" ca="1">INDEX('Lorri 401b'!L:L,MATCH('Retirement Calculator'!A1140,'Lorri 401b'!N:N,0),0)</f>
        <v>-86274056.034781024</v>
      </c>
      <c r="S1140" s="25">
        <f t="shared" ca="1" si="1047"/>
        <v>-135039214.26821154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-48976777.004256852</v>
      </c>
      <c r="R1141" s="25">
        <f t="array" aca="1" ref="R1141" ca="1">INDEX('Lorri 401b'!L:L,MATCH('Retirement Calculator'!A1141,'Lorri 401b'!N:N,0),0)</f>
        <v>-86655276.802205175</v>
      </c>
      <c r="S1141" s="25">
        <f t="shared" ca="1" si="1047"/>
        <v>-135632053.80646202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-49189277.519961618</v>
      </c>
      <c r="R1142" s="25">
        <f t="array" aca="1" ref="R1142" ca="1">INDEX('Lorri 401b'!L:L,MATCH('Retirement Calculator'!A1142,'Lorri 401b'!N:N,0),0)</f>
        <v>-87038085.989493594</v>
      </c>
      <c r="S1142" s="25">
        <f t="shared" ca="1" si="1047"/>
        <v>-136227363.5094552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-49402663.454481818</v>
      </c>
      <c r="R1143" s="25">
        <f t="array" aca="1" ref="R1143" ca="1">INDEX('Lorri 401b'!L:L,MATCH('Retirement Calculator'!A1143,'Lorri 401b'!N:N,0),0)</f>
        <v>-87422490.21506238</v>
      </c>
      <c r="S1143" s="25">
        <f t="shared" ca="1" si="1047"/>
        <v>-136825153.66954419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-49616938.497062519</v>
      </c>
      <c r="R1144" s="25">
        <f t="array" aca="1" ref="R1144" ca="1">INDEX('Lorri 401b'!L:L,MATCH('Retirement Calculator'!A1144,'Lorri 401b'!N:N,0),0)</f>
        <v>-87808496.124904364</v>
      </c>
      <c r="S1144" s="25">
        <f t="shared" ca="1" si="1047"/>
        <v>-137425434.6219669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-49832106.352320641</v>
      </c>
      <c r="R1145" s="25">
        <f t="array" aca="1" ref="R1145" ca="1">INDEX('Lorri 401b'!L:L,MATCH('Retirement Calculator'!A1145,'Lorri 401b'!N:N,0),0)</f>
        <v>-88196110.392704025</v>
      </c>
      <c r="S1145" s="25">
        <f t="shared" ca="1" si="1047"/>
        <v>-138028216.74502468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-50048170.740309007</v>
      </c>
      <c r="R1146" s="25">
        <f t="array" aca="1" ref="R1146" ca="1">INDEX('Lorri 401b'!L:L,MATCH('Retirement Calculator'!A1146,'Lorri 401b'!N:N,0),0)</f>
        <v>-88585339.719952852</v>
      </c>
      <c r="S1146" s="25">
        <f t="shared" ca="1" si="1047"/>
        <v>-138633510.46026185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-50265135.396580659</v>
      </c>
      <c r="R1147" s="25">
        <f t="array" aca="1" ref="R1147" ca="1">INDEX('Lorri 401b'!L:L,MATCH('Retirement Calculator'!A1147,'Lorri 401b'!N:N,0),0)</f>
        <v>-88976190.836065218</v>
      </c>
      <c r="S1147" s="25">
        <f t="shared" ca="1" si="1047"/>
        <v>-139241326.23264587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-50483004.072253443</v>
      </c>
      <c r="R1148" s="25">
        <f t="array" aca="1" ref="R1148" ca="1">INDEX('Lorri 401b'!L:L,MATCH('Retirement Calculator'!A1148,'Lorri 401b'!N:N,0),0)</f>
        <v>-89368670.498494714</v>
      </c>
      <c r="S1148" s="25">
        <f t="shared" ca="1" si="1047"/>
        <v>-139851674.57074815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-50701780.534074865</v>
      </c>
      <c r="R1149" s="25">
        <f t="array" aca="1" ref="R1149" ca="1">INDEX('Lorri 401b'!L:L,MATCH('Retirement Calculator'!A1149,'Lorri 401b'!N:N,0),0)</f>
        <v>-89762785.492851004</v>
      </c>
      <c r="S1149" s="25">
        <f t="shared" ca="1" si="1047"/>
        <v>-140464566.02692586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-50921468.564487204</v>
      </c>
      <c r="R1150" s="25">
        <f t="array" aca="1" ref="R1150" ca="1">INDEX('Lorri 401b'!L:L,MATCH('Retirement Calculator'!A1150,'Lorri 401b'!N:N,0),0)</f>
        <v>-90158542.633017108</v>
      </c>
      <c r="S1150" s="25">
        <f t="shared" ca="1" si="1047"/>
        <v>-141080011.19750431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-51142071.961692929</v>
      </c>
      <c r="R1151" s="25">
        <f t="array" aca="1" ref="R1151" ca="1">INDEX('Lorri 401b'!L:L,MATCH('Retirement Calculator'!A1151,'Lorri 401b'!N:N,0),0)</f>
        <v>-90555948.761267245</v>
      </c>
      <c r="S1151" s="25">
        <f t="shared" ca="1" si="1047"/>
        <v>-141698020.72296017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-51363594.539720349</v>
      </c>
      <c r="R1152" s="25">
        <f t="array" aca="1" ref="R1152" ca="1">INDEX('Lorri 401b'!L:L,MATCH('Retirement Calculator'!A1152,'Lorri 401b'!N:N,0),0)</f>
        <v>-90955010.748385087</v>
      </c>
      <c r="S1152" s="25">
        <f t="shared" ca="1" si="1047"/>
        <v>-142318605.28810543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-51586040.128489546</v>
      </c>
      <c r="R1153" s="25">
        <f t="array" aca="1" ref="R1153" ca="1">INDEX('Lorri 401b'!L:L,MATCH('Retirement Calculator'!A1153,'Lorri 401b'!N:N,0),0)</f>
        <v>-91355735.49378258</v>
      </c>
      <c r="S1153" s="25">
        <f t="shared" ca="1" si="1047"/>
        <v>-142941775.62227213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-51809412.573878616</v>
      </c>
      <c r="R1154" s="25">
        <f t="array" aca="1" ref="R1154" ca="1">INDEX('Lorri 401b'!L:L,MATCH('Retirement Calculator'!A1154,'Lorri 401b'!N:N,0),0)</f>
        <v>-91758129.92561923</v>
      </c>
      <c r="S1154" s="25">
        <f t="shared" ca="1" si="1047"/>
        <v>-143567542.49949783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-52033715.737790138</v>
      </c>
      <c r="R1155" s="25">
        <f t="array" aca="1" ref="R1155" ca="1">INDEX('Lorri 401b'!L:L,MATCH('Retirement Calculator'!A1155,'Lorri 401b'!N:N,0),0)</f>
        <v>-92162201.000921875</v>
      </c>
      <c r="S1155" s="25">
        <f t="shared" ca="1" si="1047"/>
        <v>-144195916.73871201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-52258953.498217963</v>
      </c>
      <c r="R1156" s="25">
        <f t="array" aca="1" ref="R1156" ca="1">INDEX('Lorri 401b'!L:L,MATCH('Retirement Calculator'!A1156,'Lorri 401b'!N:N,0),0)</f>
        <v>-92567955.705704942</v>
      </c>
      <c r="S1156" s="25">
        <f t="shared" ca="1" si="1047"/>
        <v>-144826909.2039229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-52485129.749314234</v>
      </c>
      <c r="R1157" s="25">
        <f t="array" aca="1" ref="R1157" ca="1">INDEX('Lorri 401b'!L:L,MATCH('Retirement Calculator'!A1157,'Lorri 401b'!N:N,0),0)</f>
        <v>-92975401.055091277</v>
      </c>
      <c r="S1157" s="25">
        <f t="shared" ca="1" si="1047"/>
        <v>-145460530.80440551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-52712248.401456736</v>
      </c>
      <c r="R1158" s="25">
        <f t="array" aca="1" ref="R1158" ca="1">INDEX('Lorri 401b'!L:L,MATCH('Retirement Calculator'!A1158,'Lorri 401b'!N:N,0),0)</f>
        <v>-93384544.09343338</v>
      </c>
      <c r="S1158" s="25">
        <f t="shared" ca="1" si="1047"/>
        <v>-146096792.49489012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-52940313.381316505</v>
      </c>
      <c r="R1159" s="25">
        <f t="array" aca="1" ref="R1159" ca="1">INDEX('Lorri 401b'!L:L,MATCH('Retirement Calculator'!A1159,'Lorri 401b'!N:N,0),0)</f>
        <v>-93795391.894435242</v>
      </c>
      <c r="S1159" s="25">
        <f t="shared" ca="1" si="1047"/>
        <v>-146735705.27575174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-53169328.631925687</v>
      </c>
      <c r="R1160" s="25">
        <f t="array" aca="1" ref="R1160" ca="1">INDEX('Lorri 401b'!L:L,MATCH('Retirement Calculator'!A1160,'Lorri 401b'!N:N,0),0)</f>
        <v>-94207951.561274618</v>
      </c>
      <c r="S1160" s="25">
        <f t="shared" ca="1" si="1047"/>
        <v>-147377280.19320029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-53399298.11274574</v>
      </c>
      <c r="R1161" s="25">
        <f t="array" aca="1" ref="R1161" ca="1">INDEX('Lorri 401b'!L:L,MATCH('Retirement Calculator'!A1161,'Lorri 401b'!N:N,0),0)</f>
        <v>-94622230.226725832</v>
      </c>
      <c r="S1161" s="25">
        <f t="shared" ca="1" si="1047"/>
        <v>-148021528.33947158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-53630225.799735874</v>
      </c>
      <c r="R1162" s="25">
        <f t="array" aca="1" ref="R1162" ca="1">INDEX('Lorri 401b'!L:L,MATCH('Retirement Calculator'!A1162,'Lorri 401b'!N:N,0),0)</f>
        <v>-95038235.05328308</v>
      </c>
      <c r="S1162" s="25">
        <f t="shared" ca="1" si="1047"/>
        <v>-148668460.85301894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-53862115.685421802</v>
      </c>
      <c r="R1163" s="25">
        <f t="array" aca="1" ref="R1163" ca="1">INDEX('Lorri 401b'!L:L,MATCH('Retirement Calculator'!A1163,'Lorri 401b'!N:N,0),0)</f>
        <v>-95455973.233284324</v>
      </c>
      <c r="S1163" s="25">
        <f t="shared" ca="1" si="1047"/>
        <v>-149318088.91870612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-54094971.778964758</v>
      </c>
      <c r="R1164" s="25">
        <f t="array" aca="1" ref="R1164" ca="1">INDEX('Lorri 401b'!L:L,MATCH('Retirement Calculator'!A1164,'Lorri 401b'!N:N,0),0)</f>
        <v>-95875451.989035577</v>
      </c>
      <c r="S1164" s="25">
        <f t="shared" ca="1" si="1047"/>
        <v>-149970423.76800033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-54328798.10623081</v>
      </c>
      <c r="R1165" s="25">
        <f t="array" aca="1" ref="R1165" ca="1">INDEX('Lorri 401b'!L:L,MATCH('Retirement Calculator'!A1165,'Lorri 401b'!N:N,0),0)</f>
        <v>-96296678.57293579</v>
      </c>
      <c r="S1165" s="25">
        <f t="shared" ca="1" si="1047"/>
        <v>-150625476.67916662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-54563598.709860466</v>
      </c>
      <c r="R1166" s="25">
        <f t="array" aca="1" ref="R1166" ca="1">INDEX('Lorri 401b'!L:L,MATCH('Retirement Calculator'!A1166,'Lorri 401b'!N:N,0),0)</f>
        <v>-96719660.26760225</v>
      </c>
      <c r="S1166" s="25">
        <f t="shared" ca="1" si="1047"/>
        <v>-151283258.97746271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-54799377.649338581</v>
      </c>
      <c r="R1167" s="25">
        <f t="array" aca="1" ref="R1167" ca="1">INDEX('Lorri 401b'!L:L,MATCH('Retirement Calculator'!A1167,'Lorri 401b'!N:N,0),0)</f>
        <v>-97144404.385996491</v>
      </c>
      <c r="S1167" s="25">
        <f t="shared" ca="1" si="1047"/>
        <v>-151943782.03533506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-55036139.001064524</v>
      </c>
      <c r="R1168" s="25">
        <f t="array" aca="1" ref="R1168" ca="1">INDEX('Lorri 401b'!L:L,MATCH('Retirement Calculator'!A1168,'Lorri 401b'!N:N,0),0)</f>
        <v>-97570918.2715507</v>
      </c>
      <c r="S1168" s="25">
        <f t="shared" ca="1" si="1047"/>
        <v>-152607057.27261522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-55273886.858422659</v>
      </c>
      <c r="R1169" s="25">
        <f t="array" aca="1" ref="R1169" ca="1">INDEX('Lorri 401b'!L:L,MATCH('Retirement Calculator'!A1169,'Lorri 401b'!N:N,0),0)</f>
        <v>-97999209.298294723</v>
      </c>
      <c r="S1169" s="25">
        <f t="shared" ca="1" si="1047"/>
        <v>-153273096.15671739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-55512625.331853114</v>
      </c>
      <c r="R1170" s="25">
        <f t="array" aca="1" ref="R1170" ca="1">INDEX('Lorri 401b'!L:L,MATCH('Retirement Calculator'!A1170,'Lorri 401b'!N:N,0),0)</f>
        <v>-98429284.870983511</v>
      </c>
      <c r="S1170" s="25">
        <f t="shared" ca="1" si="1047"/>
        <v>-153941910.20283663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-55752358.548922867</v>
      </c>
      <c r="R1171" s="25">
        <f t="array" aca="1" ref="R1171" ca="1">INDEX('Lorri 401b'!L:L,MATCH('Retirement Calculator'!A1171,'Lorri 401b'!N:N,0),0)</f>
        <v>-98861152.425225168</v>
      </c>
      <c r="S1171" s="25">
        <f t="shared" ca="1" si="1047"/>
        <v>-154613510.97414804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2"/>
  <sheetViews>
    <sheetView workbookViewId="0">
      <pane ySplit="6" topLeftCell="A58" activePane="bottomLeft" state="frozen"/>
      <selection pane="bottomLeft" activeCell="A83" sqref="A83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590</v>
      </c>
      <c r="C1" s="338" t="s">
        <v>591</v>
      </c>
      <c r="D1" s="399" t="s">
        <v>592</v>
      </c>
      <c r="E1" s="399" t="s">
        <v>593</v>
      </c>
      <c r="F1" s="399" t="s">
        <v>594</v>
      </c>
      <c r="G1" s="399" t="s">
        <v>595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16.317808219178083</v>
      </c>
      <c r="R1" s="400"/>
      <c r="S1" s="400"/>
      <c r="T1" s="400"/>
      <c r="U1" s="400"/>
      <c r="V1" s="401">
        <f ca="1">(TODAY()-B16)/365</f>
        <v>16.813698630136987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19.068493150684933</v>
      </c>
      <c r="B2" s="338">
        <v>39356</v>
      </c>
      <c r="C2" s="338">
        <f ca="1">TODAY()</f>
        <v>46316</v>
      </c>
      <c r="D2" s="399">
        <f>-(SUM(D7:D83))</f>
        <v>-456128.23000000004</v>
      </c>
      <c r="E2" s="399">
        <f>(H84+L84+Q84+V84)*-1</f>
        <v>1114222.3699999999</v>
      </c>
      <c r="F2" s="285">
        <f ca="1">D4</f>
        <v>0.10975764393806459</v>
      </c>
      <c r="G2" s="402">
        <f ca="1">(72/(F2*100))</f>
        <v>6.5599075760617689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XIRR(D7:D84,B7:B84)</f>
        <v>0.10975764393806459</v>
      </c>
      <c r="E4" s="400"/>
      <c r="F4" s="296"/>
      <c r="G4" s="296"/>
      <c r="H4" s="296"/>
      <c r="I4" s="400"/>
      <c r="J4" s="296">
        <f ca="1">XIRR(H8:H84,B8:B84)</f>
        <v>0.11245490908622741</v>
      </c>
      <c r="K4" s="296"/>
      <c r="L4" s="296"/>
      <c r="M4" s="296"/>
      <c r="N4" s="400"/>
      <c r="O4" s="296">
        <f ca="1">XIRR(L7:L84,B7:B84)</f>
        <v>0.10839291214942934</v>
      </c>
      <c r="P4" s="296"/>
      <c r="Q4" s="296"/>
      <c r="R4" s="400"/>
      <c r="S4" s="400"/>
      <c r="T4" s="296">
        <f ca="1">XIRR(Q18:Q84,B18:B84)</f>
        <v>0.10798251032829287</v>
      </c>
      <c r="U4" s="296"/>
      <c r="V4" s="296"/>
      <c r="W4" s="296"/>
      <c r="X4" s="400"/>
      <c r="Y4" s="296">
        <f ca="1">XIRR(V16:V84,B16:B84)</f>
        <v>0.10631559491157533</v>
      </c>
      <c r="Z4" s="296"/>
    </row>
    <row r="5" spans="1:26" ht="11.25" customHeight="1" x14ac:dyDescent="0.3">
      <c r="A5" s="404"/>
      <c r="B5" s="295"/>
      <c r="C5" s="295"/>
      <c r="D5" s="567" t="s">
        <v>596</v>
      </c>
      <c r="E5" s="560"/>
      <c r="F5" s="560"/>
      <c r="G5" s="559"/>
      <c r="H5" s="568" t="s">
        <v>597</v>
      </c>
      <c r="I5" s="560"/>
      <c r="J5" s="560"/>
      <c r="K5" s="559"/>
      <c r="L5" s="569" t="s">
        <v>598</v>
      </c>
      <c r="M5" s="560"/>
      <c r="N5" s="560"/>
      <c r="O5" s="560"/>
      <c r="P5" s="559"/>
      <c r="Q5" s="568" t="s">
        <v>599</v>
      </c>
      <c r="R5" s="560"/>
      <c r="S5" s="560"/>
      <c r="T5" s="560"/>
      <c r="U5" s="559"/>
      <c r="V5" s="569" t="s">
        <v>600</v>
      </c>
      <c r="W5" s="560"/>
      <c r="X5" s="560"/>
      <c r="Y5" s="560"/>
      <c r="Z5" s="559"/>
    </row>
    <row r="6" spans="1:26" ht="11.25" customHeight="1" x14ac:dyDescent="0.3">
      <c r="A6" s="407" t="s">
        <v>601</v>
      </c>
      <c r="B6" s="407">
        <f ca="1">MAX(A:A)</f>
        <v>77</v>
      </c>
      <c r="C6" s="405"/>
      <c r="D6" s="338" t="s">
        <v>602</v>
      </c>
      <c r="E6" s="285" t="s">
        <v>603</v>
      </c>
      <c r="F6" s="285" t="s">
        <v>604</v>
      </c>
      <c r="G6" s="285" t="s">
        <v>605</v>
      </c>
      <c r="H6" s="408" t="s">
        <v>602</v>
      </c>
      <c r="I6" s="408" t="s">
        <v>603</v>
      </c>
      <c r="J6" s="408" t="s">
        <v>604</v>
      </c>
      <c r="K6" s="408" t="s">
        <v>605</v>
      </c>
      <c r="L6" s="409" t="s">
        <v>602</v>
      </c>
      <c r="M6" s="409" t="s">
        <v>606</v>
      </c>
      <c r="N6" s="409" t="s">
        <v>603</v>
      </c>
      <c r="O6" s="409" t="s">
        <v>604</v>
      </c>
      <c r="P6" s="409" t="s">
        <v>605</v>
      </c>
      <c r="Q6" s="408" t="s">
        <v>607</v>
      </c>
      <c r="R6" s="408" t="s">
        <v>608</v>
      </c>
      <c r="S6" s="408" t="s">
        <v>609</v>
      </c>
      <c r="T6" s="408" t="s">
        <v>604</v>
      </c>
      <c r="U6" s="408" t="s">
        <v>605</v>
      </c>
      <c r="V6" s="409" t="s">
        <v>610</v>
      </c>
      <c r="W6" s="409" t="s">
        <v>608</v>
      </c>
      <c r="X6" s="409" t="s">
        <v>603</v>
      </c>
      <c r="Y6" s="409" t="s">
        <v>604</v>
      </c>
      <c r="Z6" s="409" t="s">
        <v>605</v>
      </c>
    </row>
    <row r="7" spans="1:26" ht="11.25" customHeight="1" x14ac:dyDescent="0.3">
      <c r="A7" s="410">
        <f>_xlfn.RANK.EQ(G7,$G$7:$G$83)</f>
        <v>58</v>
      </c>
      <c r="B7" s="411">
        <v>39356</v>
      </c>
      <c r="C7" s="411">
        <v>39447</v>
      </c>
      <c r="D7" s="399">
        <f t="shared" ref="D7:D83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_xlfn.RANK.EQ(G8,$G$7:$G$83)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3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3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3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3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65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3" si="17">Y15+V16+X16+W16</f>
        <v>305.64999999999998</v>
      </c>
      <c r="Z16" s="413">
        <f t="shared" ref="Z16:Z83" si="18">X16/(Y15+(V16/2))</f>
        <v>6.1511482817927357E-2</v>
      </c>
    </row>
    <row r="17" spans="1:26" ht="11.25" customHeight="1" x14ac:dyDescent="0.3">
      <c r="A17" s="410">
        <f t="shared" si="2"/>
        <v>73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3" si="21">T17+Q18+S18+R18</f>
        <v>275.64999999999998</v>
      </c>
      <c r="U18" s="412">
        <f t="shared" ref="U18:U83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76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69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64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72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74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77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71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75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70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68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3" si="76">_xlfn.RANK.EQ(G72,$G$7:$G$83)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67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3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66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3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61</v>
      </c>
      <c r="B82" s="411">
        <v>46204</v>
      </c>
      <c r="C82" s="411">
        <v>46295</v>
      </c>
      <c r="D82" s="399">
        <f t="shared" si="0"/>
        <v>10040.169999999998</v>
      </c>
      <c r="E82" s="341">
        <f t="shared" si="87"/>
        <v>-7595.6499999999987</v>
      </c>
      <c r="F82" s="341">
        <f t="shared" si="87"/>
        <v>1125675.73</v>
      </c>
      <c r="G82" s="285">
        <f t="shared" si="4"/>
        <v>-6.731811345942397E-3</v>
      </c>
      <c r="H82" s="408">
        <v>2806.72</v>
      </c>
      <c r="I82" s="408">
        <v>-1093.21</v>
      </c>
      <c r="J82" s="408">
        <f t="shared" si="9"/>
        <v>442308.11999999994</v>
      </c>
      <c r="K82" s="412">
        <f t="shared" si="5"/>
        <v>-2.4733371512995865E-3</v>
      </c>
      <c r="L82" s="409">
        <v>580.29</v>
      </c>
      <c r="M82" s="409">
        <v>-61.08</v>
      </c>
      <c r="N82" s="409">
        <v>-3725.85</v>
      </c>
      <c r="O82" s="409">
        <f t="shared" si="82"/>
        <v>139937.84999999998</v>
      </c>
      <c r="P82" s="413">
        <f t="shared" si="7"/>
        <v>-2.5975943676365205E-2</v>
      </c>
      <c r="Q82" s="408">
        <v>4435.4399999999996</v>
      </c>
      <c r="R82" s="408">
        <v>-4.75</v>
      </c>
      <c r="S82" s="408">
        <v>-2088.39</v>
      </c>
      <c r="T82" s="408">
        <f t="shared" si="21"/>
        <v>415726.48999999993</v>
      </c>
      <c r="U82" s="412">
        <f t="shared" si="22"/>
        <v>-5.0249769063862105E-3</v>
      </c>
      <c r="V82" s="409">
        <v>2217.7199999999998</v>
      </c>
      <c r="W82" s="409">
        <v>-4.75</v>
      </c>
      <c r="X82" s="409">
        <v>-688.2</v>
      </c>
      <c r="Y82" s="409">
        <f t="shared" si="17"/>
        <v>127703.27000000006</v>
      </c>
      <c r="Z82" s="413">
        <f t="shared" si="18"/>
        <v>-5.4066641023900542E-3</v>
      </c>
    </row>
    <row r="83" spans="1:26" ht="11.25" customHeight="1" x14ac:dyDescent="0.3">
      <c r="A83" s="410">
        <f t="shared" si="76"/>
        <v>63</v>
      </c>
      <c r="B83" s="411">
        <v>46296</v>
      </c>
      <c r="C83" s="411">
        <v>46312</v>
      </c>
      <c r="D83" s="399">
        <f t="shared" si="0"/>
        <v>1631.9899999999998</v>
      </c>
      <c r="E83" s="341">
        <f t="shared" si="87"/>
        <v>-13075.85</v>
      </c>
      <c r="F83" s="341">
        <f t="shared" si="87"/>
        <v>1114222.3699999999</v>
      </c>
      <c r="G83" s="285">
        <f t="shared" si="4"/>
        <v>-1.1607586376189314E-2</v>
      </c>
      <c r="H83" s="408">
        <v>400.96</v>
      </c>
      <c r="I83" s="408">
        <v>-3560.65</v>
      </c>
      <c r="J83" s="408">
        <f t="shared" si="9"/>
        <v>439148.42999999993</v>
      </c>
      <c r="K83" s="412">
        <f t="shared" si="5"/>
        <v>-8.0465102825120257E-3</v>
      </c>
      <c r="L83" s="409">
        <v>122.17</v>
      </c>
      <c r="M83" s="409"/>
      <c r="N83" s="409">
        <v>-1695.83</v>
      </c>
      <c r="O83" s="409">
        <f t="shared" si="82"/>
        <v>138364.19</v>
      </c>
      <c r="P83" s="413">
        <f t="shared" si="7"/>
        <v>-1.2113163575137198E-2</v>
      </c>
      <c r="Q83" s="408">
        <v>739.24</v>
      </c>
      <c r="R83" s="408">
        <v>-4.75</v>
      </c>
      <c r="S83" s="408">
        <v>-5414.97</v>
      </c>
      <c r="T83" s="408">
        <f t="shared" si="21"/>
        <v>411046.00999999995</v>
      </c>
      <c r="U83" s="412">
        <f t="shared" si="22"/>
        <v>-1.3013748193896842E-2</v>
      </c>
      <c r="V83" s="409">
        <v>369.62</v>
      </c>
      <c r="W83" s="409">
        <v>-4.75</v>
      </c>
      <c r="X83" s="409">
        <v>-2404.4</v>
      </c>
      <c r="Y83" s="409">
        <f t="shared" si="17"/>
        <v>125663.74000000006</v>
      </c>
      <c r="Z83" s="413">
        <f t="shared" si="18"/>
        <v>-1.8800813961707762E-2</v>
      </c>
    </row>
    <row r="84" spans="1:26" ht="11.25" customHeight="1" x14ac:dyDescent="0.3">
      <c r="A84" s="424"/>
      <c r="B84" s="411">
        <f ca="1">TODAY()</f>
        <v>46316</v>
      </c>
      <c r="C84" s="425"/>
      <c r="D84" s="426">
        <f>-F83</f>
        <v>-1114222.3699999999</v>
      </c>
      <c r="E84" s="426"/>
      <c r="F84" s="426"/>
      <c r="G84" s="426"/>
      <c r="H84" s="426">
        <f>-J83</f>
        <v>-439148.42999999993</v>
      </c>
      <c r="I84" s="427"/>
      <c r="J84" s="426"/>
      <c r="K84" s="426"/>
      <c r="L84" s="426">
        <f>-O83</f>
        <v>-138364.19</v>
      </c>
      <c r="M84" s="426"/>
      <c r="N84" s="427"/>
      <c r="O84" s="426"/>
      <c r="P84" s="426"/>
      <c r="Q84" s="426">
        <f>-T83</f>
        <v>-411046.00999999995</v>
      </c>
      <c r="R84" s="426"/>
      <c r="S84" s="426"/>
      <c r="T84" s="426"/>
      <c r="U84" s="426"/>
      <c r="V84" s="426">
        <f>-Y83</f>
        <v>-125663.74000000006</v>
      </c>
      <c r="W84" s="428"/>
      <c r="X84" s="428"/>
      <c r="Y84" s="428"/>
      <c r="Z84" s="42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400"/>
      <c r="I85" s="400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404"/>
      <c r="B86" s="295"/>
      <c r="C86" s="406"/>
      <c r="D86" s="400"/>
      <c r="E86" s="400"/>
      <c r="F86" s="400"/>
      <c r="G86" s="400"/>
      <c r="H86" s="296"/>
      <c r="I86" s="296"/>
      <c r="J86" s="400"/>
      <c r="K86" s="400"/>
      <c r="L86" s="400"/>
      <c r="M86" s="400"/>
      <c r="N86" s="403"/>
      <c r="O86" s="400"/>
      <c r="P86" s="400"/>
      <c r="Q86" s="400"/>
      <c r="R86" s="400"/>
      <c r="S86" s="400"/>
      <c r="T86" s="400"/>
      <c r="U86" s="400"/>
      <c r="V86" s="188"/>
      <c r="W86" s="400"/>
      <c r="X86" s="403"/>
      <c r="Y86" s="188"/>
      <c r="Z86" s="188"/>
    </row>
    <row r="87" spans="1:26" ht="11.25" customHeight="1" x14ac:dyDescent="0.3">
      <c r="A87" s="293" t="s">
        <v>611</v>
      </c>
      <c r="B87" s="295"/>
      <c r="C87" s="406"/>
      <c r="D87" s="400"/>
      <c r="E87" s="400"/>
      <c r="F87" s="400"/>
      <c r="G87" s="400"/>
      <c r="H87" s="401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>
        <f>COUNTIF(E7:E84,"&gt;0")</f>
        <v>58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188"/>
      <c r="W88" s="400"/>
      <c r="X88" s="400"/>
      <c r="Y88" s="188"/>
      <c r="Z88" s="188"/>
    </row>
    <row r="89" spans="1:26" ht="11.25" customHeight="1" x14ac:dyDescent="0.3">
      <c r="A89" s="293" t="s">
        <v>612</v>
      </c>
      <c r="B89" s="295"/>
      <c r="C89" s="406"/>
      <c r="D89" s="400"/>
      <c r="E89" s="400"/>
      <c r="F89" s="400"/>
      <c r="G89" s="400"/>
      <c r="H89" s="188"/>
      <c r="I89" s="296"/>
      <c r="J89" s="400"/>
      <c r="K89" s="400"/>
      <c r="L89" s="400"/>
      <c r="M89" s="400"/>
      <c r="N89" s="400"/>
      <c r="O89" s="400"/>
      <c r="P89" s="400"/>
      <c r="Q89" s="400"/>
      <c r="R89" s="400"/>
      <c r="S89" s="400"/>
      <c r="T89" s="400"/>
      <c r="U89" s="400"/>
      <c r="V89" s="400"/>
      <c r="W89" s="400"/>
      <c r="X89" s="400"/>
      <c r="Y89" s="188"/>
      <c r="Z89" s="188"/>
    </row>
    <row r="90" spans="1:26" ht="11.25" customHeight="1" x14ac:dyDescent="0.3">
      <c r="A90" s="296">
        <f>(SUMIFS(G7:G84,E7:E84,"&gt;0"))/A88</f>
        <v>5.7289109105383693E-2</v>
      </c>
      <c r="B90" s="295"/>
      <c r="C90" s="406"/>
      <c r="D90" s="400"/>
      <c r="E90" s="400"/>
      <c r="F90" s="400"/>
      <c r="G90" s="400"/>
      <c r="H90" s="296"/>
      <c r="I90" s="296"/>
      <c r="J90" s="400"/>
      <c r="K90" s="400"/>
      <c r="L90" s="400"/>
      <c r="M90" s="400"/>
      <c r="N90" s="296"/>
      <c r="O90" s="400"/>
      <c r="P90" s="400"/>
      <c r="Q90" s="400"/>
      <c r="R90" s="400"/>
      <c r="S90" s="400"/>
      <c r="T90" s="400"/>
      <c r="U90" s="400"/>
      <c r="V90" s="400"/>
      <c r="W90" s="400"/>
      <c r="X90" s="296"/>
      <c r="Y90" s="188"/>
      <c r="Z90" s="188"/>
    </row>
    <row r="91" spans="1:26" ht="11.25" customHeight="1" x14ac:dyDescent="0.3">
      <c r="A91" s="293" t="s">
        <v>613</v>
      </c>
      <c r="B91" s="295"/>
      <c r="C91" s="406"/>
      <c r="D91" s="400"/>
      <c r="E91" s="400"/>
      <c r="F91" s="400"/>
      <c r="G91" s="400"/>
      <c r="H91" s="296"/>
      <c r="I91" s="296"/>
      <c r="J91" s="296"/>
      <c r="K91" s="296"/>
      <c r="L91" s="296"/>
      <c r="M91" s="296"/>
      <c r="N91" s="296"/>
      <c r="O91" s="400"/>
      <c r="P91" s="400"/>
      <c r="Q91" s="400"/>
      <c r="R91" s="400"/>
      <c r="S91" s="400"/>
      <c r="T91" s="400"/>
      <c r="U91" s="400"/>
      <c r="V91" s="188"/>
      <c r="W91" s="188"/>
      <c r="X91" s="188"/>
      <c r="Y91" s="188"/>
      <c r="Z91" s="188"/>
    </row>
    <row r="92" spans="1:26" ht="11.25" customHeight="1" x14ac:dyDescent="0.3">
      <c r="A92" s="293">
        <f>COUNTIF(E7:E84,"&lt;0")</f>
        <v>19</v>
      </c>
    </row>
    <row r="93" spans="1:26" ht="11.25" customHeight="1" x14ac:dyDescent="0.3">
      <c r="A93" s="293" t="s">
        <v>614</v>
      </c>
    </row>
    <row r="94" spans="1:26" ht="11.25" customHeight="1" x14ac:dyDescent="0.3">
      <c r="A94" s="296">
        <f>(SUMIFS(G7:G84,E7:E84,"&lt;0"))/A92</f>
        <v>-5.6626752541312546E-2</v>
      </c>
    </row>
    <row r="95" spans="1:26" ht="15.75" customHeight="1" x14ac:dyDescent="0.3"/>
    <row r="96" spans="1:26" ht="15.75" customHeight="1" x14ac:dyDescent="0.3"/>
    <row r="97" spans="1:1" ht="15" customHeight="1" x14ac:dyDescent="0.3">
      <c r="A97" s="11" t="s">
        <v>615</v>
      </c>
    </row>
    <row r="98" spans="1:1" ht="15" customHeight="1" x14ac:dyDescent="0.3">
      <c r="A98" s="50">
        <f>AVERAGE(G8,G12,G16,G20,G24,G28,G32,G36,G40,G44,G48,G52,G56,G60,G64,G68,G72,G76,G80)</f>
        <v>1.9373354324880427E-2</v>
      </c>
    </row>
    <row r="99" spans="1:1" ht="15" customHeight="1" x14ac:dyDescent="0.3">
      <c r="A99" s="50" t="s">
        <v>616</v>
      </c>
    </row>
    <row r="100" spans="1:1" ht="15" customHeight="1" x14ac:dyDescent="0.3">
      <c r="A100" s="50">
        <f>AVERAGE(G9,G13,G17,G21,G25,G29,G33,G37,G41,G45,G49,G53,G57,G61,G65,G69,G73,G77,G81)</f>
        <v>3.3949124306264407E-2</v>
      </c>
    </row>
    <row r="101" spans="1:1" ht="15" customHeight="1" x14ac:dyDescent="0.3">
      <c r="A101" s="50" t="s">
        <v>617</v>
      </c>
    </row>
    <row r="102" spans="1:1" ht="15" customHeight="1" x14ac:dyDescent="0.3">
      <c r="A102" s="50">
        <f>AVERAGE(G10,G14,G18,G22,G26,G30,G34,G38,G42,G46,G50,G54,G58,G62,G66,G70,G74,G78,G82)</f>
        <v>2.1539468634307085E-2</v>
      </c>
    </row>
    <row r="103" spans="1:1" ht="15" customHeight="1" x14ac:dyDescent="0.3">
      <c r="A103" s="50" t="s">
        <v>618</v>
      </c>
    </row>
    <row r="104" spans="1:1" ht="15" customHeight="1" x14ac:dyDescent="0.3">
      <c r="A104" s="50">
        <f>AVERAGE(G7,G11,G15,G19,G23,G27,G31,G35,G39,G43,G47,G51,G55,G59,G63,G67,G71,G75,G79)</f>
        <v>4.4004769376837713E-2</v>
      </c>
    </row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3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4:K84 J86:K92 I93:K1002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619</v>
      </c>
      <c r="C1" s="430">
        <f ca="1">TODAY()</f>
        <v>46316</v>
      </c>
      <c r="D1" s="570" t="s">
        <v>620</v>
      </c>
      <c r="E1" s="559"/>
      <c r="F1" s="570" t="s">
        <v>621</v>
      </c>
      <c r="G1" s="559"/>
      <c r="H1" s="570" t="s">
        <v>622</v>
      </c>
      <c r="I1" s="559"/>
      <c r="J1" s="570" t="s">
        <v>623</v>
      </c>
      <c r="K1" s="559"/>
      <c r="L1" s="431"/>
      <c r="M1" s="431"/>
      <c r="N1" s="432">
        <f>R1/Q1</f>
        <v>0.22415375262239876</v>
      </c>
      <c r="O1" s="571" t="s">
        <v>624</v>
      </c>
      <c r="P1" s="553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625</v>
      </c>
      <c r="C2" s="430">
        <f>'Retirement Calculator'!D6</f>
        <v>51288</v>
      </c>
      <c r="D2" s="435" t="s">
        <v>546</v>
      </c>
      <c r="E2" s="436">
        <f>B13</f>
        <v>104249.60000000001</v>
      </c>
      <c r="F2" s="435" t="s">
        <v>546</v>
      </c>
      <c r="G2" s="436">
        <f>C13</f>
        <v>18000</v>
      </c>
      <c r="H2" s="435" t="s">
        <v>546</v>
      </c>
      <c r="I2" s="436">
        <f>D13</f>
        <v>175500</v>
      </c>
      <c r="J2" s="435" t="s">
        <v>546</v>
      </c>
      <c r="K2" s="436">
        <f>I2</f>
        <v>175500</v>
      </c>
      <c r="L2" s="431"/>
      <c r="M2" s="431"/>
      <c r="N2" s="437" t="s">
        <v>560</v>
      </c>
      <c r="O2" s="438" t="s">
        <v>626</v>
      </c>
      <c r="P2" s="438" t="s">
        <v>627</v>
      </c>
      <c r="Q2" s="439" t="s">
        <v>628</v>
      </c>
      <c r="R2" s="440" t="s">
        <v>629</v>
      </c>
    </row>
    <row r="3" spans="2:18" ht="11.25" customHeight="1" x14ac:dyDescent="0.3">
      <c r="B3" s="429" t="s">
        <v>630</v>
      </c>
      <c r="C3" s="438">
        <f ca="1">(C2-C1)/365.25</f>
        <v>13.612594113620808</v>
      </c>
      <c r="D3" s="429" t="s">
        <v>631</v>
      </c>
      <c r="E3" s="441">
        <f ca="1">'TSP-401K'!J4</f>
        <v>0.11245490908622741</v>
      </c>
      <c r="F3" s="429" t="s">
        <v>631</v>
      </c>
      <c r="G3" s="441">
        <f ca="1">'TSP-401K'!O4</f>
        <v>0.10839291214942934</v>
      </c>
      <c r="H3" s="429" t="s">
        <v>631</v>
      </c>
      <c r="I3" s="441">
        <f ca="1">'TSP-401K'!T4</f>
        <v>0.10798251032829287</v>
      </c>
      <c r="J3" s="429" t="s">
        <v>631</v>
      </c>
      <c r="K3" s="441">
        <f ca="1">'TSP-401K'!Y4</f>
        <v>0.10631559491157533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632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633</v>
      </c>
      <c r="C5" s="438">
        <f ca="1">(C4-C1)/365.25</f>
        <v>13.612594113620808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634</v>
      </c>
      <c r="C6" s="445">
        <f>E6+G6+I6+K6</f>
        <v>1114222.3699999999</v>
      </c>
      <c r="D6" s="429" t="s">
        <v>635</v>
      </c>
      <c r="E6" s="445">
        <f>'TSP-401K'!H84*-1</f>
        <v>439148.42999999993</v>
      </c>
      <c r="F6" s="429" t="s">
        <v>635</v>
      </c>
      <c r="G6" s="445">
        <f>'TSP-401K'!L84*-1</f>
        <v>138364.19</v>
      </c>
      <c r="H6" s="429" t="s">
        <v>635</v>
      </c>
      <c r="I6" s="445">
        <f>'TSP-401K'!Q84*-1</f>
        <v>411046.00999999995</v>
      </c>
      <c r="J6" s="429" t="s">
        <v>635</v>
      </c>
      <c r="K6" s="445">
        <f>'TSP-401K'!V84*-1</f>
        <v>125663.74000000006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636</v>
      </c>
      <c r="C8" s="445">
        <f ca="1">E8+G8+I8+K8</f>
        <v>6169850.9164684871</v>
      </c>
      <c r="D8" s="429" t="s">
        <v>637</v>
      </c>
      <c r="E8" s="445">
        <f ca="1">FV(E3/26,C3*26,-(E2*0.1)/26,-E6,1)</f>
        <v>2358800.970141877</v>
      </c>
      <c r="F8" s="429" t="s">
        <v>637</v>
      </c>
      <c r="G8" s="445">
        <f ca="1">FV(G3/12,12*C3,-(G2*0.1)/12,-G6,1)</f>
        <v>657146.95547731838</v>
      </c>
      <c r="H8" s="429" t="s">
        <v>637</v>
      </c>
      <c r="I8" s="445">
        <f ca="1">FV(I3/24,C5*24,-(I2*0.1)/24,-I6,1)</f>
        <v>2326108.3886691099</v>
      </c>
      <c r="J8" s="429" t="s">
        <v>637</v>
      </c>
      <c r="K8" s="445">
        <f ca="1">FV(K3/24,C5*24,-(K2*0.055)/24,-K6,1)</f>
        <v>827794.60218018177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638</v>
      </c>
      <c r="C12" s="446" t="s">
        <v>562</v>
      </c>
      <c r="D12" s="446" t="s">
        <v>639</v>
      </c>
      <c r="E12" s="454" t="s">
        <v>640</v>
      </c>
      <c r="F12" s="444"/>
      <c r="G12" s="446"/>
      <c r="H12" s="431"/>
      <c r="I12" s="446" t="s">
        <v>549</v>
      </c>
      <c r="J12" s="446" t="s">
        <v>550</v>
      </c>
      <c r="K12" s="446" t="s">
        <v>551</v>
      </c>
      <c r="L12" s="446" t="s">
        <v>552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641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642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643</v>
      </c>
      <c r="C16" s="455" t="s">
        <v>644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645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646</v>
      </c>
      <c r="C21" s="455" t="s">
        <v>647</v>
      </c>
      <c r="D21" s="455" t="s">
        <v>648</v>
      </c>
      <c r="E21" s="457" t="s">
        <v>649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650</v>
      </c>
      <c r="C23" s="446" t="s">
        <v>651</v>
      </c>
      <c r="D23" s="446" t="s">
        <v>652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645</v>
      </c>
      <c r="C28" s="455" t="s">
        <v>653</v>
      </c>
      <c r="D28" s="455" t="s">
        <v>654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655</v>
      </c>
      <c r="B1" s="444">
        <f ca="1">'Combined Retirement'!E8+'Combined Retirement'!G8</f>
        <v>3015947.9256191952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656</v>
      </c>
      <c r="B2" s="460">
        <v>0.05</v>
      </c>
      <c r="C2" s="446" t="s">
        <v>657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658</v>
      </c>
      <c r="B4" s="451">
        <f ca="1">(SUMIFS(H:H,I:I,"&gt;0",L:L,"&lt;0"))/12</f>
        <v>29.583333333333332</v>
      </c>
      <c r="C4" s="463">
        <f ca="1">(SUMIFS(H:H,I:I,"&gt;0",L:L,"&lt;0"))</f>
        <v>355</v>
      </c>
      <c r="D4" s="456">
        <f t="array" aca="1" ref="D4" ca="1">INDEX(N:N,MATCH(C4,H:H,0),0)</f>
        <v>62063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31" t="s">
        <v>590</v>
      </c>
    </row>
    <row r="8" spans="1:14" ht="11.25" customHeight="1" x14ac:dyDescent="0.3">
      <c r="A8" s="459">
        <v>1</v>
      </c>
      <c r="B8" s="447">
        <f ca="1">B1</f>
        <v>3015947.9256191952</v>
      </c>
      <c r="C8" s="447">
        <f t="shared" ref="C8:C136" si="0">SUMIF(G:G,A8,J:J)</f>
        <v>398963.19893278764</v>
      </c>
      <c r="D8" s="447">
        <f ca="1">SUMIF(G:G,1,K:K)</f>
        <v>143329.55366903357</v>
      </c>
      <c r="E8" s="447">
        <f t="shared" ref="E8:E136" ca="1" si="1">B8-C8+D8</f>
        <v>2760314.2803554414</v>
      </c>
      <c r="F8" s="431"/>
      <c r="G8" s="459">
        <v>1</v>
      </c>
      <c r="H8" s="459">
        <v>1</v>
      </c>
      <c r="I8" s="444">
        <f ca="1">B1</f>
        <v>3015947.9256191952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12427.920801561651</v>
      </c>
      <c r="L8" s="444">
        <f t="shared" ref="L8:L262" ca="1" si="3">I8-J8+K8</f>
        <v>2995128.9131763582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2760314.2803554414</v>
      </c>
      <c r="C9" s="447">
        <f t="shared" si="0"/>
        <v>398963.19893278764</v>
      </c>
      <c r="D9" s="447">
        <f ca="1">SUMIF(G:G,2,K:K)</f>
        <v>130250.85121491431</v>
      </c>
      <c r="E9" s="447">
        <f t="shared" ca="1" si="1"/>
        <v>2491601.9326375681</v>
      </c>
      <c r="F9" s="431"/>
      <c r="G9" s="459">
        <v>1</v>
      </c>
      <c r="H9" s="459">
        <v>2</v>
      </c>
      <c r="I9" s="444">
        <f t="shared" ref="I9:I263" ca="1" si="5">L8</f>
        <v>2995128.9131763582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12341.174916383165</v>
      </c>
      <c r="L9" s="444">
        <f t="shared" ca="1" si="3"/>
        <v>2974223.1548483428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2491601.9326375681</v>
      </c>
      <c r="C10" s="447">
        <f t="shared" si="0"/>
        <v>398963.19893278764</v>
      </c>
      <c r="D10" s="447">
        <f ca="1">SUMIF(G:G,3,K:K)</f>
        <v>116503.01752141179</v>
      </c>
      <c r="E10" s="447">
        <f t="shared" ca="1" si="1"/>
        <v>2209141.7512261923</v>
      </c>
      <c r="F10" s="431"/>
      <c r="G10" s="459">
        <v>1</v>
      </c>
      <c r="H10" s="459">
        <v>3</v>
      </c>
      <c r="I10" s="444">
        <f t="shared" ca="1" si="5"/>
        <v>2974223.1548483428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12254.067590016433</v>
      </c>
      <c r="L10" s="444">
        <f t="shared" ca="1" si="3"/>
        <v>2953230.2891939604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2209141.7512261923</v>
      </c>
      <c r="C11" s="447">
        <f t="shared" si="0"/>
        <v>394307.19893278764</v>
      </c>
      <c r="D11" s="447">
        <f ca="1">SUMIF(G:G,4,K:K)</f>
        <v>102120.19206178263</v>
      </c>
      <c r="E11" s="447">
        <f t="shared" ca="1" si="1"/>
        <v>1916954.7443551873</v>
      </c>
      <c r="F11" s="431"/>
      <c r="G11" s="459">
        <v>1</v>
      </c>
      <c r="H11" s="459">
        <v>4</v>
      </c>
      <c r="I11" s="444">
        <f t="shared" ca="1" si="5"/>
        <v>2953230.2891939604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12166.597316456506</v>
      </c>
      <c r="L11" s="444">
        <f t="shared" ca="1" si="3"/>
        <v>2932149.9532660181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1916954.7443551873</v>
      </c>
      <c r="C12" s="447">
        <f t="shared" si="0"/>
        <v>389651.19893278764</v>
      </c>
      <c r="D12" s="447">
        <f ca="1">SUMIF(G:G,5,K:K)</f>
        <v>87359.07025073377</v>
      </c>
      <c r="E12" s="447">
        <f t="shared" ca="1" si="1"/>
        <v>1614662.6156731334</v>
      </c>
      <c r="F12" s="431"/>
      <c r="G12" s="459">
        <v>1</v>
      </c>
      <c r="H12" s="459">
        <v>5</v>
      </c>
      <c r="I12" s="444">
        <f t="shared" ca="1" si="5"/>
        <v>2932149.9532660181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12078.762583423413</v>
      </c>
      <c r="L12" s="444">
        <f t="shared" ca="1" si="3"/>
        <v>2910981.7826050427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1614662.6156731334</v>
      </c>
      <c r="C13" s="447">
        <f t="shared" si="0"/>
        <v>272655.17935989378</v>
      </c>
      <c r="D13" s="447">
        <f ca="1">SUMIF(G:G,6,K:K)</f>
        <v>73363.831633000227</v>
      </c>
      <c r="E13" s="447">
        <f t="shared" ca="1" si="1"/>
        <v>1415371.2679462398</v>
      </c>
      <c r="F13" s="431"/>
      <c r="G13" s="459">
        <v>1</v>
      </c>
      <c r="H13" s="459">
        <v>6</v>
      </c>
      <c r="I13" s="444">
        <f t="shared" ca="1" si="5"/>
        <v>2910981.7826050427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11990.561872336017</v>
      </c>
      <c r="L13" s="444">
        <f t="shared" ca="1" si="3"/>
        <v>2889725.41123298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1415371.2679462398</v>
      </c>
      <c r="C14" s="447">
        <f t="shared" si="0"/>
        <v>108860.75195784221</v>
      </c>
      <c r="D14" s="447">
        <f ca="1">SUMIF(G:G,7,K:K)</f>
        <v>69419.251843748032</v>
      </c>
      <c r="E14" s="447">
        <f t="shared" ca="1" si="1"/>
        <v>1375929.7678321456</v>
      </c>
      <c r="F14" s="431"/>
      <c r="G14" s="459">
        <v>1</v>
      </c>
      <c r="H14" s="459">
        <v>7</v>
      </c>
      <c r="I14" s="444">
        <f t="shared" ca="1" si="5"/>
        <v>2889725.41123298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11901.993658285755</v>
      </c>
      <c r="L14" s="444">
        <f t="shared" ca="1" si="3"/>
        <v>2868380.4716468668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1375929.7678321456</v>
      </c>
      <c r="C15" s="447">
        <f t="shared" si="0"/>
        <v>108860.75195784221</v>
      </c>
      <c r="D15" s="447">
        <f ca="1">SUMIF(G:G,8,K:K)</f>
        <v>67401.349842608324</v>
      </c>
      <c r="E15" s="447">
        <f t="shared" ca="1" si="1"/>
        <v>1334470.3657169119</v>
      </c>
      <c r="F15" s="431"/>
      <c r="G15" s="459">
        <v>1</v>
      </c>
      <c r="H15" s="459">
        <v>8</v>
      </c>
      <c r="I15" s="444">
        <f t="shared" ca="1" si="5"/>
        <v>2868380.4716468668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11813.056410010284</v>
      </c>
      <c r="L15" s="444">
        <f t="shared" ca="1" si="3"/>
        <v>2846946.5948124784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1334470.3657169119</v>
      </c>
      <c r="C16" s="447">
        <f t="shared" si="0"/>
        <v>101423.65635784219</v>
      </c>
      <c r="D16" s="447">
        <f ca="1">SUMIF(G:G,9,K:K)</f>
        <v>65468.742231690368</v>
      </c>
      <c r="E16" s="447">
        <f t="shared" ca="1" si="1"/>
        <v>1298515.4515907599</v>
      </c>
      <c r="F16" s="431"/>
      <c r="G16" s="459">
        <v>1</v>
      </c>
      <c r="H16" s="459">
        <v>9</v>
      </c>
      <c r="I16" s="444">
        <f t="shared" ca="1" si="5"/>
        <v>2846946.5948124784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11723.748589866998</v>
      </c>
      <c r="L16" s="444">
        <f t="shared" ca="1" si="3"/>
        <v>2825423.4101579464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1298515.4515907599</v>
      </c>
      <c r="C17" s="447">
        <f t="shared" si="0"/>
        <v>100747.55675784221</v>
      </c>
      <c r="D17" s="447">
        <f ca="1">SUMIF(G:G,10,K:K)</f>
        <v>63663.811125514774</v>
      </c>
      <c r="E17" s="447">
        <f t="shared" ca="1" si="1"/>
        <v>1261431.7059584325</v>
      </c>
      <c r="F17" s="431"/>
      <c r="G17" s="459">
        <v>1</v>
      </c>
      <c r="H17" s="459">
        <v>10</v>
      </c>
      <c r="I17" s="444">
        <f t="shared" ca="1" si="5"/>
        <v>2825423.4101579464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11634.068653806447</v>
      </c>
      <c r="L17" s="444">
        <f t="shared" ca="1" si="3"/>
        <v>2803810.5455673542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1261431.7059584325</v>
      </c>
      <c r="C18" s="447">
        <f t="shared" si="0"/>
        <v>100747.55675784221</v>
      </c>
      <c r="D18" s="447">
        <f ca="1">SUMIF(G:G,11,K:K)</f>
        <v>61766.536318401479</v>
      </c>
      <c r="E18" s="447">
        <f t="shared" ca="1" si="1"/>
        <v>1222450.6855189919</v>
      </c>
      <c r="F18" s="431"/>
      <c r="G18" s="459">
        <v>1</v>
      </c>
      <c r="H18" s="459">
        <v>11</v>
      </c>
      <c r="I18" s="444">
        <f t="shared" ca="1" si="5"/>
        <v>2803810.5455673542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11544.015051345646</v>
      </c>
      <c r="L18" s="444">
        <f t="shared" ca="1" si="3"/>
        <v>2782107.6273743012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1222450.6855189919</v>
      </c>
      <c r="C19" s="447">
        <f t="shared" si="0"/>
        <v>100747.55675784221</v>
      </c>
      <c r="D19" s="447">
        <f ca="1">SUMIF(G:G,12,K:K)</f>
        <v>59772.193331353054</v>
      </c>
      <c r="E19" s="447">
        <f t="shared" ca="1" si="1"/>
        <v>1181475.3220925028</v>
      </c>
      <c r="F19" s="431"/>
      <c r="G19" s="459">
        <v>1</v>
      </c>
      <c r="H19" s="459">
        <v>12</v>
      </c>
      <c r="I19" s="444">
        <f t="shared" ca="1" si="5"/>
        <v>2782107.6273743012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11453.586225541259</v>
      </c>
      <c r="L19" s="444">
        <f t="shared" ca="1" si="3"/>
        <v>2760314.2803554437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1181475.3220925028</v>
      </c>
      <c r="C20" s="447">
        <f t="shared" si="0"/>
        <v>100747.55675784221</v>
      </c>
      <c r="D20" s="447">
        <f ca="1">SUMIF(G:G,13,K:K)</f>
        <v>57675.815972060111</v>
      </c>
      <c r="E20" s="447">
        <f t="shared" ca="1" si="1"/>
        <v>1138403.5813067209</v>
      </c>
      <c r="F20" s="431"/>
      <c r="G20" s="459">
        <v>2</v>
      </c>
      <c r="H20" s="459">
        <v>13</v>
      </c>
      <c r="I20" s="444">
        <f t="shared" ca="1" si="5"/>
        <v>2760314.2803554437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11362.780612962688</v>
      </c>
      <c r="L20" s="444">
        <f t="shared" ca="1" si="3"/>
        <v>2738430.1277240077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1138403.5813067209</v>
      </c>
      <c r="C21" s="447">
        <f t="shared" si="0"/>
        <v>100747.55675784221</v>
      </c>
      <c r="D21" s="447">
        <f ca="1">SUMIF(G:G,14,K:K)</f>
        <v>55472.183968389443</v>
      </c>
      <c r="E21" s="447">
        <f t="shared" ca="1" si="1"/>
        <v>1093128.2085172681</v>
      </c>
      <c r="F21" s="431"/>
      <c r="G21" s="459">
        <v>2</v>
      </c>
      <c r="H21" s="459">
        <v>14</v>
      </c>
      <c r="I21" s="444">
        <f t="shared" ca="1" si="5"/>
        <v>2738430.1277240077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11271.596643665038</v>
      </c>
      <c r="L21" s="444">
        <f t="shared" ca="1" si="3"/>
        <v>2716454.7911232738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1093128.2085172681</v>
      </c>
      <c r="C22" s="447">
        <f t="shared" si="0"/>
        <v>100747.55675784221</v>
      </c>
      <c r="D22" s="447">
        <f ca="1">SUMIF(G:G,15,K:K)</f>
        <v>53155.809969178052</v>
      </c>
      <c r="E22" s="447">
        <f t="shared" ca="1" si="1"/>
        <v>1045536.4617286039</v>
      </c>
      <c r="F22" s="431"/>
      <c r="G22" s="459">
        <v>2</v>
      </c>
      <c r="H22" s="459">
        <v>15</v>
      </c>
      <c r="I22" s="444">
        <f t="shared" ca="1" si="5"/>
        <v>2716454.7911232738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11180.032741161978</v>
      </c>
      <c r="L22" s="444">
        <f t="shared" ca="1" si="3"/>
        <v>2694387.890620037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1045536.4617286039</v>
      </c>
      <c r="C23" s="447">
        <f t="shared" si="0"/>
        <v>100747.55675784221</v>
      </c>
      <c r="D23" s="447">
        <f ca="1">SUMIF(G:G,16,K:K)</f>
        <v>50720.925879963121</v>
      </c>
      <c r="E23" s="447">
        <f t="shared" ca="1" si="1"/>
        <v>995509.83085072483</v>
      </c>
      <c r="F23" s="431"/>
      <c r="G23" s="459">
        <v>2</v>
      </c>
      <c r="H23" s="459">
        <v>16</v>
      </c>
      <c r="I23" s="444">
        <f t="shared" ca="1" si="5"/>
        <v>2694387.890620037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11088.087322398493</v>
      </c>
      <c r="L23" s="444">
        <f t="shared" ca="1" si="3"/>
        <v>2672229.0446980367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995509.83085072483</v>
      </c>
      <c r="C24" s="447">
        <f t="shared" si="0"/>
        <v>100747.55675784221</v>
      </c>
      <c r="D24" s="447">
        <f ca="1">SUMIF(G:G,17,K:K)</f>
        <v>48161.468499621893</v>
      </c>
      <c r="E24" s="447">
        <f t="shared" ca="1" si="1"/>
        <v>942923.74259250448</v>
      </c>
      <c r="F24" s="431"/>
      <c r="G24" s="459">
        <v>2</v>
      </c>
      <c r="H24" s="459">
        <v>17</v>
      </c>
      <c r="I24" s="444">
        <f t="shared" ca="1" si="5"/>
        <v>2672229.0446980367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10995.758797723491</v>
      </c>
      <c r="L24" s="444">
        <f t="shared" ca="1" si="3"/>
        <v>2649977.8702513613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942923.74259250448</v>
      </c>
      <c r="C25" s="447">
        <f t="shared" si="0"/>
        <v>100747.55675784221</v>
      </c>
      <c r="D25" s="447">
        <f ca="1">SUMIF(G:G,18,K:K)</f>
        <v>45471.064422155039</v>
      </c>
      <c r="E25" s="447">
        <f t="shared" ca="1" si="1"/>
        <v>887647.25025681732</v>
      </c>
      <c r="F25" s="431"/>
      <c r="G25" s="459">
        <v>2</v>
      </c>
      <c r="H25" s="459">
        <v>18</v>
      </c>
      <c r="I25" s="444">
        <f t="shared" ca="1" si="5"/>
        <v>2649977.8702513613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10903.045570862343</v>
      </c>
      <c r="L25" s="444">
        <f t="shared" ca="1" si="3"/>
        <v>2627633.982577825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887647.25025681732</v>
      </c>
      <c r="C26" s="447">
        <f t="shared" si="0"/>
        <v>100747.55675784221</v>
      </c>
      <c r="D26" s="447">
        <f ca="1">SUMIF(G:G,19,K:K)</f>
        <v>42643.014166016204</v>
      </c>
      <c r="E26" s="447">
        <f t="shared" ca="1" si="1"/>
        <v>829542.70766499138</v>
      </c>
      <c r="F26" s="431"/>
      <c r="G26" s="459">
        <v>2</v>
      </c>
      <c r="H26" s="459">
        <v>19</v>
      </c>
      <c r="I26" s="444">
        <f t="shared" ca="1" si="5"/>
        <v>2627633.982577825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10809.946038889275</v>
      </c>
      <c r="L26" s="444">
        <f t="shared" ca="1" si="3"/>
        <v>2605196.9953723154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829542.70766499138</v>
      </c>
      <c r="C27" s="447">
        <f t="shared" si="0"/>
        <v>100747.55675784221</v>
      </c>
      <c r="D27" s="447">
        <f ca="1">SUMIF(G:G,20,K:K)</f>
        <v>39670.27549146839</v>
      </c>
      <c r="E27" s="447">
        <f t="shared" ca="1" si="1"/>
        <v>768465.42639861756</v>
      </c>
      <c r="F27" s="431"/>
      <c r="G27" s="459">
        <v>2</v>
      </c>
      <c r="H27" s="459">
        <v>20</v>
      </c>
      <c r="I27" s="444">
        <f t="shared" ca="1" si="5"/>
        <v>2605196.9953723154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10716.458592199653</v>
      </c>
      <c r="L27" s="444">
        <f t="shared" ca="1" si="3"/>
        <v>2582666.5207201163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768465.42639861756</v>
      </c>
      <c r="C28" s="447">
        <f t="shared" si="0"/>
        <v>100747.55675784221</v>
      </c>
      <c r="D28" s="447">
        <f ca="1">SUMIF(G:G,21,K:K)</f>
        <v>36545.445864424284</v>
      </c>
      <c r="E28" s="447">
        <f t="shared" ca="1" si="1"/>
        <v>704263.3155051996</v>
      </c>
      <c r="F28" s="431"/>
      <c r="G28" s="459">
        <v>2</v>
      </c>
      <c r="H28" s="459">
        <v>21</v>
      </c>
      <c r="I28" s="444">
        <f t="shared" ca="1" si="5"/>
        <v>2582666.5207201163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10622.581614482157</v>
      </c>
      <c r="L28" s="444">
        <f t="shared" ca="1" si="3"/>
        <v>2560042.1690901997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704263.3155051996</v>
      </c>
      <c r="C29" s="447">
        <f t="shared" si="0"/>
        <v>100747.55675784221</v>
      </c>
      <c r="D29" s="447">
        <f ca="1">SUMIF(G:G,22,K:K)</f>
        <v>33260.744023103522</v>
      </c>
      <c r="E29" s="447">
        <f t="shared" ca="1" si="1"/>
        <v>636776.50277046091</v>
      </c>
      <c r="F29" s="431"/>
      <c r="G29" s="459">
        <v>2</v>
      </c>
      <c r="H29" s="459">
        <v>22</v>
      </c>
      <c r="I29" s="444">
        <f t="shared" ca="1" si="5"/>
        <v>2560042.1690901997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10528.313482690837</v>
      </c>
      <c r="L29" s="444">
        <f t="shared" ca="1" si="3"/>
        <v>2537323.549328492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636776.50277046091</v>
      </c>
      <c r="C30" s="447">
        <f t="shared" si="0"/>
        <v>100747.55675784221</v>
      </c>
      <c r="D30" s="447">
        <f ca="1">SUMIF(G:G,23,K:K)</f>
        <v>29807.990601605179</v>
      </c>
      <c r="E30" s="447">
        <f t="shared" ca="1" si="1"/>
        <v>565836.93661422387</v>
      </c>
      <c r="F30" s="431"/>
      <c r="G30" s="459">
        <v>2</v>
      </c>
      <c r="H30" s="459">
        <v>23</v>
      </c>
      <c r="I30" s="444">
        <f t="shared" ca="1" si="5"/>
        <v>2537323.549328492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10433.652567017056</v>
      </c>
      <c r="L30" s="444">
        <f t="shared" ca="1" si="3"/>
        <v>2514510.2686511101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565836.93661422387</v>
      </c>
      <c r="C31" s="447">
        <f t="shared" si="0"/>
        <v>100747.55675784221</v>
      </c>
      <c r="D31" s="447">
        <f ca="1">SUMIF(G:G,24,K:K)</f>
        <v>26178.587762145333</v>
      </c>
      <c r="E31" s="447">
        <f t="shared" ca="1" si="1"/>
        <v>491267.96761852701</v>
      </c>
      <c r="F31" s="431"/>
      <c r="G31" s="459">
        <v>2</v>
      </c>
      <c r="H31" s="459">
        <v>24</v>
      </c>
      <c r="I31" s="444">
        <f t="shared" ca="1" si="5"/>
        <v>2514510.2686511101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10338.597230861296</v>
      </c>
      <c r="L31" s="444">
        <f t="shared" ca="1" si="3"/>
        <v>2491601.9326375728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491267.96761852701</v>
      </c>
      <c r="C32" s="447">
        <f t="shared" si="0"/>
        <v>100747.55675784221</v>
      </c>
      <c r="D32" s="447">
        <f ca="1">SUMIF(G:G,25,K:K)</f>
        <v>22363.497785241361</v>
      </c>
      <c r="E32" s="447">
        <f t="shared" ca="1" si="1"/>
        <v>412883.90864592616</v>
      </c>
      <c r="F32" s="431"/>
      <c r="G32" s="459">
        <v>3</v>
      </c>
      <c r="H32" s="459">
        <v>25</v>
      </c>
      <c r="I32" s="444">
        <f t="shared" ca="1" si="5"/>
        <v>2491601.9326375728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10243.145830804891</v>
      </c>
      <c r="L32" s="444">
        <f t="shared" ca="1" si="3"/>
        <v>2468598.1452239789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412883.90864592616</v>
      </c>
      <c r="C33" s="447">
        <f t="shared" si="0"/>
        <v>100747.55675784221</v>
      </c>
      <c r="D33" s="447">
        <f ca="1">SUMIF(G:G,26,K:K)</f>
        <v>18353.220564529405</v>
      </c>
      <c r="E33" s="447">
        <f t="shared" ca="1" si="1"/>
        <v>330489.57245261339</v>
      </c>
      <c r="F33" s="431"/>
      <c r="G33" s="459">
        <v>3</v>
      </c>
      <c r="H33" s="459">
        <v>26</v>
      </c>
      <c r="I33" s="444">
        <f t="shared" ca="1" si="5"/>
        <v>2468598.1452239789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10147.296716581584</v>
      </c>
      <c r="L33" s="444">
        <f t="shared" ca="1" si="3"/>
        <v>2445498.5086961617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330489.57245261339</v>
      </c>
      <c r="C34" s="447">
        <f t="shared" si="0"/>
        <v>100747.55675784221</v>
      </c>
      <c r="D34" s="447">
        <f ca="1">SUMIF(G:G,27,K:K)</f>
        <v>14137.769950173948</v>
      </c>
      <c r="E34" s="447">
        <f t="shared" ca="1" si="1"/>
        <v>243879.78564494514</v>
      </c>
      <c r="F34" s="431"/>
      <c r="G34" s="459">
        <v>3</v>
      </c>
      <c r="H34" s="459">
        <v>27</v>
      </c>
      <c r="I34" s="444">
        <f t="shared" ca="1" si="5"/>
        <v>2445498.5086961617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10051.048231049012</v>
      </c>
      <c r="L34" s="444">
        <f t="shared" ca="1" si="3"/>
        <v>2422302.6236828119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243879.78564494514</v>
      </c>
      <c r="C35" s="447">
        <f t="shared" si="0"/>
        <v>100747.55675784221</v>
      </c>
      <c r="D35" s="447">
        <f ca="1">SUMIF(G:G,28,K:K)</f>
        <v>9706.6488819613423</v>
      </c>
      <c r="E35" s="447">
        <f t="shared" ca="1" si="1"/>
        <v>152838.87776906425</v>
      </c>
      <c r="F35" s="431"/>
      <c r="G35" s="459">
        <v>3</v>
      </c>
      <c r="H35" s="459">
        <v>28</v>
      </c>
      <c r="I35" s="444">
        <f t="shared" ca="1" si="5"/>
        <v>2422302.6236828119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9954.3987101600542</v>
      </c>
      <c r="L35" s="444">
        <f t="shared" ca="1" si="3"/>
        <v>2399010.0891485731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152838.87776906425</v>
      </c>
      <c r="C36" s="447">
        <f t="shared" si="0"/>
        <v>100747.55675784221</v>
      </c>
      <c r="D36" s="447">
        <f ca="1">SUMIF(G:G,29,K:K)</f>
        <v>5048.8232501552484</v>
      </c>
      <c r="E36" s="447">
        <f t="shared" ca="1" si="1"/>
        <v>57140.144261377289</v>
      </c>
      <c r="F36" s="431"/>
      <c r="G36" s="459">
        <v>3</v>
      </c>
      <c r="H36" s="459">
        <v>29</v>
      </c>
      <c r="I36" s="444">
        <f t="shared" ca="1" si="5"/>
        <v>2399010.0891485731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9857.3464829340592</v>
      </c>
      <c r="L36" s="444">
        <f t="shared" ca="1" si="3"/>
        <v>2375620.5023871083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57140.144261377289</v>
      </c>
      <c r="C37" s="447">
        <f t="shared" si="0"/>
        <v>100747.55675784221</v>
      </c>
      <c r="D37" s="447">
        <f ca="1">SUMIF(G:G,30,K:K)</f>
        <v>152.69441902376997</v>
      </c>
      <c r="E37" s="447">
        <f t="shared" ca="1" si="1"/>
        <v>-43454.718077441146</v>
      </c>
      <c r="F37" s="431"/>
      <c r="G37" s="459">
        <v>3</v>
      </c>
      <c r="H37" s="459">
        <v>30</v>
      </c>
      <c r="I37" s="444">
        <f t="shared" ca="1" si="5"/>
        <v>2375620.5023871083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9759.8898714279567</v>
      </c>
      <c r="L37" s="444">
        <f t="shared" ca="1" si="3"/>
        <v>2352133.4590141373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-43454.718077441146</v>
      </c>
      <c r="C38" s="447">
        <f t="shared" si="0"/>
        <v>100747.55675784221</v>
      </c>
      <c r="D38" s="447">
        <f ca="1">SUMIF(G:G,31,K:K)</f>
        <v>-4993.9296553818667</v>
      </c>
      <c r="E38" s="447">
        <f t="shared" ca="1" si="1"/>
        <v>-149196.2044906652</v>
      </c>
      <c r="F38" s="431"/>
      <c r="G38" s="459">
        <v>3</v>
      </c>
      <c r="H38" s="459">
        <v>31</v>
      </c>
      <c r="I38" s="444">
        <f t="shared" ca="1" si="5"/>
        <v>2352133.4590141373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9662.0271907072438</v>
      </c>
      <c r="L38" s="444">
        <f t="shared" ca="1" si="3"/>
        <v>2328548.5529604456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-149196.2044906652</v>
      </c>
      <c r="C39" s="447">
        <f t="shared" si="0"/>
        <v>100747.55675784221</v>
      </c>
      <c r="D39" s="447">
        <f ca="1">SUMIF(G:G,32,K:K)</f>
        <v>-10403.864785117912</v>
      </c>
      <c r="E39" s="447">
        <f t="shared" ca="1" si="1"/>
        <v>-260347.62603362533</v>
      </c>
      <c r="F39" s="431"/>
      <c r="G39" s="459">
        <v>3</v>
      </c>
      <c r="H39" s="459">
        <v>32</v>
      </c>
      <c r="I39" s="444">
        <f t="shared" ca="1" si="5"/>
        <v>2328548.5529604456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9563.7567488168625</v>
      </c>
      <c r="L39" s="444">
        <f t="shared" ca="1" si="3"/>
        <v>2304865.3764648638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-260347.62603362533</v>
      </c>
      <c r="C40" s="447">
        <f t="shared" si="0"/>
        <v>100747.55675784221</v>
      </c>
      <c r="D40" s="447">
        <f ca="1">SUMIF(G:G,33,K:K)</f>
        <v>-16090.582463508314</v>
      </c>
      <c r="E40" s="447">
        <f t="shared" ca="1" si="1"/>
        <v>-377185.76525497582</v>
      </c>
      <c r="F40" s="431"/>
      <c r="G40" s="459">
        <v>3</v>
      </c>
      <c r="H40" s="459">
        <v>33</v>
      </c>
      <c r="I40" s="444">
        <f t="shared" ca="1" si="5"/>
        <v>2304865.3764648638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9465.0768467519374</v>
      </c>
      <c r="L40" s="444">
        <f t="shared" ca="1" si="3"/>
        <v>2281083.5200672168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-377185.76525497582</v>
      </c>
      <c r="C41" s="447">
        <f t="shared" si="0"/>
        <v>100747.55675784221</v>
      </c>
      <c r="D41" s="447">
        <f ca="1">SUMIF(G:G,34,K:K)</f>
        <v>-22068.243411042775</v>
      </c>
      <c r="E41" s="447">
        <f t="shared" ca="1" si="1"/>
        <v>-500001.5654238608</v>
      </c>
      <c r="F41" s="431"/>
      <c r="G41" s="459">
        <v>3</v>
      </c>
      <c r="H41" s="459">
        <v>34</v>
      </c>
      <c r="I41" s="444">
        <f t="shared" ca="1" si="5"/>
        <v>2281083.5200672168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9365.9857784284086</v>
      </c>
      <c r="L41" s="444">
        <f t="shared" ca="1" si="3"/>
        <v>2257202.5726012466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-500001.5654238608</v>
      </c>
      <c r="C42" s="447">
        <f t="shared" si="0"/>
        <v>100747.55675784221</v>
      </c>
      <c r="D42" s="447">
        <f ca="1">SUMIF(G:G,35,K:K)</f>
        <v>-28351.732837546617</v>
      </c>
      <c r="E42" s="447">
        <f t="shared" ca="1" si="1"/>
        <v>-629100.8550192496</v>
      </c>
      <c r="F42" s="431"/>
      <c r="G42" s="459">
        <v>3</v>
      </c>
      <c r="H42" s="459">
        <v>35</v>
      </c>
      <c r="I42" s="444">
        <f t="shared" ca="1" si="5"/>
        <v>2257202.5726012466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9266.4818306535326</v>
      </c>
      <c r="L42" s="444">
        <f t="shared" ca="1" si="3"/>
        <v>2233222.1211875016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-629100.8550192496</v>
      </c>
      <c r="C43" s="447">
        <f t="shared" si="0"/>
        <v>100747.55675784221</v>
      </c>
      <c r="D43" s="447">
        <f ca="1">SUMIF(G:G,36,K:K)</f>
        <v>-34956.697508430203</v>
      </c>
      <c r="E43" s="447">
        <f t="shared" ca="1" si="1"/>
        <v>-764805.10928552202</v>
      </c>
      <c r="F43" s="431"/>
      <c r="G43" s="459">
        <v>3</v>
      </c>
      <c r="H43" s="459">
        <v>36</v>
      </c>
      <c r="I43" s="444">
        <f t="shared" ca="1" si="5"/>
        <v>2233222.1211875016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9166.5632830962622</v>
      </c>
      <c r="L43" s="444">
        <f t="shared" ca="1" si="3"/>
        <v>2209141.7512261989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-764805.10928552202</v>
      </c>
      <c r="C44" s="447">
        <f t="shared" si="0"/>
        <v>100747.55675784221</v>
      </c>
      <c r="D44" s="447">
        <f ca="1">SUMIF(G:G,37,K:K)</f>
        <v>-41899.58470731799</v>
      </c>
      <c r="E44" s="447">
        <f t="shared" ca="1" si="1"/>
        <v>-907452.2507506822</v>
      </c>
      <c r="F44" s="431"/>
      <c r="G44" s="459">
        <v>4</v>
      </c>
      <c r="H44" s="459">
        <v>37</v>
      </c>
      <c r="I44" s="444">
        <f t="shared" ca="1" si="5"/>
        <v>2209141.7512261989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9066.2284082575006</v>
      </c>
      <c r="L44" s="444">
        <f t="shared" ca="1" si="3"/>
        <v>2184961.0463900575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-907452.2507506822</v>
      </c>
      <c r="C45" s="447">
        <f t="shared" si="0"/>
        <v>100747.55675784221</v>
      </c>
      <c r="D45" s="447">
        <f ca="1">SUMIF(G:G,38,K:K)</f>
        <v>-49197.683192079647</v>
      </c>
      <c r="E45" s="447">
        <f t="shared" ca="1" si="1"/>
        <v>-1057397.4907006039</v>
      </c>
      <c r="F45" s="431"/>
      <c r="G45" s="459">
        <v>4</v>
      </c>
      <c r="H45" s="459">
        <v>38</v>
      </c>
      <c r="I45" s="444">
        <f t="shared" ca="1" si="5"/>
        <v>2184961.0463900575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8965.4754714402443</v>
      </c>
      <c r="L45" s="444">
        <f t="shared" ca="1" si="3"/>
        <v>2160679.588617099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-1057397.4907006039</v>
      </c>
      <c r="C46" s="447">
        <f t="shared" si="0"/>
        <v>100747.55675784221</v>
      </c>
      <c r="D46" s="447">
        <f ca="1">SUMIF(G:G,39,K:K)</f>
        <v>-56869.166246249522</v>
      </c>
      <c r="E46" s="447">
        <f t="shared" ca="1" si="1"/>
        <v>-1215014.2137046957</v>
      </c>
      <c r="F46" s="431"/>
      <c r="G46" s="459">
        <v>4</v>
      </c>
      <c r="H46" s="459">
        <v>39</v>
      </c>
      <c r="I46" s="444">
        <f t="shared" ca="1" si="5"/>
        <v>2160679.588617099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8864.3027307195844</v>
      </c>
      <c r="L46" s="444">
        <f t="shared" ca="1" si="3"/>
        <v>2136296.9581034197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-1215014.2137046957</v>
      </c>
      <c r="C47" s="447">
        <f t="shared" si="0"/>
        <v>100747.55675784221</v>
      </c>
      <c r="D47" s="447">
        <f ca="1">SUMIF(G:G,40,K:K)</f>
        <v>-64933.136933038288</v>
      </c>
      <c r="E47" s="447">
        <f t="shared" ca="1" si="1"/>
        <v>-1380694.9073955761</v>
      </c>
      <c r="F47" s="431"/>
      <c r="G47" s="459">
        <v>4</v>
      </c>
      <c r="H47" s="459">
        <v>40</v>
      </c>
      <c r="I47" s="444">
        <f t="shared" ca="1" si="5"/>
        <v>2136296.9581034197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8762.7084369125878</v>
      </c>
      <c r="L47" s="444">
        <f t="shared" ca="1" si="3"/>
        <v>2111812.7332959333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-1380694.9073955761</v>
      </c>
      <c r="C48" s="447">
        <f t="shared" si="0"/>
        <v>100747.55675784221</v>
      </c>
      <c r="D48" s="447">
        <f ca="1">SUMIF(G:G,41,K:K)</f>
        <v>-73409.675664625844</v>
      </c>
      <c r="E48" s="447">
        <f t="shared" ca="1" si="1"/>
        <v>-1554852.1398180441</v>
      </c>
      <c r="F48" s="431"/>
      <c r="G48" s="459">
        <v>4</v>
      </c>
      <c r="H48" s="459">
        <v>41</v>
      </c>
      <c r="I48" s="444">
        <f t="shared" ca="1" si="5"/>
        <v>2111812.7332959333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8660.6908335480603</v>
      </c>
      <c r="L48" s="444">
        <f t="shared" ca="1" si="3"/>
        <v>2087226.4908850824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-1554852.1398180441</v>
      </c>
      <c r="C49" s="447">
        <f t="shared" si="0"/>
        <v>100747.55675784221</v>
      </c>
      <c r="D49" s="447">
        <f ca="1">SUMIF(G:G,42,K:K)</f>
        <v>-82319.890205189426</v>
      </c>
      <c r="E49" s="447">
        <f t="shared" ca="1" si="1"/>
        <v>-1737919.5867810757</v>
      </c>
      <c r="F49" s="431"/>
      <c r="G49" s="459">
        <v>4</v>
      </c>
      <c r="H49" s="459">
        <v>42</v>
      </c>
      <c r="I49" s="444">
        <f t="shared" ca="1" si="5"/>
        <v>2087226.4908850824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8558.24815683618</v>
      </c>
      <c r="L49" s="444">
        <f t="shared" ca="1" si="3"/>
        <v>2062537.8057975196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-1737919.5867810757</v>
      </c>
      <c r="C50" s="447">
        <f t="shared" si="0"/>
        <v>100747.55675784221</v>
      </c>
      <c r="D50" s="447">
        <f ca="1">SUMIF(G:G,43,K:K)</f>
        <v>-91685.968232181665</v>
      </c>
      <c r="E50" s="447">
        <f t="shared" ca="1" si="1"/>
        <v>-1930353.1117710995</v>
      </c>
      <c r="F50" s="431"/>
      <c r="G50" s="459">
        <v>4</v>
      </c>
      <c r="H50" s="459">
        <v>43</v>
      </c>
      <c r="I50" s="444">
        <f t="shared" ca="1" si="5"/>
        <v>2062537.8057975196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8458.611968971336</v>
      </c>
      <c r="L50" s="444">
        <f t="shared" ca="1" si="3"/>
        <v>2038525.4845220919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-1930353.1117710995</v>
      </c>
      <c r="C51" s="447">
        <f t="shared" si="0"/>
        <v>100747.55675784221</v>
      </c>
      <c r="D51" s="447">
        <f ca="1">SUMIF(G:G,44,K:K)</f>
        <v>-101531.23258674321</v>
      </c>
      <c r="E51" s="447">
        <f t="shared" ca="1" si="1"/>
        <v>-2132631.9011156848</v>
      </c>
      <c r="F51" s="431"/>
      <c r="G51" s="459">
        <v>4</v>
      </c>
      <c r="H51" s="459">
        <v>44</v>
      </c>
      <c r="I51" s="444">
        <f t="shared" ca="1" si="5"/>
        <v>2038525.4845220919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8358.56063032372</v>
      </c>
      <c r="L51" s="444">
        <f t="shared" ca="1" si="3"/>
        <v>2014413.1119080167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-2132631.9011156848</v>
      </c>
      <c r="C52" s="447">
        <f t="shared" si="0"/>
        <v>100747.55675784221</v>
      </c>
      <c r="D52" s="447">
        <f ca="1">SUMIF(G:G,45,K:K)</f>
        <v>-111880.19935083165</v>
      </c>
      <c r="E52" s="447">
        <f t="shared" ca="1" si="1"/>
        <v>-2345259.6572243585</v>
      </c>
      <c r="F52" s="431"/>
      <c r="G52" s="459">
        <v>4</v>
      </c>
      <c r="H52" s="459">
        <v>45</v>
      </c>
      <c r="I52" s="444">
        <f t="shared" ca="1" si="5"/>
        <v>2014413.1119080167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8258.092411098407</v>
      </c>
      <c r="L52" s="444">
        <f t="shared" ca="1" si="3"/>
        <v>1990200.271074716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-2345259.6572243585</v>
      </c>
      <c r="C53" s="447">
        <f t="shared" si="0"/>
        <v>100747.55675784221</v>
      </c>
      <c r="D53" s="447">
        <f ca="1">SUMIF(G:G,46,K:K)</f>
        <v>-122758.63889568584</v>
      </c>
      <c r="E53" s="447">
        <f t="shared" ca="1" si="1"/>
        <v>-2568765.8528778865</v>
      </c>
      <c r="F53" s="431"/>
      <c r="G53" s="459">
        <v>4</v>
      </c>
      <c r="H53" s="459">
        <v>46</v>
      </c>
      <c r="I53" s="444">
        <f t="shared" ca="1" si="5"/>
        <v>1990200.271074716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8157.2055742929861</v>
      </c>
      <c r="L53" s="444">
        <f t="shared" ca="1" si="3"/>
        <v>1965886.5434046099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-2568765.8528778865</v>
      </c>
      <c r="C54" s="447">
        <f t="shared" si="0"/>
        <v>100747.55675784221</v>
      </c>
      <c r="D54" s="447">
        <f ca="1">SUMIF(G:G,47,K:K)</f>
        <v>-134193.64005364646</v>
      </c>
      <c r="E54" s="447">
        <f t="shared" ca="1" si="1"/>
        <v>-2803707.0496893753</v>
      </c>
      <c r="F54" s="431"/>
      <c r="G54" s="459">
        <v>4</v>
      </c>
      <c r="H54" s="459">
        <v>47</v>
      </c>
      <c r="I54" s="444">
        <f t="shared" ca="1" si="5"/>
        <v>1965886.5434046099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8055.8983756675452</v>
      </c>
      <c r="L54" s="444">
        <f t="shared" ca="1" si="3"/>
        <v>1941471.5085358785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-2803707.0496893753</v>
      </c>
      <c r="C55" s="447">
        <f t="shared" si="0"/>
        <v>100747.55675784221</v>
      </c>
      <c r="D55" s="447">
        <f ca="1">SUMIF(G:G,48,K:K)</f>
        <v>-146213.6775731282</v>
      </c>
      <c r="E55" s="447">
        <f t="shared" ca="1" si="1"/>
        <v>-3050668.2840203457</v>
      </c>
      <c r="F55" s="431"/>
      <c r="G55" s="459">
        <v>4</v>
      </c>
      <c r="H55" s="459">
        <v>48</v>
      </c>
      <c r="I55" s="444">
        <f t="shared" ca="1" si="5"/>
        <v>1941471.5085358785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7954.1690637144975</v>
      </c>
      <c r="L55" s="444">
        <f t="shared" ca="1" si="3"/>
        <v>1916954.744355194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-3050668.2840203457</v>
      </c>
      <c r="C56" s="447">
        <f t="shared" si="0"/>
        <v>100747.55675784221</v>
      </c>
      <c r="D56" s="447">
        <f ca="1">SUMIF(G:G,49,K:K)</f>
        <v>-158848.68302471621</v>
      </c>
      <c r="E56" s="447">
        <f t="shared" ca="1" si="1"/>
        <v>-3310264.5238029039</v>
      </c>
      <c r="F56" s="431"/>
      <c r="G56" s="459">
        <f>G55+1</f>
        <v>5</v>
      </c>
      <c r="H56" s="459">
        <v>49</v>
      </c>
      <c r="I56" s="444">
        <f t="shared" ca="1" si="5"/>
        <v>1916954.744355194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7852.0158796283122</v>
      </c>
      <c r="L56" s="444">
        <f t="shared" ca="1" si="3"/>
        <v>1892335.8269904233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-3310264.5238029039</v>
      </c>
      <c r="C57" s="447">
        <f t="shared" si="0"/>
        <v>100747.55675784221</v>
      </c>
      <c r="D57" s="447">
        <f ca="1">SUMIF(G:G,50,K:K)</f>
        <v>-172130.11933495355</v>
      </c>
      <c r="E57" s="447">
        <f t="shared" ca="1" si="1"/>
        <v>-3583142.1998956995</v>
      </c>
      <c r="F57" s="431"/>
      <c r="G57" s="459">
        <f t="shared" ref="G57:G67" si="8">G56</f>
        <v>5</v>
      </c>
      <c r="H57" s="459">
        <v>50</v>
      </c>
      <c r="I57" s="444">
        <f t="shared" ca="1" si="5"/>
        <v>1892335.8269904233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7749.4370572751004</v>
      </c>
      <c r="L57" s="444">
        <f t="shared" ca="1" si="3"/>
        <v>1867614.3308032993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-3583142.1998956995</v>
      </c>
      <c r="C58" s="447">
        <f t="shared" si="0"/>
        <v>100747.55675784221</v>
      </c>
      <c r="D58" s="447">
        <f ca="1">SUMIF(G:G,51,K:K)</f>
        <v>-186091.05913341793</v>
      </c>
      <c r="E58" s="447">
        <f t="shared" ca="1" si="1"/>
        <v>-3869980.8157869596</v>
      </c>
      <c r="F58" s="431"/>
      <c r="G58" s="459">
        <f t="shared" si="8"/>
        <v>5</v>
      </c>
      <c r="H58" s="459">
        <v>51</v>
      </c>
      <c r="I58" s="444">
        <f t="shared" ca="1" si="5"/>
        <v>1867614.3308032993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7646.4308231620844</v>
      </c>
      <c r="L58" s="444">
        <f t="shared" ca="1" si="3"/>
        <v>1842789.8283820625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-3869980.8157869596</v>
      </c>
      <c r="C59" s="447">
        <f t="shared" si="0"/>
        <v>100747.55675784221</v>
      </c>
      <c r="D59" s="447">
        <f ca="1">SUMIF(G:G,52,K:K)</f>
        <v>-200766.26710818443</v>
      </c>
      <c r="E59" s="447">
        <f t="shared" ca="1" si="1"/>
        <v>-4171494.6396529861</v>
      </c>
      <c r="F59" s="431"/>
      <c r="G59" s="459">
        <f t="shared" si="8"/>
        <v>5</v>
      </c>
      <c r="H59" s="459">
        <v>52</v>
      </c>
      <c r="I59" s="444">
        <f t="shared" ca="1" si="5"/>
        <v>1842789.8283820625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7542.9953964069309</v>
      </c>
      <c r="L59" s="444">
        <f t="shared" ca="1" si="3"/>
        <v>1817861.8905340703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-4171494.6396529861</v>
      </c>
      <c r="C60" s="447">
        <f t="shared" si="0"/>
        <v>100747.55675784221</v>
      </c>
      <c r="D60" s="447">
        <f ca="1">SUMIF(G:G,53,K:K)</f>
        <v>-216192.2865747491</v>
      </c>
      <c r="E60" s="447">
        <f t="shared" ca="1" si="1"/>
        <v>-4488434.4829855775</v>
      </c>
      <c r="F60" s="431"/>
      <c r="G60" s="459">
        <f t="shared" si="8"/>
        <v>5</v>
      </c>
      <c r="H60" s="459">
        <v>53</v>
      </c>
      <c r="I60" s="444">
        <f t="shared" ca="1" si="5"/>
        <v>1817861.8905340703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7439.1289887069634</v>
      </c>
      <c r="L60" s="444">
        <f t="shared" ca="1" si="3"/>
        <v>1792830.0862783783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-4488434.4829855775</v>
      </c>
      <c r="C61" s="447">
        <f t="shared" si="0"/>
        <v>100747.55675784221</v>
      </c>
      <c r="D61" s="447">
        <f ca="1">SUMIF(G:G,54,K:K)</f>
        <v>-232407.53047398382</v>
      </c>
      <c r="E61" s="447">
        <f t="shared" ca="1" si="1"/>
        <v>-4821589.5702174036</v>
      </c>
      <c r="F61" s="431"/>
      <c r="G61" s="459">
        <f t="shared" si="8"/>
        <v>5</v>
      </c>
      <c r="H61" s="459">
        <v>54</v>
      </c>
      <c r="I61" s="444">
        <f t="shared" ca="1" si="5"/>
        <v>1792830.0862783783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7334.8298043082477</v>
      </c>
      <c r="L61" s="444">
        <f t="shared" ca="1" si="3"/>
        <v>1767693.9828382875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-4821589.5702174036</v>
      </c>
      <c r="C62" s="447">
        <f t="shared" si="0"/>
        <v>100747.55675784221</v>
      </c>
      <c r="D62" s="447">
        <f ca="1">SUMIF(G:G,55,K:K)</f>
        <v>-249452.37702571857</v>
      </c>
      <c r="E62" s="447">
        <f t="shared" ca="1" si="1"/>
        <v>-5171789.5040009646</v>
      </c>
      <c r="F62" s="431"/>
      <c r="G62" s="459">
        <f t="shared" si="8"/>
        <v>5</v>
      </c>
      <c r="H62" s="459">
        <v>55</v>
      </c>
      <c r="I62" s="444">
        <f t="shared" ca="1" si="5"/>
        <v>1767693.9828382875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7230.0960399745345</v>
      </c>
      <c r="L62" s="444">
        <f t="shared" ca="1" si="3"/>
        <v>1742453.1456338631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-5171789.5040009646</v>
      </c>
      <c r="C63" s="447">
        <f t="shared" si="0"/>
        <v>100747.55675784221</v>
      </c>
      <c r="D63" s="447">
        <f ca="1">SUMIF(G:G,56,K:K)</f>
        <v>-267369.27027614298</v>
      </c>
      <c r="E63" s="447">
        <f t="shared" ca="1" si="1"/>
        <v>-5539906.33103495</v>
      </c>
      <c r="F63" s="431"/>
      <c r="G63" s="459">
        <f t="shared" si="8"/>
        <v>5</v>
      </c>
      <c r="H63" s="459">
        <v>56</v>
      </c>
      <c r="I63" s="444">
        <f t="shared" ca="1" si="5"/>
        <v>1742453.1456338631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7124.9258849560993</v>
      </c>
      <c r="L63" s="444">
        <f t="shared" ca="1" si="3"/>
        <v>1717107.1382744201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-5539906.33103495</v>
      </c>
      <c r="C64" s="447">
        <f t="shared" si="0"/>
        <v>100747.55675784221</v>
      </c>
      <c r="D64" s="447">
        <f ca="1">SUMIF(G:G,57,K:K)</f>
        <v>-286202.82578940352</v>
      </c>
      <c r="E64" s="447">
        <f t="shared" ca="1" si="1"/>
        <v>-5926856.7135821953</v>
      </c>
      <c r="F64" s="431"/>
      <c r="G64" s="459">
        <f t="shared" si="8"/>
        <v>5</v>
      </c>
      <c r="H64" s="459">
        <v>57</v>
      </c>
      <c r="I64" s="444">
        <f t="shared" ca="1" si="5"/>
        <v>1717107.1382744201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7019.3175209584215</v>
      </c>
      <c r="L64" s="444">
        <f t="shared" ca="1" si="3"/>
        <v>1691655.5225509794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-5926856.7135821953</v>
      </c>
      <c r="C65" s="447">
        <f t="shared" si="0"/>
        <v>100747.55675784221</v>
      </c>
      <c r="D65" s="447">
        <f ca="1">SUMIF(G:G,58,K:K)</f>
        <v>-305999.94174658338</v>
      </c>
      <c r="E65" s="447">
        <f t="shared" ca="1" si="1"/>
        <v>-6333604.2120866207</v>
      </c>
      <c r="F65" s="431"/>
      <c r="G65" s="459">
        <f t="shared" si="8"/>
        <v>5</v>
      </c>
      <c r="H65" s="459">
        <v>58</v>
      </c>
      <c r="I65" s="444">
        <f t="shared" ca="1" si="5"/>
        <v>1691655.5225509794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6913.2691221107516</v>
      </c>
      <c r="L65" s="444">
        <f t="shared" ca="1" si="3"/>
        <v>1666097.858428691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-6333604.2120866207</v>
      </c>
      <c r="C66" s="447">
        <f t="shared" si="0"/>
        <v>100747.55675784221</v>
      </c>
      <c r="D66" s="447">
        <f ca="1">SUMIF(G:G,59,K:K)</f>
        <v>-326809.91572871746</v>
      </c>
      <c r="E66" s="447">
        <f t="shared" ca="1" si="1"/>
        <v>-6761161.68457318</v>
      </c>
      <c r="F66" s="431"/>
      <c r="G66" s="459">
        <f t="shared" si="8"/>
        <v>5</v>
      </c>
      <c r="H66" s="459">
        <v>59</v>
      </c>
      <c r="I66" s="444">
        <f t="shared" ca="1" si="5"/>
        <v>1666097.858428691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6806.7788549345496</v>
      </c>
      <c r="L66" s="444">
        <f t="shared" ca="1" si="3"/>
        <v>1640433.7040392265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-6761161.68457318</v>
      </c>
      <c r="C67" s="447">
        <f t="shared" si="0"/>
        <v>100747.55675784221</v>
      </c>
      <c r="D67" s="447">
        <f t="shared" ref="D67:D136" ca="1" si="9">SUMIF(G:G,60,K:K)</f>
        <v>-348684.56747464696</v>
      </c>
      <c r="E67" s="447">
        <f t="shared" ca="1" si="1"/>
        <v>-7210593.8088056687</v>
      </c>
      <c r="F67" s="431"/>
      <c r="G67" s="459">
        <f t="shared" si="8"/>
        <v>5</v>
      </c>
      <c r="H67" s="459">
        <v>60</v>
      </c>
      <c r="I67" s="444">
        <f t="shared" ca="1" si="5"/>
        <v>1640433.7040392265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6699.844878311781</v>
      </c>
      <c r="L67" s="444">
        <f t="shared" ca="1" si="3"/>
        <v>1614662.6156731392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-7210593.8088056687</v>
      </c>
      <c r="C68" s="447">
        <f t="shared" si="0"/>
        <v>100747.55675784221</v>
      </c>
      <c r="D68" s="447">
        <f t="shared" ca="1" si="9"/>
        <v>-348684.56747464696</v>
      </c>
      <c r="E68" s="447">
        <f t="shared" ca="1" si="1"/>
        <v>-7660025.9330381583</v>
      </c>
      <c r="F68" s="431"/>
      <c r="G68" s="459">
        <f>G67+1</f>
        <v>6</v>
      </c>
      <c r="H68" s="459">
        <v>61</v>
      </c>
      <c r="I68" s="444">
        <f t="shared" ca="1" si="5"/>
        <v>1614662.6156731392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6592.4653434530837</v>
      </c>
      <c r="L68" s="444">
        <f t="shared" ca="1" si="3"/>
        <v>1588784.1477721932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-7660025.9330381583</v>
      </c>
      <c r="C69" s="447">
        <f t="shared" si="0"/>
        <v>100747.55675784221</v>
      </c>
      <c r="D69" s="447">
        <f t="shared" ca="1" si="9"/>
        <v>-348684.56747464696</v>
      </c>
      <c r="E69" s="447">
        <f t="shared" ca="1" si="1"/>
        <v>-8109458.057270648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1588784.1477721932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6484.6383938658091</v>
      </c>
      <c r="L69" s="444">
        <f t="shared" ca="1" si="3"/>
        <v>1562797.8529216601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-8109458.057270648</v>
      </c>
      <c r="C70" s="447">
        <f t="shared" si="0"/>
        <v>100747.55675784221</v>
      </c>
      <c r="D70" s="447">
        <f t="shared" ca="1" si="9"/>
        <v>-348684.56747464696</v>
      </c>
      <c r="E70" s="447">
        <f t="shared" ca="1" si="1"/>
        <v>-8558890.1815031376</v>
      </c>
      <c r="F70" s="431"/>
      <c r="G70" s="459">
        <f t="shared" si="10"/>
        <v>6</v>
      </c>
      <c r="H70" s="459">
        <v>63</v>
      </c>
      <c r="I70" s="444">
        <f t="shared" ca="1" si="5"/>
        <v>1562797.8529216601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6376.3621653219207</v>
      </c>
      <c r="L70" s="444">
        <f t="shared" ca="1" si="3"/>
        <v>1536703.2818425829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-8558890.1815031376</v>
      </c>
      <c r="C71" s="447">
        <f t="shared" si="0"/>
        <v>100747.55675784221</v>
      </c>
      <c r="D71" s="447">
        <f t="shared" ca="1" si="9"/>
        <v>-348684.56747464696</v>
      </c>
      <c r="E71" s="447">
        <f t="shared" ca="1" si="1"/>
        <v>-9008322.3057356272</v>
      </c>
      <c r="F71" s="431"/>
      <c r="G71" s="459">
        <f t="shared" si="10"/>
        <v>6</v>
      </c>
      <c r="H71" s="459">
        <v>64</v>
      </c>
      <c r="I71" s="444">
        <f t="shared" ca="1" si="5"/>
        <v>1536703.2818425829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6267.6347858257659</v>
      </c>
      <c r="L71" s="444">
        <f t="shared" ca="1" si="3"/>
        <v>1510499.9833840097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-9008322.3057356272</v>
      </c>
      <c r="C72" s="447">
        <f t="shared" si="0"/>
        <v>100747.55675784221</v>
      </c>
      <c r="D72" s="447">
        <f t="shared" ca="1" si="9"/>
        <v>-348684.56747464696</v>
      </c>
      <c r="E72" s="447">
        <f t="shared" ca="1" si="1"/>
        <v>-9457754.4299681168</v>
      </c>
      <c r="F72" s="431"/>
      <c r="G72" s="459">
        <f t="shared" si="10"/>
        <v>6</v>
      </c>
      <c r="H72" s="459">
        <v>65</v>
      </c>
      <c r="I72" s="444">
        <f t="shared" ca="1" si="5"/>
        <v>1510499.9833840097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6158.4543755817112</v>
      </c>
      <c r="L72" s="444">
        <f t="shared" ca="1" si="3"/>
        <v>1484187.5045151925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-9457754.4299681168</v>
      </c>
      <c r="C73" s="447">
        <f t="shared" si="0"/>
        <v>100747.55675784221</v>
      </c>
      <c r="D73" s="447">
        <f t="shared" ca="1" si="9"/>
        <v>-348684.56747464696</v>
      </c>
      <c r="E73" s="447">
        <f t="shared" ca="1" si="1"/>
        <v>-9907186.5542006064</v>
      </c>
      <c r="F73" s="431"/>
      <c r="G73" s="459">
        <f t="shared" si="10"/>
        <v>6</v>
      </c>
      <c r="H73" s="459">
        <v>66</v>
      </c>
      <c r="I73" s="444">
        <f t="shared" ca="1" si="5"/>
        <v>1484187.5045151925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6048.8190469616393</v>
      </c>
      <c r="L73" s="444">
        <f t="shared" ca="1" si="3"/>
        <v>1457765.3903177551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-9907186.5542006064</v>
      </c>
      <c r="C74" s="447">
        <f t="shared" si="0"/>
        <v>100747.55675784221</v>
      </c>
      <c r="D74" s="447">
        <f t="shared" ca="1" si="9"/>
        <v>-348684.56747464696</v>
      </c>
      <c r="E74" s="447">
        <f t="shared" ca="1" si="1"/>
        <v>-10356618.678433096</v>
      </c>
      <c r="F74" s="431"/>
      <c r="G74" s="459">
        <f t="shared" si="10"/>
        <v>6</v>
      </c>
      <c r="H74" s="459">
        <v>67</v>
      </c>
      <c r="I74" s="444">
        <f t="shared" ca="1" si="5"/>
        <v>1457765.3903177551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5938.7269044723171</v>
      </c>
      <c r="L74" s="444">
        <f t="shared" ca="1" si="3"/>
        <v>1431233.1839778284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-10356618.678433096</v>
      </c>
      <c r="C75" s="447">
        <f t="shared" si="0"/>
        <v>100747.55675784221</v>
      </c>
      <c r="D75" s="447">
        <f t="shared" ca="1" si="9"/>
        <v>-348684.56747464696</v>
      </c>
      <c r="E75" s="447">
        <f t="shared" ca="1" si="1"/>
        <v>-10806050.802665586</v>
      </c>
      <c r="F75" s="431"/>
      <c r="G75" s="459">
        <f t="shared" si="10"/>
        <v>6</v>
      </c>
      <c r="H75" s="459">
        <v>68</v>
      </c>
      <c r="I75" s="444">
        <f t="shared" ca="1" si="5"/>
        <v>1431233.1839778284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5925.6727277000336</v>
      </c>
      <c r="L75" s="444">
        <f t="shared" ca="1" si="3"/>
        <v>1428087.1273757082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-10806050.802665586</v>
      </c>
      <c r="C76" s="447">
        <f t="shared" si="0"/>
        <v>100747.55675784221</v>
      </c>
      <c r="D76" s="447">
        <f t="shared" ca="1" si="9"/>
        <v>-348684.56747464696</v>
      </c>
      <c r="E76" s="447">
        <f t="shared" ca="1" si="1"/>
        <v>-11255482.926898075</v>
      </c>
      <c r="F76" s="431"/>
      <c r="G76" s="459">
        <f t="shared" si="10"/>
        <v>6</v>
      </c>
      <c r="H76" s="459">
        <v>69</v>
      </c>
      <c r="I76" s="444">
        <f t="shared" ca="1" si="5"/>
        <v>1428087.1273757082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5912.564158524533</v>
      </c>
      <c r="L76" s="444">
        <f t="shared" ca="1" si="3"/>
        <v>1424927.9622044126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-11255482.926898075</v>
      </c>
      <c r="C77" s="447">
        <f t="shared" si="0"/>
        <v>100747.55675784221</v>
      </c>
      <c r="D77" s="447">
        <f t="shared" ca="1" si="9"/>
        <v>-348684.56747464696</v>
      </c>
      <c r="E77" s="447">
        <f t="shared" ca="1" si="1"/>
        <v>-11704915.051130565</v>
      </c>
      <c r="F77" s="431"/>
      <c r="G77" s="459">
        <f t="shared" si="10"/>
        <v>6</v>
      </c>
      <c r="H77" s="459">
        <v>70</v>
      </c>
      <c r="I77" s="444">
        <f t="shared" ca="1" si="5"/>
        <v>1424927.9622044126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5899.4009703108013</v>
      </c>
      <c r="L77" s="444">
        <f t="shared" ca="1" si="3"/>
        <v>1421755.6338449032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-11704915.051130565</v>
      </c>
      <c r="C78" s="447">
        <f t="shared" si="0"/>
        <v>100747.55675784221</v>
      </c>
      <c r="D78" s="447">
        <f t="shared" ca="1" si="9"/>
        <v>-348684.56747464696</v>
      </c>
      <c r="E78" s="447">
        <f t="shared" ca="1" si="1"/>
        <v>-12154347.175363054</v>
      </c>
      <c r="F78" s="431"/>
      <c r="G78" s="459">
        <f t="shared" si="10"/>
        <v>6</v>
      </c>
      <c r="H78" s="459">
        <v>71</v>
      </c>
      <c r="I78" s="444">
        <f t="shared" ca="1" si="5"/>
        <v>1421755.6338449032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5886.1829354795118</v>
      </c>
      <c r="L78" s="444">
        <f t="shared" ca="1" si="3"/>
        <v>1418570.0874505625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-12154347.175363054</v>
      </c>
      <c r="C79" s="447">
        <f t="shared" si="0"/>
        <v>100747.55675784221</v>
      </c>
      <c r="D79" s="447">
        <f t="shared" ca="1" si="9"/>
        <v>-348684.56747464696</v>
      </c>
      <c r="E79" s="447">
        <f t="shared" ca="1" si="1"/>
        <v>-12603779.299595544</v>
      </c>
      <c r="F79" s="431"/>
      <c r="G79" s="459">
        <f t="shared" si="10"/>
        <v>6</v>
      </c>
      <c r="H79" s="459">
        <v>72</v>
      </c>
      <c r="I79" s="444">
        <f t="shared" ca="1" si="5"/>
        <v>1418570.0874505625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5872.9098255030931</v>
      </c>
      <c r="L79" s="444">
        <f t="shared" ca="1" si="3"/>
        <v>1415371.2679462454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-12603779.299595544</v>
      </c>
      <c r="C80" s="447">
        <f t="shared" si="0"/>
        <v>100747.55675784221</v>
      </c>
      <c r="D80" s="447">
        <f t="shared" ca="1" si="9"/>
        <v>-348684.56747464696</v>
      </c>
      <c r="E80" s="447">
        <f t="shared" ca="1" si="1"/>
        <v>-13053211.423828034</v>
      </c>
      <c r="F80" s="431"/>
      <c r="G80" s="459">
        <f>G79+1</f>
        <v>7</v>
      </c>
      <c r="H80" s="459">
        <v>73</v>
      </c>
      <c r="I80" s="444">
        <f t="shared" ca="1" si="5"/>
        <v>1415371.2679462454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5859.5814109017711</v>
      </c>
      <c r="L80" s="444">
        <f t="shared" ca="1" si="3"/>
        <v>1412159.120027327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-13053211.423828034</v>
      </c>
      <c r="C81" s="447">
        <f t="shared" si="0"/>
        <v>100747.55675784221</v>
      </c>
      <c r="D81" s="447">
        <f t="shared" ca="1" si="9"/>
        <v>-348684.56747464696</v>
      </c>
      <c r="E81" s="447">
        <f t="shared" ca="1" si="1"/>
        <v>-13502643.548060523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1412159.120027327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5846.1974612396116</v>
      </c>
      <c r="L81" s="444">
        <f t="shared" ca="1" si="3"/>
        <v>1408933.5881587462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-13502643.548060523</v>
      </c>
      <c r="C82" s="447">
        <f t="shared" si="0"/>
        <v>100747.55675784221</v>
      </c>
      <c r="D82" s="447">
        <f t="shared" ca="1" si="9"/>
        <v>-348684.56747464696</v>
      </c>
      <c r="E82" s="447">
        <f t="shared" ca="1" si="1"/>
        <v>-13952075.672293013</v>
      </c>
      <c r="F82" s="431"/>
      <c r="G82" s="459">
        <f t="shared" si="11"/>
        <v>7</v>
      </c>
      <c r="H82" s="459">
        <v>75</v>
      </c>
      <c r="I82" s="444">
        <f t="shared" ca="1" si="5"/>
        <v>1408933.5881587462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5832.7577451205252</v>
      </c>
      <c r="L82" s="444">
        <f t="shared" ca="1" si="3"/>
        <v>1405694.6165740464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-13952075.672293013</v>
      </c>
      <c r="C83" s="447">
        <f t="shared" si="0"/>
        <v>100747.55675784221</v>
      </c>
      <c r="D83" s="447">
        <f t="shared" ca="1" si="9"/>
        <v>-348684.56747464696</v>
      </c>
      <c r="E83" s="447">
        <f t="shared" ca="1" si="1"/>
        <v>-14401507.796525503</v>
      </c>
      <c r="F83" s="431"/>
      <c r="G83" s="459">
        <f t="shared" si="11"/>
        <v>7</v>
      </c>
      <c r="H83" s="459">
        <v>76</v>
      </c>
      <c r="I83" s="444">
        <f t="shared" ca="1" si="5"/>
        <v>1405694.6165740464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5819.2620301842753</v>
      </c>
      <c r="L83" s="444">
        <f t="shared" ca="1" si="3"/>
        <v>1402442.1492744104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-14401507.796525503</v>
      </c>
      <c r="C84" s="447">
        <f t="shared" si="0"/>
        <v>100747.55675784221</v>
      </c>
      <c r="D84" s="447">
        <f t="shared" ca="1" si="9"/>
        <v>-348684.56747464696</v>
      </c>
      <c r="E84" s="447">
        <f t="shared" ca="1" si="1"/>
        <v>-14850939.920757992</v>
      </c>
      <c r="F84" s="431"/>
      <c r="G84" s="459">
        <f t="shared" si="11"/>
        <v>7</v>
      </c>
      <c r="H84" s="459">
        <v>77</v>
      </c>
      <c r="I84" s="444">
        <f t="shared" ca="1" si="5"/>
        <v>1402442.1492744104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5805.7100831024591</v>
      </c>
      <c r="L84" s="444">
        <f t="shared" ca="1" si="3"/>
        <v>1399176.1300276928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-14850939.920757992</v>
      </c>
      <c r="C85" s="447">
        <f t="shared" si="0"/>
        <v>100747.55675784221</v>
      </c>
      <c r="D85" s="447">
        <f t="shared" ca="1" si="9"/>
        <v>-348684.56747464696</v>
      </c>
      <c r="E85" s="447">
        <f t="shared" ca="1" si="1"/>
        <v>-15300372.044990482</v>
      </c>
      <c r="F85" s="431"/>
      <c r="G85" s="459">
        <f t="shared" si="11"/>
        <v>7</v>
      </c>
      <c r="H85" s="459">
        <v>78</v>
      </c>
      <c r="I85" s="444">
        <f t="shared" ca="1" si="5"/>
        <v>1399176.1300276928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5792.1016695744684</v>
      </c>
      <c r="L85" s="444">
        <f t="shared" ca="1" si="3"/>
        <v>1395896.5023674469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-15300372.044990482</v>
      </c>
      <c r="C86" s="447">
        <f t="shared" si="0"/>
        <v>100747.55675784221</v>
      </c>
      <c r="D86" s="447">
        <f t="shared" ca="1" si="9"/>
        <v>-348684.56747464696</v>
      </c>
      <c r="E86" s="447">
        <f t="shared" ca="1" si="1"/>
        <v>-15749804.169222971</v>
      </c>
      <c r="F86" s="431"/>
      <c r="G86" s="459">
        <f t="shared" si="11"/>
        <v>7</v>
      </c>
      <c r="H86" s="459">
        <v>79</v>
      </c>
      <c r="I86" s="444">
        <f t="shared" ca="1" si="5"/>
        <v>1395896.5023674469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5778.4365543234444</v>
      </c>
      <c r="L86" s="444">
        <f t="shared" ca="1" si="3"/>
        <v>1392603.2095919501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-15749804.169222971</v>
      </c>
      <c r="C87" s="447">
        <f t="shared" si="0"/>
        <v>100747.55675784221</v>
      </c>
      <c r="D87" s="447">
        <f t="shared" ca="1" si="9"/>
        <v>-348684.56747464696</v>
      </c>
      <c r="E87" s="447">
        <f t="shared" ca="1" si="1"/>
        <v>-16199236.293455461</v>
      </c>
      <c r="F87" s="431"/>
      <c r="G87" s="459">
        <f t="shared" si="11"/>
        <v>7</v>
      </c>
      <c r="H87" s="459">
        <v>80</v>
      </c>
      <c r="I87" s="444">
        <f t="shared" ca="1" si="5"/>
        <v>1392603.2095919501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5764.7145010922077</v>
      </c>
      <c r="L87" s="444">
        <f t="shared" ca="1" si="3"/>
        <v>1389296.194763222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-16199236.293455461</v>
      </c>
      <c r="C88" s="447">
        <f t="shared" si="0"/>
        <v>100747.55675784221</v>
      </c>
      <c r="D88" s="447">
        <f t="shared" ca="1" si="9"/>
        <v>-348684.56747464696</v>
      </c>
      <c r="E88" s="447">
        <f t="shared" ca="1" si="1"/>
        <v>-16648668.417687951</v>
      </c>
      <c r="F88" s="431"/>
      <c r="G88" s="459">
        <f t="shared" si="11"/>
        <v>7</v>
      </c>
      <c r="H88" s="459">
        <v>81</v>
      </c>
      <c r="I88" s="444">
        <f t="shared" ca="1" si="5"/>
        <v>1389296.194763222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5750.9352726391735</v>
      </c>
      <c r="L88" s="444">
        <f t="shared" ca="1" si="3"/>
        <v>1385975.4007060409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-16648668.417687951</v>
      </c>
      <c r="C89" s="447">
        <f t="shared" si="0"/>
        <v>100747.55675784221</v>
      </c>
      <c r="D89" s="447">
        <f t="shared" ca="1" si="9"/>
        <v>-348684.56747464696</v>
      </c>
      <c r="E89" s="447">
        <f t="shared" ca="1" si="1"/>
        <v>-17098100.541920442</v>
      </c>
      <c r="F89" s="431"/>
      <c r="G89" s="459">
        <f t="shared" si="11"/>
        <v>7</v>
      </c>
      <c r="H89" s="459">
        <v>82</v>
      </c>
      <c r="I89" s="444">
        <f t="shared" ca="1" si="5"/>
        <v>1385975.4007060409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5737.0986307342528</v>
      </c>
      <c r="L89" s="444">
        <f t="shared" ca="1" si="3"/>
        <v>1382640.7700069549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-17098100.541920442</v>
      </c>
      <c r="C90" s="447">
        <f t="shared" si="0"/>
        <v>100747.55675784221</v>
      </c>
      <c r="D90" s="447">
        <f t="shared" ca="1" si="9"/>
        <v>-348684.56747464696</v>
      </c>
      <c r="E90" s="447">
        <f t="shared" ca="1" si="1"/>
        <v>-17547532.666152932</v>
      </c>
      <c r="F90" s="431"/>
      <c r="G90" s="459">
        <f t="shared" si="11"/>
        <v>7</v>
      </c>
      <c r="H90" s="459">
        <v>83</v>
      </c>
      <c r="I90" s="444">
        <f t="shared" ca="1" si="5"/>
        <v>1382640.7700069549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5723.2043361547276</v>
      </c>
      <c r="L90" s="444">
        <f t="shared" ca="1" si="3"/>
        <v>1379292.2450132894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-17547532.666152932</v>
      </c>
      <c r="C91" s="447">
        <f t="shared" si="0"/>
        <v>100747.55675784221</v>
      </c>
      <c r="D91" s="447">
        <f t="shared" ca="1" si="9"/>
        <v>-348684.56747464696</v>
      </c>
      <c r="E91" s="447">
        <f t="shared" ca="1" si="1"/>
        <v>-17996964.790385421</v>
      </c>
      <c r="F91" s="431"/>
      <c r="G91" s="459">
        <f t="shared" si="11"/>
        <v>7</v>
      </c>
      <c r="H91" s="459">
        <v>84</v>
      </c>
      <c r="I91" s="444">
        <f t="shared" ca="1" si="5"/>
        <v>1379292.2450132894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5709.2521486811211</v>
      </c>
      <c r="L91" s="444">
        <f t="shared" ca="1" si="3"/>
        <v>1375929.7678321502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-17996964.790385421</v>
      </c>
      <c r="C92" s="447">
        <f t="shared" si="0"/>
        <v>100747.55675784221</v>
      </c>
      <c r="D92" s="447">
        <f t="shared" ca="1" si="9"/>
        <v>-348684.56747464696</v>
      </c>
      <c r="E92" s="447">
        <f t="shared" ca="1" si="1"/>
        <v>-18446396.914617911</v>
      </c>
      <c r="F92" s="431"/>
      <c r="G92" s="459">
        <f>G91+1</f>
        <v>8</v>
      </c>
      <c r="H92" s="459">
        <v>85</v>
      </c>
      <c r="I92" s="444">
        <f t="shared" ca="1" si="5"/>
        <v>1375929.7678321502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5695.2418270930411</v>
      </c>
      <c r="L92" s="444">
        <f t="shared" ca="1" si="3"/>
        <v>1372553.280329423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-18446396.914617911</v>
      </c>
      <c r="C93" s="447">
        <f t="shared" si="0"/>
        <v>100747.55675784221</v>
      </c>
      <c r="D93" s="447">
        <f t="shared" ca="1" si="9"/>
        <v>-348684.56747464696</v>
      </c>
      <c r="E93" s="447">
        <f t="shared" ca="1" si="1"/>
        <v>-18895829.038850401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1372553.280329423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5681.1731291650112</v>
      </c>
      <c r="L93" s="444">
        <f t="shared" ca="1" si="3"/>
        <v>1369162.7241287678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-18895829.038850401</v>
      </c>
      <c r="C94" s="447">
        <f t="shared" si="0"/>
        <v>100747.55675784221</v>
      </c>
      <c r="D94" s="447">
        <f t="shared" ca="1" si="9"/>
        <v>-348684.56747464696</v>
      </c>
      <c r="E94" s="447">
        <f t="shared" ca="1" si="1"/>
        <v>-19345261.16308289</v>
      </c>
      <c r="F94" s="431"/>
      <c r="G94" s="459">
        <f t="shared" si="12"/>
        <v>8</v>
      </c>
      <c r="H94" s="459">
        <v>87</v>
      </c>
      <c r="I94" s="444">
        <f t="shared" ca="1" si="5"/>
        <v>1369162.7241287678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5667.0458116622813</v>
      </c>
      <c r="L94" s="444">
        <f t="shared" ca="1" si="3"/>
        <v>1365758.0406106098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-19345261.16308289</v>
      </c>
      <c r="C95" s="447">
        <f t="shared" si="0"/>
        <v>100747.55675784221</v>
      </c>
      <c r="D95" s="447">
        <f t="shared" ca="1" si="9"/>
        <v>-348684.56747464696</v>
      </c>
      <c r="E95" s="447">
        <f t="shared" ca="1" si="1"/>
        <v>-19794693.28731538</v>
      </c>
      <c r="F95" s="431"/>
      <c r="G95" s="459">
        <f t="shared" si="12"/>
        <v>8</v>
      </c>
      <c r="H95" s="459">
        <v>88</v>
      </c>
      <c r="I95" s="444">
        <f t="shared" ca="1" si="5"/>
        <v>1365758.0406106098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5652.859630336623</v>
      </c>
      <c r="L95" s="444">
        <f t="shared" ca="1" si="3"/>
        <v>1362339.1709111261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-19794693.28731538</v>
      </c>
      <c r="C96" s="447">
        <f t="shared" si="0"/>
        <v>100747.55675784221</v>
      </c>
      <c r="D96" s="447">
        <f t="shared" ca="1" si="9"/>
        <v>-348684.56747464696</v>
      </c>
      <c r="E96" s="447">
        <f t="shared" ca="1" si="1"/>
        <v>-20244125.411547869</v>
      </c>
      <c r="F96" s="431"/>
      <c r="G96" s="459">
        <f t="shared" si="12"/>
        <v>8</v>
      </c>
      <c r="H96" s="459">
        <v>89</v>
      </c>
      <c r="I96" s="444">
        <f t="shared" ca="1" si="5"/>
        <v>1362339.1709111261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5638.6143399221073</v>
      </c>
      <c r="L96" s="444">
        <f t="shared" ca="1" si="3"/>
        <v>1358906.0559212279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-20244125.411547869</v>
      </c>
      <c r="C97" s="447">
        <f t="shared" si="0"/>
        <v>100747.55675784221</v>
      </c>
      <c r="D97" s="447">
        <f t="shared" ca="1" si="9"/>
        <v>-348684.56747464696</v>
      </c>
      <c r="E97" s="447">
        <f t="shared" ca="1" si="1"/>
        <v>-20693557.535780359</v>
      </c>
      <c r="F97" s="431"/>
      <c r="G97" s="459">
        <f t="shared" si="12"/>
        <v>8</v>
      </c>
      <c r="H97" s="459">
        <v>90</v>
      </c>
      <c r="I97" s="444">
        <f t="shared" ca="1" si="5"/>
        <v>1358906.0559212279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5624.309694130865</v>
      </c>
      <c r="L97" s="444">
        <f t="shared" ca="1" si="3"/>
        <v>1355458.6362855386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-20693557.535780359</v>
      </c>
      <c r="C98" s="447">
        <f t="shared" si="0"/>
        <v>100747.55675784221</v>
      </c>
      <c r="D98" s="447">
        <f t="shared" ca="1" si="9"/>
        <v>-348684.56747464696</v>
      </c>
      <c r="E98" s="447">
        <f t="shared" ca="1" si="1"/>
        <v>-21142989.660012849</v>
      </c>
      <c r="F98" s="431"/>
      <c r="G98" s="459">
        <f t="shared" si="12"/>
        <v>8</v>
      </c>
      <c r="H98" s="459">
        <v>91</v>
      </c>
      <c r="I98" s="444">
        <f t="shared" ca="1" si="5"/>
        <v>1355458.6362855386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5609.9454456488265</v>
      </c>
      <c r="L98" s="444">
        <f t="shared" ca="1" si="3"/>
        <v>1351996.8524013672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-21142989.660012849</v>
      </c>
      <c r="C99" s="447">
        <f t="shared" si="0"/>
        <v>100747.55675784221</v>
      </c>
      <c r="D99" s="447">
        <f t="shared" ca="1" si="9"/>
        <v>-348684.56747464696</v>
      </c>
      <c r="E99" s="447">
        <f t="shared" ca="1" si="1"/>
        <v>-21592421.784245338</v>
      </c>
      <c r="F99" s="431"/>
      <c r="G99" s="459">
        <f t="shared" si="12"/>
        <v>8</v>
      </c>
      <c r="H99" s="459">
        <v>92</v>
      </c>
      <c r="I99" s="444">
        <f t="shared" ca="1" si="5"/>
        <v>1351996.8524013672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5595.5213461314452</v>
      </c>
      <c r="L99" s="444">
        <f t="shared" ca="1" si="3"/>
        <v>1348520.6444176782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-21592421.784245338</v>
      </c>
      <c r="C100" s="447">
        <f t="shared" si="0"/>
        <v>100747.55675784221</v>
      </c>
      <c r="D100" s="447">
        <f t="shared" ca="1" si="9"/>
        <v>-348684.56747464696</v>
      </c>
      <c r="E100" s="447">
        <f t="shared" ca="1" si="1"/>
        <v>-22041853.908477828</v>
      </c>
      <c r="F100" s="431"/>
      <c r="G100" s="459">
        <f t="shared" si="12"/>
        <v>8</v>
      </c>
      <c r="H100" s="459">
        <v>93</v>
      </c>
      <c r="I100" s="444">
        <f t="shared" ca="1" si="5"/>
        <v>1348520.6444176782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5581.0371461994082</v>
      </c>
      <c r="L100" s="444">
        <f t="shared" ca="1" si="3"/>
        <v>1345029.9522340575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-22041853.908477828</v>
      </c>
      <c r="C101" s="447">
        <f t="shared" si="0"/>
        <v>100747.55675784221</v>
      </c>
      <c r="D101" s="447">
        <f t="shared" ca="1" si="9"/>
        <v>-348684.56747464696</v>
      </c>
      <c r="E101" s="447">
        <f t="shared" ca="1" si="1"/>
        <v>-22491286.032710318</v>
      </c>
      <c r="F101" s="431"/>
      <c r="G101" s="459">
        <f t="shared" si="12"/>
        <v>8</v>
      </c>
      <c r="H101" s="459">
        <v>94</v>
      </c>
      <c r="I101" s="444">
        <f t="shared" ca="1" si="5"/>
        <v>1345029.9522340575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5566.4925954343216</v>
      </c>
      <c r="L101" s="444">
        <f t="shared" ca="1" si="3"/>
        <v>1341524.7154996716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-22491286.032710318</v>
      </c>
      <c r="C102" s="447">
        <f t="shared" si="0"/>
        <v>100747.55675784221</v>
      </c>
      <c r="D102" s="447">
        <f t="shared" ca="1" si="9"/>
        <v>-348684.56747464696</v>
      </c>
      <c r="E102" s="447">
        <f t="shared" ca="1" si="1"/>
        <v>-22940718.156942807</v>
      </c>
      <c r="F102" s="431"/>
      <c r="G102" s="459">
        <f t="shared" si="12"/>
        <v>8</v>
      </c>
      <c r="H102" s="459">
        <v>95</v>
      </c>
      <c r="I102" s="444">
        <f t="shared" ca="1" si="5"/>
        <v>1341524.7154996716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5551.887442374381</v>
      </c>
      <c r="L102" s="444">
        <f t="shared" ca="1" si="3"/>
        <v>1338004.8736122258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-22940718.156942807</v>
      </c>
      <c r="C103" s="447">
        <f t="shared" si="0"/>
        <v>100747.55675784221</v>
      </c>
      <c r="D103" s="447">
        <f t="shared" ca="1" si="9"/>
        <v>-348684.56747464696</v>
      </c>
      <c r="E103" s="447">
        <f t="shared" ca="1" si="1"/>
        <v>-23390150.281175297</v>
      </c>
      <c r="F103" s="431"/>
      <c r="G103" s="459">
        <f t="shared" si="12"/>
        <v>8</v>
      </c>
      <c r="H103" s="459">
        <v>96</v>
      </c>
      <c r="I103" s="444">
        <f t="shared" ca="1" si="5"/>
        <v>1338004.8736122258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5537.2214345100228</v>
      </c>
      <c r="L103" s="444">
        <f t="shared" ca="1" si="3"/>
        <v>1334470.3657169156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-23390150.281175297</v>
      </c>
      <c r="C104" s="447">
        <f t="shared" si="0"/>
        <v>75560.667568381657</v>
      </c>
      <c r="D104" s="447">
        <f t="shared" ca="1" si="9"/>
        <v>-348684.56747464696</v>
      </c>
      <c r="E104" s="447">
        <f t="shared" ca="1" si="1"/>
        <v>-23814395.516218327</v>
      </c>
      <c r="F104" s="431"/>
      <c r="G104" s="459">
        <f>G103+1</f>
        <v>9</v>
      </c>
      <c r="H104" s="459">
        <v>97</v>
      </c>
      <c r="I104" s="444">
        <f t="shared" ca="1" si="5"/>
        <v>1334470.3657169156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5522.4943182795641</v>
      </c>
      <c r="L104" s="444">
        <f t="shared" ca="1" si="3"/>
        <v>1330921.130705375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-23814395.516218327</v>
      </c>
      <c r="C105" s="447">
        <f t="shared" si="0"/>
        <v>0</v>
      </c>
      <c r="D105" s="447">
        <f t="shared" ca="1" si="9"/>
        <v>-348684.56747464696</v>
      </c>
      <c r="E105" s="447">
        <f t="shared" ca="1" si="1"/>
        <v>-24163080.083692975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1330921.130705375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5510.5229207314787</v>
      </c>
      <c r="L105" s="444">
        <f t="shared" ca="1" si="3"/>
        <v>1328036.0238962863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-24163080.083692975</v>
      </c>
      <c r="C106" s="447">
        <f t="shared" si="0"/>
        <v>0</v>
      </c>
      <c r="D106" s="447">
        <f t="shared" ca="1" si="9"/>
        <v>-348684.56747464696</v>
      </c>
      <c r="E106" s="447">
        <f t="shared" ca="1" si="1"/>
        <v>-24511764.651167624</v>
      </c>
      <c r="F106" s="431"/>
      <c r="G106" s="459">
        <f t="shared" si="13"/>
        <v>9</v>
      </c>
      <c r="H106" s="459">
        <v>99</v>
      </c>
      <c r="I106" s="444">
        <f t="shared" ca="1" si="5"/>
        <v>1328036.0238962863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5498.5016423602756</v>
      </c>
      <c r="L106" s="444">
        <f t="shared" ca="1" si="3"/>
        <v>1325138.8958088264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-24511764.651167624</v>
      </c>
      <c r="C107" s="447">
        <f t="shared" si="0"/>
        <v>0</v>
      </c>
      <c r="D107" s="447">
        <f t="shared" ca="1" si="9"/>
        <v>-348684.56747464696</v>
      </c>
      <c r="E107" s="447">
        <f t="shared" ca="1" si="1"/>
        <v>-24860449.218642272</v>
      </c>
      <c r="F107" s="431"/>
      <c r="G107" s="459">
        <f t="shared" si="13"/>
        <v>9</v>
      </c>
      <c r="H107" s="459">
        <v>100</v>
      </c>
      <c r="I107" s="444">
        <f t="shared" ca="1" si="5"/>
        <v>1325138.8958088264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5486.4302753291922</v>
      </c>
      <c r="L107" s="444">
        <f t="shared" ca="1" si="3"/>
        <v>1322229.6963543354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-24860449.218642272</v>
      </c>
      <c r="C108" s="447">
        <f t="shared" si="0"/>
        <v>0</v>
      </c>
      <c r="D108" s="447">
        <f t="shared" ca="1" si="9"/>
        <v>-348684.56747464696</v>
      </c>
      <c r="E108" s="447">
        <f t="shared" ca="1" si="1"/>
        <v>-25209133.78611692</v>
      </c>
      <c r="F108" s="431"/>
      <c r="G108" s="459">
        <f t="shared" si="13"/>
        <v>9</v>
      </c>
      <c r="H108" s="459">
        <v>101</v>
      </c>
      <c r="I108" s="444">
        <f t="shared" ca="1" si="5"/>
        <v>1322229.6963543354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5474.3086109354799</v>
      </c>
      <c r="L108" s="444">
        <f t="shared" ca="1" si="3"/>
        <v>1319308.3752354507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-25209133.78611692</v>
      </c>
      <c r="C109" s="447">
        <f t="shared" si="0"/>
        <v>0</v>
      </c>
      <c r="D109" s="447">
        <f t="shared" ca="1" si="9"/>
        <v>-348684.56747464696</v>
      </c>
      <c r="E109" s="447">
        <f t="shared" ca="1" si="1"/>
        <v>-25557818.353591569</v>
      </c>
      <c r="F109" s="431"/>
      <c r="G109" s="459">
        <f t="shared" si="13"/>
        <v>9</v>
      </c>
      <c r="H109" s="459">
        <v>102</v>
      </c>
      <c r="I109" s="444">
        <f t="shared" ca="1" si="5"/>
        <v>1319308.3752354507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5462.1364396067938</v>
      </c>
      <c r="L109" s="444">
        <f t="shared" ca="1" si="3"/>
        <v>1316374.8819452373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-25557818.353591569</v>
      </c>
      <c r="C110" s="447">
        <f t="shared" si="0"/>
        <v>0</v>
      </c>
      <c r="D110" s="447">
        <f t="shared" ca="1" si="9"/>
        <v>-348684.56747464696</v>
      </c>
      <c r="E110" s="447">
        <f t="shared" ca="1" si="1"/>
        <v>-25906502.921066217</v>
      </c>
      <c r="F110" s="431"/>
      <c r="G110" s="459">
        <f t="shared" si="13"/>
        <v>9</v>
      </c>
      <c r="H110" s="459">
        <v>103</v>
      </c>
      <c r="I110" s="444">
        <f t="shared" ca="1" si="5"/>
        <v>1316374.8819452373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5449.9135508975714</v>
      </c>
      <c r="L110" s="444">
        <f t="shared" ca="1" si="3"/>
        <v>1313429.1657663146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-25906502.921066217</v>
      </c>
      <c r="C111" s="447">
        <f t="shared" si="0"/>
        <v>0</v>
      </c>
      <c r="D111" s="447">
        <f t="shared" ca="1" si="9"/>
        <v>-348684.56747464696</v>
      </c>
      <c r="E111" s="447">
        <f t="shared" ca="1" si="1"/>
        <v>-26255187.488540865</v>
      </c>
      <c r="F111" s="431"/>
      <c r="G111" s="459">
        <f t="shared" si="13"/>
        <v>9</v>
      </c>
      <c r="H111" s="459">
        <v>104</v>
      </c>
      <c r="I111" s="444">
        <f t="shared" ca="1" si="5"/>
        <v>1313429.1657663146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5437.6397334853937</v>
      </c>
      <c r="L111" s="444">
        <f t="shared" ca="1" si="3"/>
        <v>1310471.1757699798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-26255187.488540865</v>
      </c>
      <c r="C112" s="447">
        <f t="shared" si="0"/>
        <v>0</v>
      </c>
      <c r="D112" s="447">
        <f t="shared" ca="1" si="9"/>
        <v>-348684.56747464696</v>
      </c>
      <c r="E112" s="447">
        <f t="shared" ca="1" si="1"/>
        <v>-26603872.056015514</v>
      </c>
      <c r="F112" s="431"/>
      <c r="G112" s="459">
        <f t="shared" si="13"/>
        <v>9</v>
      </c>
      <c r="H112" s="459">
        <v>105</v>
      </c>
      <c r="I112" s="444">
        <f t="shared" ca="1" si="5"/>
        <v>1310471.1757699798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5425.3147751673314</v>
      </c>
      <c r="L112" s="444">
        <f t="shared" ca="1" si="3"/>
        <v>1307500.8608153269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-26603872.056015514</v>
      </c>
      <c r="C113" s="447">
        <f t="shared" si="0"/>
        <v>0</v>
      </c>
      <c r="D113" s="447">
        <f t="shared" ca="1" si="9"/>
        <v>-348684.56747464696</v>
      </c>
      <c r="E113" s="447">
        <f t="shared" ca="1" si="1"/>
        <v>-26952556.623490162</v>
      </c>
      <c r="F113" s="431"/>
      <c r="G113" s="459">
        <f t="shared" si="13"/>
        <v>9</v>
      </c>
      <c r="H113" s="459">
        <v>106</v>
      </c>
      <c r="I113" s="444">
        <f t="shared" ca="1" si="5"/>
        <v>1307500.8608153269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5412.9384628562784</v>
      </c>
      <c r="L113" s="444">
        <f t="shared" ca="1" si="3"/>
        <v>1304518.169548363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-26952556.623490162</v>
      </c>
      <c r="C114" s="447">
        <f t="shared" si="0"/>
        <v>0</v>
      </c>
      <c r="D114" s="447">
        <f t="shared" ca="1" si="9"/>
        <v>-348684.56747464696</v>
      </c>
      <c r="E114" s="447">
        <f t="shared" ca="1" si="1"/>
        <v>-27301241.190964811</v>
      </c>
      <c r="F114" s="431"/>
      <c r="G114" s="459">
        <f t="shared" si="13"/>
        <v>9</v>
      </c>
      <c r="H114" s="459">
        <v>107</v>
      </c>
      <c r="I114" s="444">
        <f t="shared" ca="1" si="5"/>
        <v>1304518.169548363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5400.5105825772616</v>
      </c>
      <c r="L114" s="444">
        <f t="shared" ca="1" si="3"/>
        <v>1301523.05040112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-27301241.190964811</v>
      </c>
      <c r="C115" s="447">
        <f t="shared" si="0"/>
        <v>0</v>
      </c>
      <c r="D115" s="447">
        <f t="shared" ca="1" si="9"/>
        <v>-348684.56747464696</v>
      </c>
      <c r="E115" s="447">
        <f t="shared" ca="1" si="1"/>
        <v>-27649925.758439459</v>
      </c>
      <c r="F115" s="431"/>
      <c r="G115" s="459">
        <f t="shared" si="13"/>
        <v>9</v>
      </c>
      <c r="H115" s="459">
        <v>108</v>
      </c>
      <c r="I115" s="444">
        <f t="shared" ca="1" si="5"/>
        <v>1301523.05040112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5388.0309194637493</v>
      </c>
      <c r="L115" s="444">
        <f t="shared" ca="1" si="3"/>
        <v>1298515.4515907636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-27649925.758439459</v>
      </c>
      <c r="C116" s="447">
        <f t="shared" si="0"/>
        <v>0</v>
      </c>
      <c r="D116" s="447">
        <f t="shared" ca="1" si="9"/>
        <v>-348684.56747464696</v>
      </c>
      <c r="E116" s="447">
        <f t="shared" ca="1" si="1"/>
        <v>-27998610.325914107</v>
      </c>
      <c r="F116" s="431"/>
      <c r="G116" s="459">
        <f>G115+1</f>
        <v>10</v>
      </c>
      <c r="H116" s="459">
        <v>109</v>
      </c>
      <c r="I116" s="444">
        <f t="shared" ca="1" si="5"/>
        <v>1298515.4515907636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5375.4992577539306</v>
      </c>
      <c r="L116" s="444">
        <f t="shared" ca="1" si="3"/>
        <v>1295495.3211186973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-27998610.325914107</v>
      </c>
      <c r="C117" s="447">
        <f t="shared" si="0"/>
        <v>0</v>
      </c>
      <c r="D117" s="447">
        <f t="shared" ca="1" si="9"/>
        <v>-348684.56747464696</v>
      </c>
      <c r="E117" s="447">
        <f t="shared" ca="1" si="1"/>
        <v>-28347294.893388756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1295495.3211186973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5362.915380786988</v>
      </c>
      <c r="L117" s="444">
        <f t="shared" ca="1" si="3"/>
        <v>1292462.6067696642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-28347294.893388756</v>
      </c>
      <c r="C118" s="447">
        <f t="shared" si="0"/>
        <v>0</v>
      </c>
      <c r="D118" s="447">
        <f t="shared" ca="1" si="9"/>
        <v>-348684.56747464696</v>
      </c>
      <c r="E118" s="447">
        <f t="shared" ca="1" si="1"/>
        <v>-28695979.460863404</v>
      </c>
      <c r="F118" s="431"/>
      <c r="G118" s="459">
        <f t="shared" si="14"/>
        <v>10</v>
      </c>
      <c r="H118" s="459">
        <v>111</v>
      </c>
      <c r="I118" s="444">
        <f t="shared" ca="1" si="5"/>
        <v>1292462.6067696642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5350.2790709993496</v>
      </c>
      <c r="L118" s="444">
        <f t="shared" ca="1" si="3"/>
        <v>1289417.2561108433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-28695979.460863404</v>
      </c>
      <c r="C119" s="447">
        <f t="shared" si="0"/>
        <v>0</v>
      </c>
      <c r="D119" s="447">
        <f t="shared" ca="1" si="9"/>
        <v>-348684.56747464696</v>
      </c>
      <c r="E119" s="447">
        <f t="shared" ca="1" si="1"/>
        <v>-29044664.028338052</v>
      </c>
      <c r="F119" s="431"/>
      <c r="G119" s="459">
        <f t="shared" si="14"/>
        <v>10</v>
      </c>
      <c r="H119" s="459">
        <v>112</v>
      </c>
      <c r="I119" s="444">
        <f t="shared" ca="1" si="5"/>
        <v>1289417.2561108433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5337.5901099209295</v>
      </c>
      <c r="L119" s="444">
        <f t="shared" ca="1" si="3"/>
        <v>1286359.2164909439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-29044664.028338052</v>
      </c>
      <c r="C120" s="447">
        <f t="shared" si="0"/>
        <v>0</v>
      </c>
      <c r="D120" s="447">
        <f t="shared" ca="1" si="9"/>
        <v>-348684.56747464696</v>
      </c>
      <c r="E120" s="447">
        <f t="shared" ca="1" si="1"/>
        <v>-29393348.595812701</v>
      </c>
      <c r="F120" s="431"/>
      <c r="G120" s="459">
        <f t="shared" si="14"/>
        <v>10</v>
      </c>
      <c r="H120" s="459">
        <v>113</v>
      </c>
      <c r="I120" s="444">
        <f t="shared" ca="1" si="5"/>
        <v>1286359.2164909439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5324.8482781713492</v>
      </c>
      <c r="L120" s="444">
        <f t="shared" ca="1" si="3"/>
        <v>1283288.4350392951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-29393348.595812701</v>
      </c>
      <c r="C121" s="447">
        <f t="shared" si="0"/>
        <v>0</v>
      </c>
      <c r="D121" s="447">
        <f t="shared" ca="1" si="9"/>
        <v>-348684.56747464696</v>
      </c>
      <c r="E121" s="447">
        <f t="shared" ca="1" si="1"/>
        <v>-29742033.163287349</v>
      </c>
      <c r="F121" s="431"/>
      <c r="G121" s="459">
        <f t="shared" si="14"/>
        <v>10</v>
      </c>
      <c r="H121" s="459">
        <v>114</v>
      </c>
      <c r="I121" s="444">
        <f t="shared" ca="1" si="5"/>
        <v>1283288.4350392951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5312.0533554561453</v>
      </c>
      <c r="L121" s="444">
        <f t="shared" ca="1" si="3"/>
        <v>1280204.858664931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-29742033.163287349</v>
      </c>
      <c r="C122" s="447">
        <f t="shared" si="0"/>
        <v>0</v>
      </c>
      <c r="D122" s="447">
        <f t="shared" ca="1" si="9"/>
        <v>-348684.56747464696</v>
      </c>
      <c r="E122" s="447">
        <f t="shared" ca="1" si="1"/>
        <v>-30090717.730761997</v>
      </c>
      <c r="F122" s="431"/>
      <c r="G122" s="459">
        <f t="shared" si="14"/>
        <v>10</v>
      </c>
      <c r="H122" s="459">
        <v>115</v>
      </c>
      <c r="I122" s="444">
        <f t="shared" ca="1" si="5"/>
        <v>1280204.858664931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5299.2051205629614</v>
      </c>
      <c r="L122" s="444">
        <f t="shared" ca="1" si="3"/>
        <v>1277108.4340556739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-30090717.730761997</v>
      </c>
      <c r="C123" s="447">
        <f t="shared" si="0"/>
        <v>0</v>
      </c>
      <c r="D123" s="447">
        <f t="shared" ca="1" si="9"/>
        <v>-348684.56747464696</v>
      </c>
      <c r="E123" s="447">
        <f t="shared" ca="1" si="1"/>
        <v>-30439402.298236646</v>
      </c>
      <c r="F123" s="431"/>
      <c r="G123" s="459">
        <f t="shared" si="14"/>
        <v>10</v>
      </c>
      <c r="H123" s="459">
        <v>116</v>
      </c>
      <c r="I123" s="444">
        <f t="shared" ca="1" si="5"/>
        <v>1277108.4340556739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5286.3033513577238</v>
      </c>
      <c r="L123" s="444">
        <f t="shared" ca="1" si="3"/>
        <v>1273999.1076772115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-30439402.298236646</v>
      </c>
      <c r="C124" s="447">
        <f t="shared" si="0"/>
        <v>0</v>
      </c>
      <c r="D124" s="447">
        <f t="shared" ca="1" si="9"/>
        <v>-348684.56747464696</v>
      </c>
      <c r="E124" s="447">
        <f t="shared" ca="1" si="1"/>
        <v>-30788086.865711294</v>
      </c>
      <c r="F124" s="431"/>
      <c r="G124" s="459">
        <f t="shared" si="14"/>
        <v>10</v>
      </c>
      <c r="H124" s="459">
        <v>117</v>
      </c>
      <c r="I124" s="444">
        <f t="shared" ca="1" si="5"/>
        <v>1273999.1076772115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5273.3478247807971</v>
      </c>
      <c r="L124" s="444">
        <f t="shared" ca="1" si="3"/>
        <v>1270876.8257721721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-30788086.865711294</v>
      </c>
      <c r="C125" s="447">
        <f t="shared" si="0"/>
        <v>0</v>
      </c>
      <c r="D125" s="447">
        <f t="shared" ca="1" si="9"/>
        <v>-348684.56747464696</v>
      </c>
      <c r="E125" s="447">
        <f t="shared" ca="1" si="1"/>
        <v>-31136771.433185942</v>
      </c>
      <c r="F125" s="431"/>
      <c r="G125" s="459">
        <f t="shared" si="14"/>
        <v>10</v>
      </c>
      <c r="H125" s="459">
        <v>118</v>
      </c>
      <c r="I125" s="444">
        <f t="shared" ca="1" si="5"/>
        <v>1270876.8257721721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5260.3383168431328</v>
      </c>
      <c r="L125" s="444">
        <f t="shared" ca="1" si="3"/>
        <v>1267741.534359195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-31136771.433185942</v>
      </c>
      <c r="C126" s="447">
        <f t="shared" si="0"/>
        <v>0</v>
      </c>
      <c r="D126" s="447">
        <f t="shared" ca="1" si="9"/>
        <v>-348684.56747464696</v>
      </c>
      <c r="E126" s="447">
        <f t="shared" ca="1" si="1"/>
        <v>-31485456.000660591</v>
      </c>
      <c r="F126" s="431"/>
      <c r="G126" s="459">
        <f t="shared" si="14"/>
        <v>10</v>
      </c>
      <c r="H126" s="459">
        <v>119</v>
      </c>
      <c r="I126" s="444">
        <f t="shared" ca="1" si="5"/>
        <v>1267741.534359195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5247.2746026223949</v>
      </c>
      <c r="L126" s="444">
        <f t="shared" ca="1" si="3"/>
        <v>1264593.1792319973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-31485456.000660591</v>
      </c>
      <c r="C127" s="447">
        <f t="shared" si="0"/>
        <v>0</v>
      </c>
      <c r="D127" s="447">
        <f t="shared" ca="1" si="9"/>
        <v>-348684.56747464696</v>
      </c>
      <c r="E127" s="447">
        <f t="shared" ca="1" si="1"/>
        <v>-31834140.568135239</v>
      </c>
      <c r="F127" s="431"/>
      <c r="G127" s="459">
        <f t="shared" si="14"/>
        <v>10</v>
      </c>
      <c r="H127" s="459">
        <v>120</v>
      </c>
      <c r="I127" s="444">
        <f t="shared" ca="1" si="5"/>
        <v>1264593.1792319973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5234.1564562590711</v>
      </c>
      <c r="L127" s="444">
        <f t="shared" ca="1" si="3"/>
        <v>1261431.7059584362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-31834140.568135239</v>
      </c>
      <c r="C128" s="447">
        <f t="shared" si="0"/>
        <v>0</v>
      </c>
      <c r="D128" s="447">
        <f t="shared" ca="1" si="9"/>
        <v>-348684.56747464696</v>
      </c>
      <c r="E128" s="447">
        <f t="shared" ca="1" si="1"/>
        <v>-32182825.135609888</v>
      </c>
      <c r="F128" s="431"/>
      <c r="G128" s="459">
        <f>G127+1</f>
        <v>11</v>
      </c>
      <c r="H128" s="459">
        <v>121</v>
      </c>
      <c r="I128" s="444">
        <f t="shared" ca="1" si="5"/>
        <v>1261431.7059584362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5220.9836509525667</v>
      </c>
      <c r="L128" s="444">
        <f t="shared" ca="1" si="3"/>
        <v>1258257.0598795686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-32182825.135609888</v>
      </c>
      <c r="C129" s="447">
        <f t="shared" si="0"/>
        <v>0</v>
      </c>
      <c r="D129" s="447">
        <f t="shared" ca="1" si="9"/>
        <v>-348684.56747464696</v>
      </c>
      <c r="E129" s="447">
        <f t="shared" ca="1" si="1"/>
        <v>-32531509.703084536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1258257.0598795686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5207.7559589572847</v>
      </c>
      <c r="L129" s="444">
        <f t="shared" ca="1" si="3"/>
        <v>1255069.1861087058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-32531509.703084536</v>
      </c>
      <c r="C130" s="447">
        <f t="shared" si="0"/>
        <v>0</v>
      </c>
      <c r="D130" s="447">
        <f t="shared" ca="1" si="9"/>
        <v>-348684.56747464696</v>
      </c>
      <c r="E130" s="447">
        <f t="shared" ca="1" si="1"/>
        <v>-32880194.270559184</v>
      </c>
      <c r="F130" s="431"/>
      <c r="G130" s="459">
        <f t="shared" si="15"/>
        <v>11</v>
      </c>
      <c r="H130" s="459">
        <v>123</v>
      </c>
      <c r="I130" s="444">
        <f t="shared" ca="1" si="5"/>
        <v>1255069.1861087058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5194.4731515786898</v>
      </c>
      <c r="L130" s="444">
        <f t="shared" ca="1" si="3"/>
        <v>1251868.0295304644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-32880194.270559184</v>
      </c>
      <c r="C131" s="447">
        <f t="shared" si="0"/>
        <v>0</v>
      </c>
      <c r="D131" s="447">
        <f t="shared" ca="1" si="9"/>
        <v>-348684.56747464696</v>
      </c>
      <c r="E131" s="447">
        <f t="shared" ca="1" si="1"/>
        <v>-33228878.838033833</v>
      </c>
      <c r="F131" s="431"/>
      <c r="G131" s="459">
        <f t="shared" si="15"/>
        <v>11</v>
      </c>
      <c r="H131" s="459">
        <v>124</v>
      </c>
      <c r="I131" s="444">
        <f t="shared" ca="1" si="5"/>
        <v>1251868.0295304644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5181.1349991693514</v>
      </c>
      <c r="L131" s="444">
        <f t="shared" ca="1" si="3"/>
        <v>1248653.5347998135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-33228878.838033833</v>
      </c>
      <c r="C132" s="447">
        <f t="shared" si="0"/>
        <v>0</v>
      </c>
      <c r="D132" s="447">
        <f t="shared" ca="1" si="9"/>
        <v>-348684.56747464696</v>
      </c>
      <c r="E132" s="447">
        <f t="shared" ca="1" si="1"/>
        <v>-33577563.405508481</v>
      </c>
      <c r="F132" s="431"/>
      <c r="G132" s="459">
        <f t="shared" si="15"/>
        <v>11</v>
      </c>
      <c r="H132" s="459">
        <v>125</v>
      </c>
      <c r="I132" s="444">
        <f t="shared" ca="1" si="5"/>
        <v>1248653.5347998135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5167.7412711249726</v>
      </c>
      <c r="L132" s="444">
        <f t="shared" ca="1" si="3"/>
        <v>1245425.6463411183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-33577563.405508481</v>
      </c>
      <c r="C133" s="447">
        <f t="shared" si="0"/>
        <v>0</v>
      </c>
      <c r="D133" s="447">
        <f t="shared" ca="1" si="9"/>
        <v>-348684.56747464696</v>
      </c>
      <c r="E133" s="447">
        <f t="shared" ca="1" si="1"/>
        <v>-33926247.972983129</v>
      </c>
      <c r="F133" s="431"/>
      <c r="G133" s="459">
        <f t="shared" si="15"/>
        <v>11</v>
      </c>
      <c r="H133" s="459">
        <v>126</v>
      </c>
      <c r="I133" s="444">
        <f t="shared" ca="1" si="5"/>
        <v>1245425.6463411183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5154.2917358804089</v>
      </c>
      <c r="L133" s="444">
        <f t="shared" ca="1" si="3"/>
        <v>1242184.3083471784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-33926247.972983129</v>
      </c>
      <c r="C134" s="447">
        <f t="shared" si="0"/>
        <v>0</v>
      </c>
      <c r="D134" s="447">
        <f t="shared" ca="1" si="9"/>
        <v>-348684.56747464696</v>
      </c>
      <c r="E134" s="447">
        <f t="shared" ca="1" si="1"/>
        <v>-34274932.540457778</v>
      </c>
      <c r="F134" s="431"/>
      <c r="G134" s="459">
        <f t="shared" si="15"/>
        <v>11</v>
      </c>
      <c r="H134" s="459">
        <v>127</v>
      </c>
      <c r="I134" s="444">
        <f t="shared" ca="1" si="5"/>
        <v>1242184.3083471784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5140.786160905659</v>
      </c>
      <c r="L134" s="444">
        <f t="shared" ca="1" si="3"/>
        <v>1238929.4647782638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-34274932.540457778</v>
      </c>
      <c r="C135" s="447">
        <f t="shared" si="0"/>
        <v>0</v>
      </c>
      <c r="D135" s="447">
        <f t="shared" ca="1" si="9"/>
        <v>-348684.56747464696</v>
      </c>
      <c r="E135" s="447">
        <f t="shared" ca="1" si="1"/>
        <v>-34623617.107932426</v>
      </c>
      <c r="F135" s="431"/>
      <c r="G135" s="459">
        <f t="shared" si="15"/>
        <v>11</v>
      </c>
      <c r="H135" s="459">
        <v>128</v>
      </c>
      <c r="I135" s="444">
        <f t="shared" ca="1" si="5"/>
        <v>1238929.4647782638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5127.2243127018482</v>
      </c>
      <c r="L135" s="444">
        <f t="shared" ca="1" si="3"/>
        <v>1235661.0593611456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-34623617.107932426</v>
      </c>
      <c r="C136" s="447">
        <f t="shared" si="0"/>
        <v>0</v>
      </c>
      <c r="D136" s="447">
        <f t="shared" ca="1" si="9"/>
        <v>-348684.56747464696</v>
      </c>
      <c r="E136" s="447">
        <f t="shared" ca="1" si="1"/>
        <v>-34972301.675407074</v>
      </c>
      <c r="F136" s="431"/>
      <c r="G136" s="459">
        <f t="shared" si="15"/>
        <v>11</v>
      </c>
      <c r="H136" s="459">
        <v>129</v>
      </c>
      <c r="I136" s="444">
        <f t="shared" ca="1" si="5"/>
        <v>1235661.0593611456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5113.6059567971888</v>
      </c>
      <c r="L136" s="444">
        <f t="shared" ca="1" si="3"/>
        <v>1232379.0355881227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1232379.0355881227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5099.9308577429274</v>
      </c>
      <c r="L137" s="444">
        <f t="shared" ca="1" si="3"/>
        <v>1229083.3367160454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1229083.3367160454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5086.1987791092715</v>
      </c>
      <c r="L138" s="444">
        <f t="shared" ca="1" si="3"/>
        <v>1225773.9057653344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1225773.9057653344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5072.4094834813095</v>
      </c>
      <c r="L139" s="444">
        <f t="shared" ca="1" si="3"/>
        <v>1222450.6855189954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1222450.6855189954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5058.5627324548968</v>
      </c>
      <c r="L140" s="444">
        <f t="shared" ca="1" si="3"/>
        <v>1219113.6185216301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1219113.6185216301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5044.6582866325407</v>
      </c>
      <c r="L141" s="444">
        <f t="shared" ca="1" si="3"/>
        <v>1215762.6470784424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1215762.6470784424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5030.6959056192591</v>
      </c>
      <c r="L142" s="444">
        <f t="shared" ca="1" si="3"/>
        <v>1212397.7132542415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1212397.7132542415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5016.6753480184225</v>
      </c>
      <c r="L143" s="444">
        <f t="shared" ca="1" si="3"/>
        <v>1209018.7588724399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1209018.7588724399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5002.5963714275822</v>
      </c>
      <c r="L144" s="444">
        <f t="shared" ca="1" si="3"/>
        <v>1205625.7255140473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1205625.7255140473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4988.4587324342792</v>
      </c>
      <c r="L145" s="444">
        <f t="shared" ca="1" si="3"/>
        <v>1202218.5545166614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1202218.5545166614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4974.2621866118388</v>
      </c>
      <c r="L146" s="444">
        <f t="shared" ca="1" si="3"/>
        <v>1198797.186973453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1198797.186973453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4960.0064885151369</v>
      </c>
      <c r="L147" s="444">
        <f t="shared" ca="1" si="3"/>
        <v>1195361.5637321479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1195361.5637321479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4945.6913916763651</v>
      </c>
      <c r="L148" s="444">
        <f t="shared" ca="1" si="3"/>
        <v>1191911.6253940042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1191911.6253940042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4931.3166486007667</v>
      </c>
      <c r="L149" s="444">
        <f t="shared" ca="1" si="3"/>
        <v>1188447.3123127848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1188447.3123127848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4916.8820107623524</v>
      </c>
      <c r="L150" s="444">
        <f t="shared" ca="1" si="3"/>
        <v>1184968.564593727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1184968.564593727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4902.3872285996113</v>
      </c>
      <c r="L151" s="444">
        <f t="shared" ca="1" si="3"/>
        <v>1181475.3220925063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1181475.3220925063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4887.8320515111918</v>
      </c>
      <c r="L152" s="444">
        <f t="shared" ca="1" si="3"/>
        <v>1177967.5244141973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1177967.5244141973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4873.2162278515716</v>
      </c>
      <c r="L153" s="444">
        <f t="shared" ca="1" si="3"/>
        <v>1174445.1109122287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1174445.1109122287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4858.5395049267017</v>
      </c>
      <c r="L154" s="444">
        <f t="shared" ca="1" si="3"/>
        <v>1170908.0206873352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1170908.0206873352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4843.8016289896459</v>
      </c>
      <c r="L155" s="444">
        <f t="shared" ca="1" si="3"/>
        <v>1167356.1925865046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1167356.1925865046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4829.0023452361847</v>
      </c>
      <c r="L156" s="444">
        <f t="shared" ca="1" si="3"/>
        <v>1163789.5652019207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1163789.5652019207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4814.1413978004184</v>
      </c>
      <c r="L157" s="444">
        <f t="shared" ca="1" si="3"/>
        <v>1160208.076869901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1160208.076869901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4799.2185297503365</v>
      </c>
      <c r="L158" s="444">
        <f t="shared" ca="1" si="3"/>
        <v>1156611.6656698312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1156611.6656698312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4784.2334830833788</v>
      </c>
      <c r="L159" s="444">
        <f t="shared" ca="1" si="3"/>
        <v>1153000.2694230943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1153000.2694230943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4769.1859987219759</v>
      </c>
      <c r="L160" s="444">
        <f t="shared" ca="1" si="3"/>
        <v>1149373.8256919961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1149373.8256919961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4754.0758165090665</v>
      </c>
      <c r="L161" s="444">
        <f t="shared" ca="1" si="3"/>
        <v>1145732.271778685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1145732.271778685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4738.9026752036034</v>
      </c>
      <c r="L162" s="444">
        <f t="shared" ca="1" si="3"/>
        <v>1142075.5447240684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1142075.5447240684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4723.6663124760344</v>
      </c>
      <c r="L163" s="444">
        <f t="shared" ca="1" si="3"/>
        <v>1138403.5813067241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1138403.5813067241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4708.3664649037664</v>
      </c>
      <c r="L164" s="444">
        <f t="shared" ca="1" si="3"/>
        <v>1134716.3180418077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1134716.3180418077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4693.0028679666148</v>
      </c>
      <c r="L165" s="444">
        <f t="shared" ca="1" si="3"/>
        <v>1131013.6911799542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1131013.6911799542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4677.5752560422252</v>
      </c>
      <c r="L166" s="444">
        <f t="shared" ca="1" si="3"/>
        <v>1127295.6367061762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1127295.6367061762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4662.0833624014831</v>
      </c>
      <c r="L167" s="444">
        <f t="shared" ca="1" si="3"/>
        <v>1123562.0903387575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1123562.0903387575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4646.526919203905</v>
      </c>
      <c r="L168" s="444">
        <f t="shared" ca="1" si="3"/>
        <v>1119812.9875281411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1119812.9875281411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4630.9056574930037</v>
      </c>
      <c r="L169" s="444">
        <f t="shared" ca="1" si="3"/>
        <v>1116048.263455814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1116048.263455814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4615.2193071916408</v>
      </c>
      <c r="L170" s="444">
        <f t="shared" ca="1" si="3"/>
        <v>1112267.8530331855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1112267.8530331855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4599.4675970973549</v>
      </c>
      <c r="L171" s="444">
        <f t="shared" ca="1" si="3"/>
        <v>1108471.6909004627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1108471.6909004627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4583.6502548776771</v>
      </c>
      <c r="L172" s="444">
        <f t="shared" ca="1" si="3"/>
        <v>1104659.7114255202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1104659.7114255202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4567.7670070654167</v>
      </c>
      <c r="L173" s="444">
        <f t="shared" ca="1" si="3"/>
        <v>1100831.8487027655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1100831.8487027655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4551.817579053939</v>
      </c>
      <c r="L174" s="444">
        <f t="shared" ca="1" si="3"/>
        <v>1096988.0365519994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1096988.0365519994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4535.801695092413</v>
      </c>
      <c r="L175" s="444">
        <f t="shared" ca="1" si="3"/>
        <v>1093128.2085172716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1093128.2085172716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4519.7190782810476</v>
      </c>
      <c r="L176" s="444">
        <f t="shared" ca="1" si="3"/>
        <v>1089252.2978657323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1089252.2978657323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4503.5694505663005</v>
      </c>
      <c r="L177" s="444">
        <f t="shared" ca="1" si="3"/>
        <v>1085360.2375864785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1085360.2375864785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4487.3525327360758</v>
      </c>
      <c r="L178" s="444">
        <f t="shared" ca="1" si="3"/>
        <v>1081451.9603893943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1081451.9603893943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4471.068044414892</v>
      </c>
      <c r="L179" s="444">
        <f t="shared" ca="1" si="3"/>
        <v>1077527.3987039891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1077527.3987039891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4454.7157040590373</v>
      </c>
      <c r="L180" s="444">
        <f t="shared" ca="1" si="3"/>
        <v>1073586.4846782279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1073586.4846782279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4438.2952289516988</v>
      </c>
      <c r="L181" s="444">
        <f t="shared" ca="1" si="3"/>
        <v>1069629.1501773593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1069629.1501773593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4421.80633519808</v>
      </c>
      <c r="L182" s="444">
        <f t="shared" ca="1" si="3"/>
        <v>1065655.3267827372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1065655.3267827372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4405.248737720487</v>
      </c>
      <c r="L183" s="444">
        <f t="shared" ca="1" si="3"/>
        <v>1061664.9457906375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1061664.9457906375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4388.6221502534054</v>
      </c>
      <c r="L184" s="444">
        <f t="shared" ca="1" si="3"/>
        <v>1057657.9382110708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1057657.9382110708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4371.9262853385444</v>
      </c>
      <c r="L185" s="444">
        <f t="shared" ca="1" si="3"/>
        <v>1053634.2347665892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1053634.2347665892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4355.1608543198709</v>
      </c>
      <c r="L186" s="444">
        <f t="shared" ca="1" si="3"/>
        <v>1049593.7658910889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1049593.7658910889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4338.3255673386193</v>
      </c>
      <c r="L187" s="444">
        <f t="shared" ca="1" si="3"/>
        <v>1045536.4617286073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1045536.4617286073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4321.4201333282799</v>
      </c>
      <c r="L188" s="444">
        <f t="shared" ca="1" si="3"/>
        <v>1041462.2521321154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1041462.2521321154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4304.4442600095635</v>
      </c>
      <c r="L189" s="444">
        <f t="shared" ca="1" si="3"/>
        <v>1037371.0666623048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1037371.0666623048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4287.3976538853522</v>
      </c>
      <c r="L190" s="444">
        <f t="shared" ca="1" si="3"/>
        <v>1033262.8345863699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1033262.8345863699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4270.2800202356239</v>
      </c>
      <c r="L191" s="444">
        <f t="shared" ca="1" si="3"/>
        <v>1029137.4848767853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1029137.4848767853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4253.0910631123543</v>
      </c>
      <c r="L192" s="444">
        <f t="shared" ca="1" si="3"/>
        <v>1024994.9462100775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1024994.9462100775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4235.8304853344052</v>
      </c>
      <c r="L193" s="444">
        <f t="shared" ca="1" si="3"/>
        <v>1020835.1469655917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1020835.1469655917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4218.4979884823815</v>
      </c>
      <c r="L194" s="444">
        <f t="shared" ca="1" si="3"/>
        <v>1016658.0152242539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1016658.0152242539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4201.093272893474</v>
      </c>
      <c r="L195" s="444">
        <f t="shared" ca="1" si="3"/>
        <v>1012463.4787673271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1012463.4787673271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4183.6160376562793</v>
      </c>
      <c r="L196" s="444">
        <f t="shared" ca="1" si="3"/>
        <v>1008251.4650751633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1008251.4650751633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4166.0659806055965</v>
      </c>
      <c r="L197" s="444">
        <f t="shared" ca="1" si="3"/>
        <v>1004021.9013259487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1004021.9013259487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4148.4427983172018</v>
      </c>
      <c r="L198" s="444">
        <f t="shared" ca="1" si="3"/>
        <v>999774.71439444565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999774.71439444565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4130.7461861026059</v>
      </c>
      <c r="L199" s="444">
        <f t="shared" ca="1" si="3"/>
        <v>995509.83085072809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995509.83085072809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4112.9758380037829</v>
      </c>
      <c r="L200" s="444">
        <f t="shared" ca="1" si="3"/>
        <v>991227.1769589117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991227.1769589117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4095.1314467878819</v>
      </c>
      <c r="L201" s="444">
        <f t="shared" ca="1" si="3"/>
        <v>986926.67867587938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986926.67867587938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4077.2127039419133</v>
      </c>
      <c r="L202" s="444">
        <f t="shared" ca="1" si="3"/>
        <v>982608.26165000105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982608.26165000105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4059.2192996674203</v>
      </c>
      <c r="L203" s="444">
        <f t="shared" ca="1" si="3"/>
        <v>978271.85121984826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978271.85121984826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4041.150922875117</v>
      </c>
      <c r="L204" s="444">
        <f t="shared" ca="1" si="3"/>
        <v>973917.37241290323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973917.37241290323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4023.0072611795126</v>
      </c>
      <c r="L205" s="444">
        <f t="shared" ca="1" si="3"/>
        <v>969544.74994426256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969544.74994426256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4004.7880008935099</v>
      </c>
      <c r="L206" s="444">
        <f t="shared" ca="1" si="3"/>
        <v>965153.90821533592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965153.90821533592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3986.4928270229825</v>
      </c>
      <c r="L207" s="444">
        <f t="shared" ca="1" si="3"/>
        <v>960744.77131253877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960744.77131253877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3968.121423261327</v>
      </c>
      <c r="L208" s="444">
        <f t="shared" ca="1" si="3"/>
        <v>956317.26300597994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956317.26300597994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3949.6734719839988</v>
      </c>
      <c r="L209" s="444">
        <f t="shared" ca="1" si="3"/>
        <v>951871.30674814375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951871.30674814375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3931.1486542430148</v>
      </c>
      <c r="L210" s="444">
        <f t="shared" ca="1" si="3"/>
        <v>947406.82567256654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947406.82567256654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3912.5466497614429</v>
      </c>
      <c r="L211" s="444">
        <f t="shared" ca="1" si="3"/>
        <v>942923.74259250786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942923.74259250786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3893.8671369278654</v>
      </c>
      <c r="L212" s="444">
        <f t="shared" ca="1" si="3"/>
        <v>938421.97999961558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938421.97999961558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3875.109792790814</v>
      </c>
      <c r="L213" s="444">
        <f t="shared" ca="1" si="3"/>
        <v>933901.46006258624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933901.46006258624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3856.2742930531913</v>
      </c>
      <c r="L214" s="444">
        <f t="shared" ca="1" si="3"/>
        <v>929362.10462581925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929362.10462581925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3837.3603120666626</v>
      </c>
      <c r="L215" s="444">
        <f t="shared" ca="1" si="3"/>
        <v>924803.83520806569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924803.83520806569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3818.3675228260231</v>
      </c>
      <c r="L216" s="444">
        <f t="shared" ca="1" si="3"/>
        <v>920226.57300107158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920226.57300107158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3799.2955969635477</v>
      </c>
      <c r="L217" s="444">
        <f t="shared" ca="1" si="3"/>
        <v>915630.23886821489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915630.23886821489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3780.1442047433115</v>
      </c>
      <c r="L218" s="444">
        <f t="shared" ca="1" si="3"/>
        <v>911014.75334313803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911014.75334313803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3760.9130150554915</v>
      </c>
      <c r="L219" s="444">
        <f t="shared" ca="1" si="3"/>
        <v>906380.03662837332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906380.03662837332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3741.6016954106381</v>
      </c>
      <c r="L220" s="444">
        <f t="shared" ca="1" si="3"/>
        <v>901726.00859396381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901726.00859396381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3722.2099119339318</v>
      </c>
      <c r="L221" s="444">
        <f t="shared" ca="1" si="3"/>
        <v>897052.58877607761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897052.58877607761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3702.737329359406</v>
      </c>
      <c r="L222" s="444">
        <f t="shared" ca="1" si="3"/>
        <v>892359.69637561683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892359.69637561683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3683.1836110241525</v>
      </c>
      <c r="L223" s="444">
        <f t="shared" ca="1" si="3"/>
        <v>887647.25025682081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887647.25025682081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3663.5484188625028</v>
      </c>
      <c r="L224" s="444">
        <f t="shared" ca="1" si="3"/>
        <v>882915.16894586314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882915.16894586314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3643.8314134001789</v>
      </c>
      <c r="L225" s="444">
        <f t="shared" ca="1" si="3"/>
        <v>878163.37062944309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878163.37062944309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3624.0322537484294</v>
      </c>
      <c r="L226" s="444">
        <f t="shared" ca="1" si="3"/>
        <v>873391.77315337129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873391.77315337129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3604.1505975981295</v>
      </c>
      <c r="L227" s="444">
        <f t="shared" ca="1" si="3"/>
        <v>868600.29402114928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868600.29402114928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3584.1861012138711</v>
      </c>
      <c r="L228" s="444">
        <f t="shared" ca="1" si="3"/>
        <v>863788.85039254301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863788.85039254301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3564.1384194280117</v>
      </c>
      <c r="L229" s="444">
        <f t="shared" ca="1" si="3"/>
        <v>858957.35908215086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858957.35908215086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3544.0072056347117</v>
      </c>
      <c r="L230" s="444">
        <f t="shared" ca="1" si="3"/>
        <v>854105.7365579654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854105.7365579654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3523.7921117839383</v>
      </c>
      <c r="L231" s="444">
        <f t="shared" ca="1" si="3"/>
        <v>849233.8989399292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849233.8989399292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3503.4927883754549</v>
      </c>
      <c r="L232" s="444">
        <f t="shared" ca="1" si="3"/>
        <v>844341.76199848449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844341.76199848449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3483.1088844527681</v>
      </c>
      <c r="L233" s="444">
        <f t="shared" ca="1" si="3"/>
        <v>839429.24115311704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839429.24115311704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3462.6400475970695</v>
      </c>
      <c r="L234" s="444">
        <f t="shared" ca="1" si="3"/>
        <v>834496.25147089397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834496.25147089397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3442.0859239211409</v>
      </c>
      <c r="L235" s="444">
        <f t="shared" ca="1" si="3"/>
        <v>829542.70766499487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829542.70766499487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3421.4461580632274</v>
      </c>
      <c r="L236" s="444">
        <f t="shared" ca="1" si="3"/>
        <v>824568.52409323794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824568.52409323794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3400.7203931809072</v>
      </c>
      <c r="L237" s="444">
        <f t="shared" ca="1" si="3"/>
        <v>819573.61475659872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819573.61475659872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3379.9082709449103</v>
      </c>
      <c r="L238" s="444">
        <f t="shared" ca="1" si="3"/>
        <v>814557.89329772349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814557.89329772349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3359.0094315329302</v>
      </c>
      <c r="L239" s="444">
        <f t="shared" ca="1" si="3"/>
        <v>809521.27299943625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809521.27299943625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3338.0235136234</v>
      </c>
      <c r="L240" s="444">
        <f t="shared" ca="1" si="3"/>
        <v>804463.66678323946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804463.66678323946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3316.950154389247</v>
      </c>
      <c r="L241" s="444">
        <f t="shared" ca="1" si="3"/>
        <v>799384.98720780853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799384.98720780853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3295.7889894916179</v>
      </c>
      <c r="L242" s="444">
        <f t="shared" ca="1" si="3"/>
        <v>794285.14646747999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794285.14646747999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3274.5396530735825</v>
      </c>
      <c r="L243" s="444">
        <f t="shared" ca="1" si="3"/>
        <v>789164.05639073334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789164.05639073334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3253.2017777538049</v>
      </c>
      <c r="L244" s="444">
        <f t="shared" ca="1" si="3"/>
        <v>784021.62843866693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784021.62843866693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3231.7749946201948</v>
      </c>
      <c r="L245" s="444">
        <f t="shared" ca="1" si="3"/>
        <v>778857.77370346698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778857.77370346698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3210.2589332235284</v>
      </c>
      <c r="L246" s="444">
        <f t="shared" ca="1" si="3"/>
        <v>773672.40290687035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773672.40290687035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3188.6532215710422</v>
      </c>
      <c r="L247" s="444">
        <f t="shared" ca="1" si="3"/>
        <v>768465.42639862117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768465.42639862117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3166.957486120004</v>
      </c>
      <c r="L248" s="444">
        <f t="shared" ca="1" si="3"/>
        <v>763236.75415492104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763236.75415492104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3145.1713517712537</v>
      </c>
      <c r="L249" s="444">
        <f t="shared" ca="1" si="3"/>
        <v>757986.29577687208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757986.29577687208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3123.2944418627162</v>
      </c>
      <c r="L250" s="444">
        <f t="shared" ca="1" si="3"/>
        <v>752713.96048891463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752713.96048891463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3101.3263781628934</v>
      </c>
      <c r="L251" s="444">
        <f t="shared" ca="1" si="3"/>
        <v>747419.6571372574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747419.6571372574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3079.2667808643218</v>
      </c>
      <c r="L252" s="444">
        <f t="shared" ca="1" si="3"/>
        <v>742103.29418830154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742103.29418830154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3057.1152685770057</v>
      </c>
      <c r="L253" s="444">
        <f t="shared" ca="1" si="3"/>
        <v>736764.77972705837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736764.77972705837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3034.8714583218257</v>
      </c>
      <c r="L254" s="444">
        <f t="shared" ca="1" si="3"/>
        <v>731404.02145556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731404.02145556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3012.5349655239161</v>
      </c>
      <c r="L255" s="444">
        <f t="shared" ca="1" si="3"/>
        <v>726020.92669126368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726020.92669126368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2990.1054040060144</v>
      </c>
      <c r="L256" s="444">
        <f t="shared" ca="1" si="3"/>
        <v>720615.40236544947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720615.40236544947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2967.5823859817888</v>
      </c>
      <c r="L257" s="444">
        <f t="shared" ca="1" si="3"/>
        <v>715187.35502161109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715187.35502161109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2944.9655220491286</v>
      </c>
      <c r="L258" s="444">
        <f t="shared" ca="1" si="3"/>
        <v>709736.69081384002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709736.69081384002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2922.2544211834161</v>
      </c>
      <c r="L259" s="444">
        <f t="shared" ca="1" si="3"/>
        <v>704263.31550520321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704263.31550520321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2899.4486907307628</v>
      </c>
      <c r="L260" s="444">
        <f t="shared" ca="1" si="3"/>
        <v>698767.13446611376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698767.13446611376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2876.5479364012231</v>
      </c>
      <c r="L261" s="444">
        <f t="shared" ca="1" si="3"/>
        <v>693248.05267269479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693248.05267269479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2853.5517622619773</v>
      </c>
      <c r="L262" s="444">
        <f t="shared" ca="1" si="3"/>
        <v>687705.97470513661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687705.97470513661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2830.4597707304852</v>
      </c>
      <c r="L263" s="444">
        <f t="shared" ref="L263:L517" ca="1" si="28">I263-J263+K263</f>
        <v>682140.8047460469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682140.8047460469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2807.2715625676115</v>
      </c>
      <c r="L264" s="444">
        <f t="shared" ca="1" si="28"/>
        <v>676552.44657879428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676552.44657879428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2783.9867368707255</v>
      </c>
      <c r="L265" s="444">
        <f t="shared" ca="1" si="28"/>
        <v>670940.80358584481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670940.80358584481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2760.6048910667691</v>
      </c>
      <c r="L266" s="444">
        <f t="shared" ca="1" si="28"/>
        <v>665305.77874709142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665305.77874709142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2737.1256209052967</v>
      </c>
      <c r="L267" s="444">
        <f t="shared" ca="1" si="28"/>
        <v>659647.27463817655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659647.27463817655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2713.5485204514848</v>
      </c>
      <c r="L268" s="444">
        <f t="shared" ca="1" si="28"/>
        <v>653965.19342880789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653965.19342880789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2689.8731820791154</v>
      </c>
      <c r="L269" s="444">
        <f t="shared" ca="1" si="28"/>
        <v>648259.43688106688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648259.43688106688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2666.0991964635277</v>
      </c>
      <c r="L270" s="444">
        <f t="shared" ca="1" si="28"/>
        <v>642529.90634771017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642529.90634771017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2642.2261525745416</v>
      </c>
      <c r="L271" s="444">
        <f t="shared" ca="1" si="28"/>
        <v>636776.50277046452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636776.50277046452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2618.2536376693515</v>
      </c>
      <c r="L272" s="444">
        <f t="shared" ca="1" si="28"/>
        <v>630999.12667831371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630999.12667831371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2594.1812372853897</v>
      </c>
      <c r="L273" s="444">
        <f t="shared" ca="1" si="28"/>
        <v>625197.6781857789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625197.6781857789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2570.0085352331612</v>
      </c>
      <c r="L274" s="444">
        <f t="shared" ca="1" si="28"/>
        <v>619372.05699119193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619372.05699119193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2545.735113589049</v>
      </c>
      <c r="L275" s="444">
        <f t="shared" ca="1" si="28"/>
        <v>613522.16237496084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613522.16237496084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2521.360552688086</v>
      </c>
      <c r="L276" s="444">
        <f t="shared" ca="1" si="28"/>
        <v>607647.89319782879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607647.89319782879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2496.8844311167027</v>
      </c>
      <c r="L277" s="444">
        <f t="shared" ca="1" si="28"/>
        <v>601749.14789912535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601749.14789912535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2472.3063257054382</v>
      </c>
      <c r="L278" s="444">
        <f t="shared" ca="1" si="28"/>
        <v>595825.82449501066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595825.82449501066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2447.6258115216269</v>
      </c>
      <c r="L279" s="444">
        <f t="shared" ca="1" si="28"/>
        <v>589877.82057671214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589877.82057671214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2422.8424618620497</v>
      </c>
      <c r="L280" s="444">
        <f t="shared" ca="1" si="28"/>
        <v>583905.03330875398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583905.03330875398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2397.9558482455573</v>
      </c>
      <c r="L281" s="444">
        <f t="shared" ca="1" si="28"/>
        <v>577907.35942717933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577907.35942717933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2372.965540405663</v>
      </c>
      <c r="L282" s="444">
        <f t="shared" ca="1" si="28"/>
        <v>571884.69523776486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571884.69523776486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2347.8711062831026</v>
      </c>
      <c r="L283" s="444">
        <f t="shared" ca="1" si="28"/>
        <v>565836.93661422783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565836.93661422783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2322.6721120183652</v>
      </c>
      <c r="L284" s="444">
        <f t="shared" ca="1" si="28"/>
        <v>559763.97899642598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559763.97899642598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2297.368121944191</v>
      </c>
      <c r="L285" s="444">
        <f t="shared" ca="1" si="28"/>
        <v>553665.71738854994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553665.71738854994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2271.9586985780406</v>
      </c>
      <c r="L286" s="444">
        <f t="shared" ca="1" si="28"/>
        <v>547542.04635730782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547542.04635730782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2246.4434026145318</v>
      </c>
      <c r="L287" s="444">
        <f t="shared" ca="1" si="28"/>
        <v>541392.86003010219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541392.86003010219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2220.8217929178418</v>
      </c>
      <c r="L288" s="444">
        <f t="shared" ca="1" si="28"/>
        <v>535218.0520931998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535218.0520931998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2195.0934265140818</v>
      </c>
      <c r="L289" s="444">
        <f t="shared" ca="1" si="28"/>
        <v>529017.51578989369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529017.51578989369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2169.2578585836395</v>
      </c>
      <c r="L290" s="444">
        <f t="shared" ca="1" si="28"/>
        <v>522791.14391865715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522791.14391865715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2143.3146424534871</v>
      </c>
      <c r="L291" s="444">
        <f t="shared" ca="1" si="28"/>
        <v>516538.82883129048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516538.82883129048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2117.2633295894593</v>
      </c>
      <c r="L292" s="444">
        <f t="shared" ca="1" si="28"/>
        <v>510260.46243105974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510260.46243105974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2091.1034695884982</v>
      </c>
      <c r="L293" s="444">
        <f t="shared" ca="1" si="28"/>
        <v>503955.93617082806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503955.93617082806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2064.8346101708657</v>
      </c>
      <c r="L294" s="444">
        <f t="shared" ca="1" si="28"/>
        <v>497625.14105117874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497625.14105117874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2038.4562971723274</v>
      </c>
      <c r="L295" s="444">
        <f t="shared" ca="1" si="28"/>
        <v>491267.96761853091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491267.96761853091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2011.9680745362946</v>
      </c>
      <c r="L296" s="444">
        <f t="shared" ca="1" si="28"/>
        <v>484884.30596324702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484884.30596324702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1985.3694843059454</v>
      </c>
      <c r="L297" s="444">
        <f t="shared" ca="1" si="28"/>
        <v>478474.04571773281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478474.04571773281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1958.6600666163024</v>
      </c>
      <c r="L298" s="444">
        <f t="shared" ca="1" si="28"/>
        <v>472037.07605452894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472037.07605452894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1931.8393596862863</v>
      </c>
      <c r="L299" s="444">
        <f t="shared" ca="1" si="28"/>
        <v>465573.28568439506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465573.28568439506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1904.9068998107286</v>
      </c>
      <c r="L300" s="444">
        <f t="shared" ca="1" si="28"/>
        <v>459082.56285438559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459082.56285438559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1877.8622213523561</v>
      </c>
      <c r="L301" s="444">
        <f t="shared" ca="1" si="28"/>
        <v>452564.79534591775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452564.79534591775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1850.7048567337401</v>
      </c>
      <c r="L302" s="444">
        <f t="shared" ca="1" si="28"/>
        <v>446019.8704728313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446019.8704728313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1823.4343364292129</v>
      </c>
      <c r="L303" s="444">
        <f t="shared" ca="1" si="28"/>
        <v>439447.67507944035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439447.67507944035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1796.0501889567506</v>
      </c>
      <c r="L304" s="444">
        <f t="shared" ca="1" si="28"/>
        <v>432848.09553857689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432848.09553857689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1768.5519408698196</v>
      </c>
      <c r="L305" s="444">
        <f t="shared" ca="1" si="28"/>
        <v>426221.01774962654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426221.01774962654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1740.9391167491931</v>
      </c>
      <c r="L306" s="444">
        <f t="shared" ca="1" si="28"/>
        <v>419566.32713655557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419566.32713655557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1713.211239194731</v>
      </c>
      <c r="L307" s="444">
        <f t="shared" ca="1" si="28"/>
        <v>412883.90864593012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412883.90864593012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1685.3678288171247</v>
      </c>
      <c r="L308" s="444">
        <f t="shared" ca="1" si="28"/>
        <v>406173.64674492704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406173.64674492704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1657.408404229612</v>
      </c>
      <c r="L309" s="444">
        <f t="shared" ca="1" si="28"/>
        <v>399435.42541933648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399435.42541933648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1629.3324820396513</v>
      </c>
      <c r="L310" s="444">
        <f t="shared" ca="1" si="28"/>
        <v>392669.12817155593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392669.12817155593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1601.1395768405655</v>
      </c>
      <c r="L311" s="444">
        <f t="shared" ca="1" si="28"/>
        <v>385874.63801857631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385874.63801857631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1572.8292012031504</v>
      </c>
      <c r="L312" s="444">
        <f t="shared" ca="1" si="28"/>
        <v>379051.83748995926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379051.83748995926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1544.4008656672461</v>
      </c>
      <c r="L313" s="444">
        <f t="shared" ca="1" si="28"/>
        <v>372200.60862580634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372200.60862580634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1515.8540787332756</v>
      </c>
      <c r="L314" s="444">
        <f t="shared" ca="1" si="28"/>
        <v>365320.83297471947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365320.83297471947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1487.1883468537469</v>
      </c>
      <c r="L315" s="444">
        <f t="shared" ca="1" si="28"/>
        <v>358412.39159175305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358412.39159175305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1458.4031744247202</v>
      </c>
      <c r="L316" s="444">
        <f t="shared" ca="1" si="28"/>
        <v>351475.16503635759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351475.16503635759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1429.4980637772392</v>
      </c>
      <c r="L317" s="444">
        <f t="shared" ca="1" si="28"/>
        <v>344509.03337031463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344509.03337031463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1400.4725151687269</v>
      </c>
      <c r="L318" s="444">
        <f t="shared" ca="1" si="28"/>
        <v>337513.87615566317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337513.87615566317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1371.3260267743458</v>
      </c>
      <c r="L319" s="444">
        <f t="shared" ca="1" si="28"/>
        <v>330489.57245261734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330489.57245261734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1342.0580946783216</v>
      </c>
      <c r="L320" s="444">
        <f t="shared" ca="1" si="28"/>
        <v>323436.00081747549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323436.00081747549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1312.6682128652305</v>
      </c>
      <c r="L321" s="444">
        <f t="shared" ca="1" si="28"/>
        <v>316353.03930052056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316353.03930052056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1283.1558732112514</v>
      </c>
      <c r="L322" s="444">
        <f t="shared" ca="1" si="28"/>
        <v>309240.56544391165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309240.56544391165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1253.5205654753811</v>
      </c>
      <c r="L323" s="444">
        <f t="shared" ca="1" si="28"/>
        <v>302098.45627956686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302098.45627956686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1223.7617772906112</v>
      </c>
      <c r="L324" s="444">
        <f t="shared" ca="1" si="28"/>
        <v>294926.58832703729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294926.58832703729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1193.8789941550713</v>
      </c>
      <c r="L325" s="444">
        <f t="shared" ca="1" si="28"/>
        <v>287724.8375913722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287724.8375913722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1163.8716994231334</v>
      </c>
      <c r="L326" s="444">
        <f t="shared" ca="1" si="28"/>
        <v>280493.07956097514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280493.07956097514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1133.7393742964789</v>
      </c>
      <c r="L327" s="444">
        <f t="shared" ca="1" si="28"/>
        <v>273231.18920545146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273231.18920545146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1103.4814978151303</v>
      </c>
      <c r="L328" s="444">
        <f t="shared" ca="1" si="28"/>
        <v>265939.04097344639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265939.04097344639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1073.0975468484426</v>
      </c>
      <c r="L329" s="444">
        <f t="shared" ca="1" si="28"/>
        <v>258616.50879047465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258616.50879047465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1042.5869960860603</v>
      </c>
      <c r="L330" s="444">
        <f t="shared" ca="1" si="28"/>
        <v>251263.46605674052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251263.46605674052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1011.9493180288346</v>
      </c>
      <c r="L331" s="444">
        <f t="shared" ca="1" si="28"/>
        <v>243879.78564494918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243879.78564494918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981.1839829797043</v>
      </c>
      <c r="L332" s="444">
        <f t="shared" ca="1" si="28"/>
        <v>236465.33989810871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236465.33989810871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950.29045903453539</v>
      </c>
      <c r="L333" s="444">
        <f t="shared" ca="1" si="28"/>
        <v>229020.00062732305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229020.00062732305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919.26821207292858</v>
      </c>
      <c r="L334" s="444">
        <f t="shared" ca="1" si="28"/>
        <v>221543.6391095758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221543.6391095758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888.11670574898176</v>
      </c>
      <c r="L335" s="444">
        <f t="shared" ca="1" si="28"/>
        <v>214036.1260855046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214036.1260855046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856.83540148201837</v>
      </c>
      <c r="L336" s="444">
        <f t="shared" ca="1" si="28"/>
        <v>206497.33175716642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206497.33175716642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825.42375844727599</v>
      </c>
      <c r="L337" s="444">
        <f t="shared" ca="1" si="28"/>
        <v>198927.12578579353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198927.12578579353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793.88123356655558</v>
      </c>
      <c r="L338" s="444">
        <f t="shared" ca="1" si="28"/>
        <v>191325.3772895399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191325.3772895399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762.20728149883212</v>
      </c>
      <c r="L339" s="444">
        <f t="shared" ca="1" si="28"/>
        <v>183691.95484121854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183691.95484121854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730.40135463082652</v>
      </c>
      <c r="L340" s="444">
        <f t="shared" ca="1" si="28"/>
        <v>176026.72646602918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176026.72646602918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698.46290306753747</v>
      </c>
      <c r="L341" s="444">
        <f t="shared" ca="1" si="28"/>
        <v>168329.55963927653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168329.55963927653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666.39137462273482</v>
      </c>
      <c r="L342" s="444">
        <f t="shared" ca="1" si="28"/>
        <v>160600.32128407908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160600.32128407908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634.18621480941204</v>
      </c>
      <c r="L343" s="444">
        <f t="shared" ca="1" si="28"/>
        <v>152838.87776906832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152838.87776906832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601.84686683020061</v>
      </c>
      <c r="L344" s="444">
        <f t="shared" ca="1" si="28"/>
        <v>145045.09490607833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145045.09490607833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569.37277156774223</v>
      </c>
      <c r="L345" s="444">
        <f t="shared" ca="1" si="28"/>
        <v>137218.8379478259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137218.8379478259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536.76336757502384</v>
      </c>
      <c r="L346" s="444">
        <f t="shared" ca="1" si="28"/>
        <v>129359.97158558074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129359.97158558074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504.01809106566901</v>
      </c>
      <c r="L347" s="444">
        <f t="shared" ca="1" si="28"/>
        <v>121468.35994682623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121468.35994682623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471.13637590419188</v>
      </c>
      <c r="L348" s="444">
        <f t="shared" ca="1" si="28"/>
        <v>113543.86659291023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113543.86659291023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438.11765359620853</v>
      </c>
      <c r="L349" s="444">
        <f t="shared" ca="1" si="28"/>
        <v>105586.35451668626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105586.35451668626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404.96135327860867</v>
      </c>
      <c r="L350" s="444">
        <f t="shared" ca="1" si="28"/>
        <v>97595.68614014468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97595.68614014468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371.66690170968542</v>
      </c>
      <c r="L351" s="444">
        <f t="shared" ca="1" si="28"/>
        <v>89571.723312034184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89571.723312034184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338.23372325922503</v>
      </c>
      <c r="L352" s="444">
        <f t="shared" ca="1" si="28"/>
        <v>81514.327305473227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81514.327305473227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304.66123989855436</v>
      </c>
      <c r="L353" s="444">
        <f t="shared" ca="1" si="28"/>
        <v>73423.358815551604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73423.358815551604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270.94887119054755</v>
      </c>
      <c r="L354" s="444">
        <f t="shared" ca="1" si="28"/>
        <v>65298.677956921973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65298.677956921973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237.09603427959081</v>
      </c>
      <c r="L355" s="444">
        <f t="shared" ca="1" si="28"/>
        <v>57140.144261381378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57140.144261381378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203.10214388150499</v>
      </c>
      <c r="L356" s="444">
        <f t="shared" ca="1" si="28"/>
        <v>48947.616675442703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48947.616675442703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168.96661227342716</v>
      </c>
      <c r="L357" s="444">
        <f t="shared" ca="1" si="28"/>
        <v>40720.953557895948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40720.953557895948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134.68884928364901</v>
      </c>
      <c r="L358" s="444">
        <f t="shared" ca="1" si="28"/>
        <v>32460.012677359413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32460.012677359413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100.26826228141344</v>
      </c>
      <c r="L359" s="444">
        <f t="shared" ca="1" si="28"/>
        <v>24164.65120982064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24164.65120982064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65.704256166668571</v>
      </c>
      <c r="L360" s="444">
        <f t="shared" ca="1" si="28"/>
        <v>15834.725736167125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15834.725736167125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30.99623335977892</v>
      </c>
      <c r="L361" s="444">
        <f t="shared" ca="1" si="28"/>
        <v>7470.0922397067197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7470.0922397067197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-3.856406208806102</v>
      </c>
      <c r="L362" s="444">
        <f t="shared" ca="1" si="28"/>
        <v>-929.39389632227073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-929.39389632227073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-38.854265108926896</v>
      </c>
      <c r="L363" s="444">
        <f t="shared" ca="1" si="28"/>
        <v>-9363.8778912513808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-9363.8778912513808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-73.997948421131511</v>
      </c>
      <c r="L364" s="444">
        <f t="shared" ca="1" si="28"/>
        <v>-17833.505569492696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-17833.505569492696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-109.28806374713702</v>
      </c>
      <c r="L365" s="444">
        <f t="shared" ca="1" si="28"/>
        <v>-26338.423363060017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-26338.423363060017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-144.72522122033419</v>
      </c>
      <c r="L366" s="444">
        <f t="shared" ca="1" si="28"/>
        <v>-34878.778314100535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-34878.778314100535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-180.31003351633632</v>
      </c>
      <c r="L367" s="444">
        <f t="shared" ca="1" si="28"/>
        <v>-43454.718077437057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-43454.718077437057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-216.04311586357178</v>
      </c>
      <c r="L368" s="444">
        <f t="shared" ca="1" si="28"/>
        <v>-52066.390923120809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-52066.390923120809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-251.92508605392084</v>
      </c>
      <c r="L369" s="444">
        <f t="shared" ca="1" si="28"/>
        <v>-60713.945738994909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-60713.945738994909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-287.9565644533962</v>
      </c>
      <c r="L370" s="444">
        <f t="shared" ca="1" si="28"/>
        <v>-69397.532033268493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-69397.532033268493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-324.13817401286946</v>
      </c>
      <c r="L371" s="444">
        <f t="shared" ca="1" si="28"/>
        <v>-78117.299937101547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-78117.299937101547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-360.47054027884053</v>
      </c>
      <c r="L372" s="444">
        <f t="shared" ca="1" si="28"/>
        <v>-86873.400207200568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-86873.400207200568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-396.95429140425313</v>
      </c>
      <c r="L373" s="444">
        <f t="shared" ca="1" si="28"/>
        <v>-95665.984228425004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-95665.984228425004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-433.59005815935495</v>
      </c>
      <c r="L374" s="444">
        <f t="shared" ca="1" si="28"/>
        <v>-104495.20401640455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-104495.20401640455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-470.37847394260297</v>
      </c>
      <c r="L375" s="444">
        <f t="shared" ca="1" si="28"/>
        <v>-113361.21222016733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-113361.21222016733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-507.32017479161465</v>
      </c>
      <c r="L376" s="444">
        <f t="shared" ca="1" si="28"/>
        <v>-122264.16212477913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-122264.16212477913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-544.41579939416386</v>
      </c>
      <c r="L377" s="444">
        <f t="shared" ca="1" si="28"/>
        <v>-131204.20765399348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-131204.20765399348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-581.66598909922357</v>
      </c>
      <c r="L378" s="444">
        <f t="shared" ca="1" si="28"/>
        <v>-140181.50337291288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-140181.50337291288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-619.07138792805438</v>
      </c>
      <c r="L379" s="444">
        <f t="shared" ca="1" si="28"/>
        <v>-149196.20449066113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-149196.20449066113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-656.63264258533877</v>
      </c>
      <c r="L380" s="444">
        <f t="shared" ca="1" si="28"/>
        <v>-158248.46686306666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-158248.46686306666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-694.35040247036181</v>
      </c>
      <c r="L381" s="444">
        <f t="shared" ca="1" si="28"/>
        <v>-167338.4469953572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-167338.4469953572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-732.2253196882391</v>
      </c>
      <c r="L382" s="444">
        <f t="shared" ca="1" si="28"/>
        <v>-176466.30204486562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-176466.30204486562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-770.25804906119083</v>
      </c>
      <c r="L383" s="444">
        <f t="shared" ca="1" si="28"/>
        <v>-185632.189823747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-185632.189823747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-808.44924813986324</v>
      </c>
      <c r="L384" s="444">
        <f t="shared" ca="1" si="28"/>
        <v>-194836.26880170705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-194836.26880170705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-846.7995772146968</v>
      </c>
      <c r="L385" s="444">
        <f t="shared" ca="1" si="28"/>
        <v>-204078.69810874193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-204078.69810874193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-885.30969932734206</v>
      </c>
      <c r="L386" s="444">
        <f t="shared" ca="1" si="28"/>
        <v>-213359.63753788944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-213359.63753788944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-923.98028028212332</v>
      </c>
      <c r="L387" s="444">
        <f t="shared" ca="1" si="28"/>
        <v>-222679.24754799175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-222679.24754799175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-962.81198865754982</v>
      </c>
      <c r="L388" s="444">
        <f t="shared" ca="1" si="28"/>
        <v>-232037.68926646948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-232037.68926646948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-1001.8054958178735</v>
      </c>
      <c r="L389" s="444">
        <f t="shared" ca="1" si="28"/>
        <v>-241435.12449210754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-241435.12449210754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-1040.9614759246988</v>
      </c>
      <c r="L390" s="444">
        <f t="shared" ca="1" si="28"/>
        <v>-250871.71569785243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-250871.71569785243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-1080.2806059486356</v>
      </c>
      <c r="L391" s="444">
        <f t="shared" ca="1" si="28"/>
        <v>-260347.62603362126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-260347.62603362126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-1119.763565681006</v>
      </c>
      <c r="L392" s="444">
        <f t="shared" ca="1" si="28"/>
        <v>-269863.01932912244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-269863.01932912244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-1159.4110377455943</v>
      </c>
      <c r="L393" s="444">
        <f t="shared" ca="1" si="28"/>
        <v>-279418.06009668822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-279418.06009668822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-1199.2237076104516</v>
      </c>
      <c r="L394" s="444">
        <f t="shared" ca="1" si="28"/>
        <v>-289012.91353411885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-289012.91353411885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-1239.2022635997459</v>
      </c>
      <c r="L395" s="444">
        <f t="shared" ca="1" si="28"/>
        <v>-298647.74552753876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-298647.74552753876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-1279.3473969056622</v>
      </c>
      <c r="L396" s="444">
        <f t="shared" ca="1" si="28"/>
        <v>-308322.72265426459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-308322.72265426459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-1319.6598016003531</v>
      </c>
      <c r="L397" s="444">
        <f t="shared" ca="1" si="28"/>
        <v>-318038.0121856851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-318038.0121856851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-1360.1401746479387</v>
      </c>
      <c r="L398" s="444">
        <f t="shared" ca="1" si="28"/>
        <v>-327793.7820901532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-327793.7820901532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-1400.7892159165558</v>
      </c>
      <c r="L399" s="444">
        <f t="shared" ca="1" si="28"/>
        <v>-337590.20103588991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-337590.20103588991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-1441.6076281904586</v>
      </c>
      <c r="L400" s="444">
        <f t="shared" ca="1" si="28"/>
        <v>-347427.43839390058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-347427.43839390058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-1482.5961171821698</v>
      </c>
      <c r="L401" s="444">
        <f t="shared" ca="1" si="28"/>
        <v>-357305.66424090293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-357305.66424090293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-1523.7553915446797</v>
      </c>
      <c r="L402" s="444">
        <f t="shared" ca="1" si="28"/>
        <v>-367225.04936226777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-367225.04936226777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-1565.0861628836999</v>
      </c>
      <c r="L403" s="444">
        <f t="shared" ca="1" si="28"/>
        <v>-377185.76525497163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-377185.76525497163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-1606.5891457699659</v>
      </c>
      <c r="L404" s="444">
        <f t="shared" ca="1" si="28"/>
        <v>-387187.98413056176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-387187.98413056176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-1648.2650577515915</v>
      </c>
      <c r="L405" s="444">
        <f t="shared" ca="1" si="28"/>
        <v>-397231.87891813356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-397231.87891813356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-1690.1146193664738</v>
      </c>
      <c r="L406" s="444">
        <f t="shared" ca="1" si="28"/>
        <v>-407317.62326732022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-407317.62326732022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-1732.1385541547518</v>
      </c>
      <c r="L407" s="444">
        <f t="shared" ca="1" si="28"/>
        <v>-417445.39155129518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-417445.39155129518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-1774.3375886713141</v>
      </c>
      <c r="L408" s="444">
        <f t="shared" ca="1" si="28"/>
        <v>-427615.35886978667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-427615.35886978667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-1816.7124524983619</v>
      </c>
      <c r="L409" s="444">
        <f t="shared" ca="1" si="28"/>
        <v>-437827.70105210523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-437827.70105210523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-1859.2638782580225</v>
      </c>
      <c r="L410" s="444">
        <f t="shared" ca="1" si="28"/>
        <v>-448082.59466018341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-448082.59466018341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-1901.9926016250149</v>
      </c>
      <c r="L411" s="444">
        <f t="shared" ca="1" si="28"/>
        <v>-458380.21699162864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-458380.21699162864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-1944.89936133937</v>
      </c>
      <c r="L412" s="444">
        <f t="shared" ca="1" si="28"/>
        <v>-468720.74608278822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-468720.74608278822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-1987.9848992192017</v>
      </c>
      <c r="L413" s="444">
        <f t="shared" ca="1" si="28"/>
        <v>-479104.36071182758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-479104.36071182758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-2031.2499601735324</v>
      </c>
      <c r="L414" s="444">
        <f t="shared" ca="1" si="28"/>
        <v>-489531.24040182127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-489531.24040182127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-2074.6952922151727</v>
      </c>
      <c r="L415" s="444">
        <f t="shared" ca="1" si="28"/>
        <v>-500001.56542385661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-500001.56542385661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-2118.3216464736533</v>
      </c>
      <c r="L416" s="444">
        <f t="shared" ca="1" si="28"/>
        <v>-510515.51680015045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-510515.51680015045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-2162.1297772082107</v>
      </c>
      <c r="L417" s="444">
        <f t="shared" ca="1" si="28"/>
        <v>-521073.27630717884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-521073.27630717884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-2206.1204418208295</v>
      </c>
      <c r="L418" s="444">
        <f t="shared" ca="1" si="28"/>
        <v>-531675.0264788199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-531675.0264788199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-2250.2944008693335</v>
      </c>
      <c r="L419" s="444">
        <f t="shared" ca="1" si="28"/>
        <v>-542320.95060950937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-542320.95060950937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-2294.65241808054</v>
      </c>
      <c r="L420" s="444">
        <f t="shared" ca="1" si="28"/>
        <v>-553011.23275741003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-553011.23275741003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-2339.1952603634591</v>
      </c>
      <c r="L421" s="444">
        <f t="shared" ca="1" si="28"/>
        <v>-563746.05774759373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-563746.05774759373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-2383.9236978225581</v>
      </c>
      <c r="L422" s="444">
        <f t="shared" ca="1" si="28"/>
        <v>-574525.61117523653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-574525.61117523653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-2428.8385037710696</v>
      </c>
      <c r="L423" s="444">
        <f t="shared" ca="1" si="28"/>
        <v>-585350.07940882782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-585350.07940882782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-2473.9404547443664</v>
      </c>
      <c r="L424" s="444">
        <f t="shared" ca="1" si="28"/>
        <v>-596219.64959339239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-596219.64959339239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-2519.2303305133855</v>
      </c>
      <c r="L425" s="444">
        <f t="shared" ca="1" si="28"/>
        <v>-607134.50965372601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-607134.50965372601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-2564.7089140981093</v>
      </c>
      <c r="L426" s="444">
        <f t="shared" ca="1" si="28"/>
        <v>-618094.84829764429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-618094.84829764429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-2610.3769917811019</v>
      </c>
      <c r="L427" s="444">
        <f t="shared" ca="1" si="28"/>
        <v>-629100.85501924553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-629100.85501924553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-2656.235353121107</v>
      </c>
      <c r="L428" s="444">
        <f t="shared" ca="1" si="28"/>
        <v>-640152.72010218678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-640152.72010218678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-2702.2847909666957</v>
      </c>
      <c r="L429" s="444">
        <f t="shared" ca="1" si="28"/>
        <v>-651250.63462297362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-651250.63462297362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-2748.526101469974</v>
      </c>
      <c r="L430" s="444">
        <f t="shared" ca="1" si="28"/>
        <v>-662394.7904542638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-662394.7904542638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-2794.9600841003498</v>
      </c>
      <c r="L431" s="444">
        <f t="shared" ca="1" si="28"/>
        <v>-673585.38026818435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-673585.38026818435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-2841.5875416583522</v>
      </c>
      <c r="L432" s="444">
        <f t="shared" ca="1" si="28"/>
        <v>-684822.59753966285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-684822.59753966285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-2888.4092802895125</v>
      </c>
      <c r="L433" s="444">
        <f t="shared" ca="1" si="28"/>
        <v>-696106.63654977258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-696106.63654977258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-2935.426109498303</v>
      </c>
      <c r="L434" s="444">
        <f t="shared" ca="1" si="28"/>
        <v>-707437.69238909101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-707437.69238909101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-2982.63884216213</v>
      </c>
      <c r="L435" s="444">
        <f t="shared" ca="1" si="28"/>
        <v>-718815.96096107329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-718815.96096107329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-3030.0482945453896</v>
      </c>
      <c r="L436" s="444">
        <f t="shared" ca="1" si="28"/>
        <v>-730241.63898543885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-730241.63898543885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-3077.6552863135794</v>
      </c>
      <c r="L437" s="444">
        <f t="shared" ca="1" si="28"/>
        <v>-741714.92400157265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-741714.92400157265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-3125.4606405474701</v>
      </c>
      <c r="L438" s="444">
        <f t="shared" ca="1" si="28"/>
        <v>-753236.01437194028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-753236.01437194028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-3173.4651837573351</v>
      </c>
      <c r="L439" s="444">
        <f t="shared" ca="1" si="28"/>
        <v>-764805.10928551783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-764805.10928551783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-3221.6697458972417</v>
      </c>
      <c r="L440" s="444">
        <f t="shared" ca="1" si="28"/>
        <v>-776422.4087612353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-776422.4087612353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-3270.0751603793979</v>
      </c>
      <c r="L441" s="444">
        <f t="shared" ca="1" si="28"/>
        <v>-788088.11365143489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-788088.11365143489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-3318.6822640885625</v>
      </c>
      <c r="L442" s="444">
        <f t="shared" ca="1" si="28"/>
        <v>-799802.42564534361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-799802.42564534361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-3367.4918973965159</v>
      </c>
      <c r="L443" s="444">
        <f t="shared" ca="1" si="28"/>
        <v>-811565.5472725603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-811565.5472725603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-3416.5049041765851</v>
      </c>
      <c r="L444" s="444">
        <f t="shared" ca="1" si="28"/>
        <v>-823377.68190655706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-823377.68190655706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-3465.7221318182383</v>
      </c>
      <c r="L445" s="444">
        <f t="shared" ca="1" si="28"/>
        <v>-835239.03376819543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-835239.03376819543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-3515.144431241732</v>
      </c>
      <c r="L446" s="444">
        <f t="shared" ca="1" si="28"/>
        <v>-847149.8079292574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-847149.8079292574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-3564.7726569128235</v>
      </c>
      <c r="L447" s="444">
        <f t="shared" ca="1" si="28"/>
        <v>-859110.21031599038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-859110.21031599038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-3614.6076668575442</v>
      </c>
      <c r="L448" s="444">
        <f t="shared" ca="1" si="28"/>
        <v>-871120.4477126681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-871120.4477126681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-3664.6503226770346</v>
      </c>
      <c r="L449" s="444">
        <f t="shared" ca="1" si="28"/>
        <v>-883180.72776516527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-883180.72776516527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-3714.9014895624391</v>
      </c>
      <c r="L450" s="444">
        <f t="shared" ca="1" si="28"/>
        <v>-895291.25898454792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-895291.25898454792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-3765.3620363098671</v>
      </c>
      <c r="L451" s="444">
        <f t="shared" ca="1" si="28"/>
        <v>-907452.25075067801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-907452.25075067801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-3816.0328353354089</v>
      </c>
      <c r="L452" s="444">
        <f t="shared" ca="1" si="28"/>
        <v>-919663.91331583355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-919663.91331583355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-3866.9147626902236</v>
      </c>
      <c r="L453" s="444">
        <f t="shared" ca="1" si="28"/>
        <v>-931926.45780834393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-931926.45780834393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-3918.0086980756837</v>
      </c>
      <c r="L454" s="444">
        <f t="shared" ca="1" si="28"/>
        <v>-944240.09623623977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-944240.09623623977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-3969.3155248585826</v>
      </c>
      <c r="L455" s="444">
        <f t="shared" ca="1" si="28"/>
        <v>-956605.04149091849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-956605.04149091849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-4020.8361300864112</v>
      </c>
      <c r="L456" s="444">
        <f t="shared" ca="1" si="28"/>
        <v>-969021.50735082512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-969021.50735082512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-4072.5714045026889</v>
      </c>
      <c r="L457" s="444">
        <f t="shared" ca="1" si="28"/>
        <v>-981489.70848514803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-981489.70848514803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-4124.5222425623679</v>
      </c>
      <c r="L458" s="444">
        <f t="shared" ca="1" si="28"/>
        <v>-994009.86045753059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-994009.86045753059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-4176.6895424472941</v>
      </c>
      <c r="L459" s="444">
        <f t="shared" ca="1" si="28"/>
        <v>-1006582.1797297981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-1006582.1797297981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-4229.0742060817429</v>
      </c>
      <c r="L460" s="444">
        <f t="shared" ca="1" si="28"/>
        <v>-1019206.8836657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-1019206.8836657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-4281.6771391480006</v>
      </c>
      <c r="L461" s="444">
        <f t="shared" ca="1" si="28"/>
        <v>-1031884.1905346682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-1031884.1905346682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-4334.4992511020346</v>
      </c>
      <c r="L462" s="444">
        <f t="shared" ca="1" si="28"/>
        <v>-1044614.3195155903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-1044614.3195155903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-4387.54145518921</v>
      </c>
      <c r="L463" s="444">
        <f t="shared" ca="1" si="28"/>
        <v>-1057397.4907005997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-1057397.4907005997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-4440.8046684600831</v>
      </c>
      <c r="L464" s="444">
        <f t="shared" ca="1" si="28"/>
        <v>-1070233.92509888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-1070233.92509888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-4494.2898117862505</v>
      </c>
      <c r="L465" s="444">
        <f t="shared" ca="1" si="28"/>
        <v>-1083123.8446404864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-1083123.8446404864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-4547.9978098762776</v>
      </c>
      <c r="L466" s="444">
        <f t="shared" ca="1" si="28"/>
        <v>-1096067.4721801828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-1096067.4721801828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-4601.9295912916787</v>
      </c>
      <c r="L467" s="444">
        <f t="shared" ca="1" si="28"/>
        <v>-1109065.0315012946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-1109065.0315012946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-4656.0860884629783</v>
      </c>
      <c r="L468" s="444">
        <f t="shared" ca="1" si="28"/>
        <v>-1122116.7473195777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-1122116.7473195777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-4710.4682377058243</v>
      </c>
      <c r="L469" s="444">
        <f t="shared" ca="1" si="28"/>
        <v>-1135222.8452871037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-1135222.8452871037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-4765.076979237183</v>
      </c>
      <c r="L470" s="444">
        <f t="shared" ca="1" si="28"/>
        <v>-1148383.551996161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-1148383.551996161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-4819.9132571915879</v>
      </c>
      <c r="L471" s="444">
        <f t="shared" ca="1" si="28"/>
        <v>-1161599.0949831728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-1161599.0949831728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-4874.9780196374704</v>
      </c>
      <c r="L472" s="444">
        <f t="shared" ca="1" si="28"/>
        <v>-1174869.7027326305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-1174869.7027326305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-4930.2722185935445</v>
      </c>
      <c r="L473" s="444">
        <f t="shared" ca="1" si="28"/>
        <v>-1188195.6046810444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-1188195.6046810444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-4985.796810045269</v>
      </c>
      <c r="L474" s="444">
        <f t="shared" ca="1" si="28"/>
        <v>-1201577.0312209099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-1201577.0312209099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-5041.5527539613749</v>
      </c>
      <c r="L475" s="444">
        <f t="shared" ca="1" si="28"/>
        <v>-1215014.2137046915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-1215014.2137046915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-5097.5410143104655</v>
      </c>
      <c r="L476" s="444">
        <f t="shared" ca="1" si="28"/>
        <v>-1228507.3844488221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-1228507.3844488221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-5153.7625590776761</v>
      </c>
      <c r="L477" s="444">
        <f t="shared" ca="1" si="28"/>
        <v>-1242056.77673772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-1242056.77673772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-5210.2183602814175</v>
      </c>
      <c r="L478" s="444">
        <f t="shared" ca="1" si="28"/>
        <v>-1255662.6248278215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-1255662.6248278215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-5266.9093939901741</v>
      </c>
      <c r="L479" s="444">
        <f t="shared" ca="1" si="28"/>
        <v>-1269325.1639516319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-1269325.1639516319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-5323.8366403393838</v>
      </c>
      <c r="L480" s="444">
        <f t="shared" ca="1" si="28"/>
        <v>-1283044.6303217914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-1283044.6303217914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-5381.0010835483818</v>
      </c>
      <c r="L481" s="444">
        <f t="shared" ca="1" si="28"/>
        <v>-1296821.26113516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-1296821.26113516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-5438.403711937417</v>
      </c>
      <c r="L482" s="444">
        <f t="shared" ca="1" si="28"/>
        <v>-1310655.2945769175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-1310655.2945769175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-5496.0455179447408</v>
      </c>
      <c r="L483" s="444">
        <f t="shared" ca="1" si="28"/>
        <v>-1324546.9698246825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-1324546.9698246825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-5553.9274981437611</v>
      </c>
      <c r="L484" s="444">
        <f t="shared" ca="1" si="28"/>
        <v>-1338496.5270526465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-1338496.5270526465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-5612.0506532602776</v>
      </c>
      <c r="L485" s="444">
        <f t="shared" ca="1" si="28"/>
        <v>-1352504.2074357269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-1352504.2074357269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-5670.4159881897795</v>
      </c>
      <c r="L486" s="444">
        <f t="shared" ca="1" si="28"/>
        <v>-1366570.2531537369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-1366570.2531537369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-5729.0245120148211</v>
      </c>
      <c r="L487" s="444">
        <f t="shared" ca="1" si="28"/>
        <v>-1380694.9073955719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-1380694.9073955719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-5787.8772380224673</v>
      </c>
      <c r="L488" s="444">
        <f t="shared" ca="1" si="28"/>
        <v>-1394878.4143634145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-1394878.4143634145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-5846.9751837218109</v>
      </c>
      <c r="L489" s="444">
        <f t="shared" ca="1" si="28"/>
        <v>-1409121.0192769566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-1409121.0192769566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-5906.31937086157</v>
      </c>
      <c r="L490" s="444">
        <f t="shared" ca="1" si="28"/>
        <v>-1423422.9683776384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-1423422.9683776384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-5965.9108254477442</v>
      </c>
      <c r="L491" s="444">
        <f t="shared" ca="1" si="28"/>
        <v>-1437784.5089329062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-1437784.5089329062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-6025.7505777613596</v>
      </c>
      <c r="L492" s="444">
        <f t="shared" ca="1" si="28"/>
        <v>-1452205.8892404877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-1452205.8892404877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-6085.8396623762828</v>
      </c>
      <c r="L493" s="444">
        <f t="shared" ca="1" si="28"/>
        <v>-1466687.3586326842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-1466687.3586326842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-6146.1791181771014</v>
      </c>
      <c r="L494" s="444">
        <f t="shared" ca="1" si="28"/>
        <v>-1481229.1674806816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-1481229.1674806816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-6206.7699883770902</v>
      </c>
      <c r="L495" s="444">
        <f t="shared" ca="1" si="28"/>
        <v>-1495831.5671988789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-1495831.5671988789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-6267.6133205362457</v>
      </c>
      <c r="L496" s="444">
        <f t="shared" ca="1" si="28"/>
        <v>-1510494.8102492352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-1510494.8102492352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-6328.710166579398</v>
      </c>
      <c r="L497" s="444">
        <f t="shared" ca="1" si="28"/>
        <v>-1525219.1501456348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-1525219.1501456348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-6390.0615828143955</v>
      </c>
      <c r="L498" s="444">
        <f t="shared" ca="1" si="28"/>
        <v>-1540004.8414582694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-1540004.8414582694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-6451.6686299503735</v>
      </c>
      <c r="L499" s="444">
        <f t="shared" ca="1" si="28"/>
        <v>-1554852.13981804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-1554852.13981804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-6513.5323731160843</v>
      </c>
      <c r="L500" s="444">
        <f t="shared" ca="1" si="28"/>
        <v>-1569761.3019209763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-1569761.3019209763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-6575.6538818783183</v>
      </c>
      <c r="L501" s="444">
        <f t="shared" ca="1" si="28"/>
        <v>-1584732.5855326748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-1584732.5855326748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-6638.0342302603958</v>
      </c>
      <c r="L502" s="444">
        <f t="shared" ca="1" si="28"/>
        <v>-1599766.2494927554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-1599766.2494927554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-6700.674496760731</v>
      </c>
      <c r="L503" s="444">
        <f t="shared" ca="1" si="28"/>
        <v>-1614862.5537193364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-1614862.5537193364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-6763.575764371486</v>
      </c>
      <c r="L504" s="444">
        <f t="shared" ca="1" si="28"/>
        <v>-1630021.7592135281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-1630021.7592135281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-6826.7391205972854</v>
      </c>
      <c r="L505" s="444">
        <f t="shared" ca="1" si="28"/>
        <v>-1645244.1280639456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-1645244.1280639456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-6890.1656574740236</v>
      </c>
      <c r="L506" s="444">
        <f t="shared" ca="1" si="28"/>
        <v>-1660529.9234512397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-1660529.9234512397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-6953.8564715877492</v>
      </c>
      <c r="L507" s="444">
        <f t="shared" ca="1" si="28"/>
        <v>-1675879.4096526476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-1675879.4096526476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-7017.8126640936143</v>
      </c>
      <c r="L508" s="444">
        <f t="shared" ca="1" si="28"/>
        <v>-1691292.8520465614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-1691292.8520465614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-7082.0353407349221</v>
      </c>
      <c r="L509" s="444">
        <f t="shared" ca="1" si="28"/>
        <v>-1706770.5171171166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-1706770.5171171166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-7146.5256118622365</v>
      </c>
      <c r="L510" s="444">
        <f t="shared" ca="1" si="28"/>
        <v>-1722312.6724587991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-1722312.6724587991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-7211.2845924525791</v>
      </c>
      <c r="L511" s="444">
        <f t="shared" ca="1" si="28"/>
        <v>-1737919.586781072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-1737919.586781072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-7276.313402128716</v>
      </c>
      <c r="L512" s="444">
        <f t="shared" ca="1" si="28"/>
        <v>-1753591.5299130208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-1753591.5299130208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-7341.6131651785036</v>
      </c>
      <c r="L513" s="444">
        <f t="shared" ca="1" si="28"/>
        <v>-1769328.7728080195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-1769328.7728080195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-7407.1850105743324</v>
      </c>
      <c r="L514" s="444">
        <f t="shared" ca="1" si="28"/>
        <v>-1785131.587548414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-1785131.587548414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-7473.0300719926418</v>
      </c>
      <c r="L515" s="444">
        <f t="shared" ca="1" si="28"/>
        <v>-1801000.2473502269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-1801000.2473502269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-7539.1494878335288</v>
      </c>
      <c r="L516" s="444">
        <f t="shared" ca="1" si="28"/>
        <v>-1816935.0265678805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-1816935.0265678805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-7605.5444012404205</v>
      </c>
      <c r="L517" s="444">
        <f t="shared" ca="1" si="28"/>
        <v>-1832936.2006989412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-1832936.2006989412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-7672.21596011984</v>
      </c>
      <c r="L518" s="444">
        <f t="shared" ref="L518:L772" ca="1" si="54">I518-J518+K518</f>
        <v>-1849004.0463888813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-1849004.0463888813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-7739.165317161257</v>
      </c>
      <c r="L519" s="444">
        <f t="shared" ca="1" si="54"/>
        <v>-1865138.8414358627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-1865138.8414358627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-7806.3936298570106</v>
      </c>
      <c r="L520" s="444">
        <f t="shared" ca="1" si="54"/>
        <v>-1881340.86479554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-1881340.86479554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-7873.9020605223332</v>
      </c>
      <c r="L521" s="444">
        <f t="shared" ca="1" si="54"/>
        <v>-1897610.3965858824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-1897610.3965858824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-7941.691776315427</v>
      </c>
      <c r="L522" s="444">
        <f t="shared" ca="1" si="54"/>
        <v>-1913947.718092018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-1913947.718092018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-8009.7639492576582</v>
      </c>
      <c r="L523" s="444">
        <f t="shared" ca="1" si="54"/>
        <v>-1930353.1117710958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-1930353.1117710958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-8078.1197562538164</v>
      </c>
      <c r="L524" s="444">
        <f t="shared" ca="1" si="54"/>
        <v>-1946826.8612571699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-1946826.8612571699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-8146.7603791124584</v>
      </c>
      <c r="L525" s="444">
        <f t="shared" ca="1" si="54"/>
        <v>-1963369.2513661026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-1963369.2513661026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-8215.6870045663454</v>
      </c>
      <c r="L526" s="444">
        <f t="shared" ca="1" si="54"/>
        <v>-1979980.5681004892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-1979980.5681004892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-8284.900824292954</v>
      </c>
      <c r="L527" s="444">
        <f t="shared" ca="1" si="54"/>
        <v>-1996661.0986546024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-1996661.0986546024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-8354.4030349350942</v>
      </c>
      <c r="L528" s="444">
        <f t="shared" ca="1" si="54"/>
        <v>-2013411.1314193576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-2013411.1314193576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-8424.1948381215734</v>
      </c>
      <c r="L529" s="444">
        <f t="shared" ca="1" si="54"/>
        <v>-2030230.9559872993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-2030230.9559872993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-8494.2774404879983</v>
      </c>
      <c r="L530" s="444">
        <f t="shared" ca="1" si="54"/>
        <v>-2047120.8631576076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-2047120.8631576076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-8564.652053697615</v>
      </c>
      <c r="L531" s="444">
        <f t="shared" ca="1" si="54"/>
        <v>-2064081.1449411253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-2064081.1449411253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-8635.3198944622745</v>
      </c>
      <c r="L532" s="444">
        <f t="shared" ca="1" si="54"/>
        <v>-2081112.0945654078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-2081112.0945654078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-8706.2821845634498</v>
      </c>
      <c r="L533" s="444">
        <f t="shared" ca="1" si="54"/>
        <v>-2098214.0064797914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-2098214.0064797914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-8777.540150873383</v>
      </c>
      <c r="L534" s="444">
        <f t="shared" ca="1" si="54"/>
        <v>-2115387.1763604851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-2115387.1763604851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-8849.095025376273</v>
      </c>
      <c r="L535" s="444">
        <f t="shared" ca="1" si="54"/>
        <v>-2132631.901115682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-2132631.901115682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-8920.9480451895924</v>
      </c>
      <c r="L536" s="444">
        <f t="shared" ca="1" si="54"/>
        <v>-2149948.4788906919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-2149948.4788906919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-8993.1004525854678</v>
      </c>
      <c r="L537" s="444">
        <f t="shared" ca="1" si="54"/>
        <v>-2167337.2090730979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-2167337.2090730979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-9065.5534950121601</v>
      </c>
      <c r="L538" s="444">
        <f t="shared" ca="1" si="54"/>
        <v>-2184798.3922979305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-2184798.3922979305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-9138.3084251156288</v>
      </c>
      <c r="L539" s="444">
        <f t="shared" ca="1" si="54"/>
        <v>-2202332.3304528664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-2202332.3304528664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-9211.3665007611944</v>
      </c>
      <c r="L540" s="444">
        <f t="shared" ca="1" si="54"/>
        <v>-2219939.3266834482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-2219939.3266834482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-9284.7289850552861</v>
      </c>
      <c r="L541" s="444">
        <f t="shared" ca="1" si="54"/>
        <v>-2237619.6853983239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-2237619.6853983239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-9358.3971463672679</v>
      </c>
      <c r="L542" s="444">
        <f t="shared" ca="1" si="54"/>
        <v>-2255373.7122745118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-2255373.7122745118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-9432.3722583513845</v>
      </c>
      <c r="L543" s="444">
        <f t="shared" ca="1" si="54"/>
        <v>-2273201.7142626834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-2273201.7142626834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-9506.6555999687662</v>
      </c>
      <c r="L544" s="444">
        <f t="shared" ca="1" si="54"/>
        <v>-2291103.9995924728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-2291103.9995924728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-9581.2484555095543</v>
      </c>
      <c r="L545" s="444">
        <f t="shared" ca="1" si="54"/>
        <v>-2309080.8777778028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-2309080.8777778028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-9656.1521146150972</v>
      </c>
      <c r="L546" s="444">
        <f t="shared" ca="1" si="54"/>
        <v>-2327132.6596222385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-2327132.6596222385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-9731.3678723002449</v>
      </c>
      <c r="L547" s="444">
        <f t="shared" ca="1" si="54"/>
        <v>-2345259.657224359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-2345259.657224359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-9806.8970289757472</v>
      </c>
      <c r="L548" s="444">
        <f t="shared" ca="1" si="54"/>
        <v>-2363462.1839831551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-2363462.1839831551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-9882.7408904707318</v>
      </c>
      <c r="L549" s="444">
        <f t="shared" ca="1" si="54"/>
        <v>-2381740.5546034463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-2381740.5546034463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-9958.9007680552786</v>
      </c>
      <c r="L550" s="444">
        <f t="shared" ca="1" si="54"/>
        <v>-2400095.0851013218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-2400095.0851013218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-10035.377978463093</v>
      </c>
      <c r="L551" s="444">
        <f t="shared" ca="1" si="54"/>
        <v>-2418526.0928096054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-2418526.0928096054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-10112.173843914274</v>
      </c>
      <c r="L552" s="444">
        <f t="shared" ca="1" si="54"/>
        <v>-2437033.89638334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-2437033.89638334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-10189.289692138169</v>
      </c>
      <c r="L553" s="444">
        <f t="shared" ca="1" si="54"/>
        <v>-2455618.8158052987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-2455618.8158052987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-10266.72685639633</v>
      </c>
      <c r="L554" s="444">
        <f t="shared" ca="1" si="54"/>
        <v>-2474281.1723915157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-2474281.1723915157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-10344.486675505566</v>
      </c>
      <c r="L555" s="444">
        <f t="shared" ca="1" si="54"/>
        <v>-2493021.2887968416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-2493021.2887968416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-10422.570493861092</v>
      </c>
      <c r="L556" s="444">
        <f t="shared" ca="1" si="54"/>
        <v>-2511839.4890205231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-2511839.4890205231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-10500.979661459765</v>
      </c>
      <c r="L557" s="444">
        <f t="shared" ca="1" si="54"/>
        <v>-2530736.0984118031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-2530736.0984118031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-10579.71553392343</v>
      </c>
      <c r="L558" s="444">
        <f t="shared" ca="1" si="54"/>
        <v>-2549711.4436755469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-2549711.4436755469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-10658.779472522363</v>
      </c>
      <c r="L559" s="444">
        <f t="shared" ca="1" si="54"/>
        <v>-2568765.8528778898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-2568765.8528778898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-10738.172844198793</v>
      </c>
      <c r="L560" s="444">
        <f t="shared" ca="1" si="54"/>
        <v>-2587899.6554519092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-2587899.6554519092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-10817.897021590539</v>
      </c>
      <c r="L561" s="444">
        <f t="shared" ca="1" si="54"/>
        <v>-2607113.1822033203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-2607113.1822033203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-10897.953383054753</v>
      </c>
      <c r="L562" s="444">
        <f t="shared" ca="1" si="54"/>
        <v>-2626406.7653161953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-2626406.7653161953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-10978.343312691732</v>
      </c>
      <c r="L563" s="444">
        <f t="shared" ca="1" si="54"/>
        <v>-2645780.7383587076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-2645780.7383587076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-11059.068200368867</v>
      </c>
      <c r="L564" s="444">
        <f t="shared" ca="1" si="54"/>
        <v>-2665235.4362888969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-2665235.4362888969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-11140.129441744655</v>
      </c>
      <c r="L565" s="444">
        <f t="shared" ca="1" si="54"/>
        <v>-2684771.195460462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-2684771.195460462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-11221.528438292844</v>
      </c>
      <c r="L566" s="444">
        <f t="shared" ca="1" si="54"/>
        <v>-2704388.3536285753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-2704388.3536285753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-11303.266597326648</v>
      </c>
      <c r="L567" s="444">
        <f t="shared" ca="1" si="54"/>
        <v>-2724087.2499557226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-2724087.2499557226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-11385.345332023096</v>
      </c>
      <c r="L568" s="444">
        <f t="shared" ca="1" si="54"/>
        <v>-2743868.2250175662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-2743868.2250175662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-11467.766061447444</v>
      </c>
      <c r="L569" s="444">
        <f t="shared" ca="1" si="54"/>
        <v>-2763731.6208088342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-2763731.6208088342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-11550.530210577728</v>
      </c>
      <c r="L570" s="444">
        <f t="shared" ca="1" si="54"/>
        <v>-2783677.7807492325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-2783677.7807492325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-11633.639210329387</v>
      </c>
      <c r="L571" s="444">
        <f t="shared" ca="1" si="54"/>
        <v>-2803707.0496893823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-2803707.0496893823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-11717.094497580012</v>
      </c>
      <c r="L572" s="444">
        <f t="shared" ca="1" si="54"/>
        <v>-2823819.7739167828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-2823819.7739167828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-11800.89751519418</v>
      </c>
      <c r="L573" s="444">
        <f t="shared" ca="1" si="54"/>
        <v>-2844016.3011617973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-2844016.3011617973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-11885.049712048407</v>
      </c>
      <c r="L574" s="444">
        <f t="shared" ca="1" si="54"/>
        <v>-2864296.980603666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-2864296.980603666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-11969.552543056194</v>
      </c>
      <c r="L575" s="444">
        <f t="shared" ca="1" si="54"/>
        <v>-2884662.1628765427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-2884662.1628765427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-12054.40746919318</v>
      </c>
      <c r="L576" s="444">
        <f t="shared" ca="1" si="54"/>
        <v>-2905112.2000755561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-2905112.2000755561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-12139.615957522401</v>
      </c>
      <c r="L577" s="444">
        <f t="shared" ca="1" si="54"/>
        <v>-2925647.4457628988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-2925647.4457628988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-12225.179481219664</v>
      </c>
      <c r="L578" s="444">
        <f t="shared" ca="1" si="54"/>
        <v>-2946268.2549739387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-2946268.2549739387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-12311.099519598996</v>
      </c>
      <c r="L579" s="444">
        <f t="shared" ca="1" si="54"/>
        <v>-2966974.9842233583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-2966974.9842233583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-12397.377558138245</v>
      </c>
      <c r="L580" s="444">
        <f t="shared" ca="1" si="54"/>
        <v>-2987767.991511317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-2987767.991511317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-12484.015088504739</v>
      </c>
      <c r="L581" s="444">
        <f t="shared" ca="1" si="54"/>
        <v>-3008647.636329642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-3008647.636329642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-12571.013608581094</v>
      </c>
      <c r="L582" s="444">
        <f t="shared" ca="1" si="54"/>
        <v>-3029614.2796680434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-3029614.2796680434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-12658.374622491099</v>
      </c>
      <c r="L583" s="444">
        <f t="shared" ca="1" si="54"/>
        <v>-3050668.284020355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-3050668.284020355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-12746.099640625731</v>
      </c>
      <c r="L584" s="444">
        <f t="shared" ca="1" si="54"/>
        <v>-3071810.0133908009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-3071810.0133908009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-12834.190179669255</v>
      </c>
      <c r="L585" s="444">
        <f t="shared" ca="1" si="54"/>
        <v>-3093039.8333002906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-3093039.8333002906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-12922.647762625462</v>
      </c>
      <c r="L586" s="444">
        <f t="shared" ca="1" si="54"/>
        <v>-3114358.1107927365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-3114358.1107927365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-13011.473918843987</v>
      </c>
      <c r="L587" s="444">
        <f t="shared" ca="1" si="54"/>
        <v>-3135765.214441401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-3135765.214441401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-13100.670184046756</v>
      </c>
      <c r="L588" s="444">
        <f t="shared" ca="1" si="54"/>
        <v>-3157261.5143552683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-3157261.5143552683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-13190.238100354536</v>
      </c>
      <c r="L589" s="444">
        <f t="shared" ca="1" si="54"/>
        <v>-3178847.3821854433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-3178847.3821854433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-13280.179216313598</v>
      </c>
      <c r="L590" s="444">
        <f t="shared" ca="1" si="54"/>
        <v>-3200523.1911315774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-3200523.1911315774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-13370.49508692249</v>
      </c>
      <c r="L591" s="444">
        <f t="shared" ca="1" si="54"/>
        <v>-3222289.3159483201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-3222289.3159483201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-13461.187273658919</v>
      </c>
      <c r="L592" s="444">
        <f t="shared" ca="1" si="54"/>
        <v>-3244146.1329517993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-3244146.1329517993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-13552.257344506748</v>
      </c>
      <c r="L593" s="444">
        <f t="shared" ca="1" si="54"/>
        <v>-3266094.0200261264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-3266094.0200261264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-13643.706873983112</v>
      </c>
      <c r="L594" s="444">
        <f t="shared" ca="1" si="54"/>
        <v>-3288133.35662993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-3288133.35662993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-13735.537443165626</v>
      </c>
      <c r="L595" s="444">
        <f t="shared" ca="1" si="54"/>
        <v>-3310264.5238029161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-3310264.5238029161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-13827.750639719736</v>
      </c>
      <c r="L596" s="444">
        <f t="shared" ca="1" si="54"/>
        <v>-3332487.9041724564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-3332487.9041724564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-13920.348057926152</v>
      </c>
      <c r="L597" s="444">
        <f t="shared" ca="1" si="54"/>
        <v>-3354803.8819602029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-3354803.8819602029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-14013.33129870843</v>
      </c>
      <c r="L598" s="444">
        <f t="shared" ca="1" si="54"/>
        <v>-3377212.8429887318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-3377212.8429887318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-14106.701969660637</v>
      </c>
      <c r="L599" s="444">
        <f t="shared" ca="1" si="54"/>
        <v>-3399715.174688213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-3399715.174688213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-14200.461685075139</v>
      </c>
      <c r="L600" s="444">
        <f t="shared" ca="1" si="54"/>
        <v>-3422311.2661031084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-3422311.2661031084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-14294.612065970539</v>
      </c>
      <c r="L601" s="444">
        <f t="shared" ca="1" si="54"/>
        <v>-3445001.5078988993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-3445001.5078988993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-14389.154740119666</v>
      </c>
      <c r="L602" s="444">
        <f t="shared" ca="1" si="54"/>
        <v>-3467786.2923688395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-3467786.2923688395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-14484.091342077751</v>
      </c>
      <c r="L603" s="444">
        <f t="shared" ca="1" si="54"/>
        <v>-3490666.0134407375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-3490666.0134407375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-14579.423513210661</v>
      </c>
      <c r="L604" s="444">
        <f t="shared" ca="1" si="54"/>
        <v>-3513641.0666837688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-3513641.0666837688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-14675.152901723288</v>
      </c>
      <c r="L605" s="444">
        <f t="shared" ca="1" si="54"/>
        <v>-3536711.8493153127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-3536711.8493153127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-14771.281162688052</v>
      </c>
      <c r="L606" s="444">
        <f t="shared" ca="1" si="54"/>
        <v>-3559878.7602078211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-3559878.7602078211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-14867.809958073507</v>
      </c>
      <c r="L607" s="444">
        <f t="shared" ca="1" si="54"/>
        <v>-3583142.1998957149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-3583142.1998957149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-14964.740956773065</v>
      </c>
      <c r="L608" s="444">
        <f t="shared" ca="1" si="54"/>
        <v>-3606502.5705823083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-3606502.5705823083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-15062.07583463387</v>
      </c>
      <c r="L609" s="444">
        <f t="shared" ca="1" si="54"/>
        <v>-3629960.2761467625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-3629960.2761467625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-15159.816274485764</v>
      </c>
      <c r="L610" s="444">
        <f t="shared" ca="1" si="54"/>
        <v>-3653515.7221510685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-3653515.7221510685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-15257.96396617037</v>
      </c>
      <c r="L611" s="444">
        <f t="shared" ca="1" si="54"/>
        <v>-3677169.3158470592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-3677169.3158470592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-15356.520606570331</v>
      </c>
      <c r="L612" s="444">
        <f t="shared" ca="1" si="54"/>
        <v>-3700921.4661834501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-3700921.4661834501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-15455.487899638627</v>
      </c>
      <c r="L613" s="444">
        <f t="shared" ca="1" si="54"/>
        <v>-3724772.5838129092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-3724772.5838129092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-15554.86755642804</v>
      </c>
      <c r="L614" s="444">
        <f t="shared" ca="1" si="54"/>
        <v>-3748723.0810991577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-3748723.0810991577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-15654.661295120743</v>
      </c>
      <c r="L615" s="444">
        <f t="shared" ca="1" si="54"/>
        <v>-3772773.3721240987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-3772773.3721240987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-15754.870841057997</v>
      </c>
      <c r="L616" s="444">
        <f t="shared" ca="1" si="54"/>
        <v>-3796923.8726949771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-3796923.8726949771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-15855.497926769989</v>
      </c>
      <c r="L617" s="444">
        <f t="shared" ca="1" si="54"/>
        <v>-3821175.0003515673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-3821175.0003515673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-15956.544292005781</v>
      </c>
      <c r="L618" s="444">
        <f t="shared" ca="1" si="54"/>
        <v>-3845527.1743733934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-3845527.1743733934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-16058.01168376339</v>
      </c>
      <c r="L619" s="444">
        <f t="shared" ca="1" si="54"/>
        <v>-3869980.8157869773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-3869980.8157869773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-16159.90185631999</v>
      </c>
      <c r="L620" s="444">
        <f t="shared" ca="1" si="54"/>
        <v>-3894536.3473731177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-3894536.3473731177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-16262.216571262243</v>
      </c>
      <c r="L621" s="444">
        <f t="shared" ca="1" si="54"/>
        <v>-3919194.1936742002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-3919194.1936742002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-16364.957597516752</v>
      </c>
      <c r="L622" s="444">
        <f t="shared" ca="1" si="54"/>
        <v>-3943954.7810015376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-3943954.7810015376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-16468.126711380657</v>
      </c>
      <c r="L623" s="444">
        <f t="shared" ca="1" si="54"/>
        <v>-3968818.5374427387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-3968818.5374427387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-16571.72569655233</v>
      </c>
      <c r="L624" s="444">
        <f t="shared" ca="1" si="54"/>
        <v>-3993785.8928691116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-3993785.8928691116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-16675.756344162215</v>
      </c>
      <c r="L625" s="444">
        <f t="shared" ca="1" si="54"/>
        <v>-4018857.2789430944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-4018857.2789430944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-16780.220452803813</v>
      </c>
      <c r="L626" s="444">
        <f t="shared" ca="1" si="54"/>
        <v>-4044033.1291257185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-4044033.1291257185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-16885.119828564744</v>
      </c>
      <c r="L627" s="444">
        <f t="shared" ca="1" si="54"/>
        <v>-4069313.8786841035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-4069313.8786841035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-16990.456285058015</v>
      </c>
      <c r="L628" s="444">
        <f t="shared" ca="1" si="54"/>
        <v>-4094699.964698982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-4094699.964698982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-17096.231643453342</v>
      </c>
      <c r="L629" s="444">
        <f t="shared" ca="1" si="54"/>
        <v>-4120191.8260722556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-4120191.8260722556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-17202.447732508648</v>
      </c>
      <c r="L630" s="444">
        <f t="shared" ca="1" si="54"/>
        <v>-4145789.9035345847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-4145789.9035345847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-17309.106388601689</v>
      </c>
      <c r="L631" s="444">
        <f t="shared" ca="1" si="54"/>
        <v>-4171494.6396530066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-4171494.6396530066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-17416.209455761782</v>
      </c>
      <c r="L632" s="444">
        <f t="shared" ca="1" si="54"/>
        <v>-4197306.478838589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-4197306.478838589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-17523.758785701706</v>
      </c>
      <c r="L633" s="444">
        <f t="shared" ca="1" si="54"/>
        <v>-4223225.8673541108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-4223225.8673541108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-17631.756237849713</v>
      </c>
      <c r="L634" s="444">
        <f t="shared" ca="1" si="54"/>
        <v>-4249253.2533217808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-4249253.2533217808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-17740.203679381673</v>
      </c>
      <c r="L635" s="444">
        <f t="shared" ca="1" si="54"/>
        <v>-4275389.0867309831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-4275389.0867309831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-17849.102985253347</v>
      </c>
      <c r="L636" s="444">
        <f t="shared" ca="1" si="54"/>
        <v>-4301633.8194460571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-4301633.8194460571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-17958.456038232824</v>
      </c>
      <c r="L637" s="444">
        <f t="shared" ca="1" si="54"/>
        <v>-4327987.9052141104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-4327987.9052141104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-18068.264728933045</v>
      </c>
      <c r="L638" s="444">
        <f t="shared" ca="1" si="54"/>
        <v>-4354451.7996728634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-4354451.7996728634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-18178.530955844515</v>
      </c>
      <c r="L639" s="444">
        <f t="shared" ca="1" si="54"/>
        <v>-4381025.9603585284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-4381025.9603585284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-18289.256625368122</v>
      </c>
      <c r="L640" s="444">
        <f t="shared" ca="1" si="54"/>
        <v>-4407710.8467137171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-4407710.8467137171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-18400.443651848072</v>
      </c>
      <c r="L641" s="444">
        <f t="shared" ca="1" si="54"/>
        <v>-4434506.920095386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-4434506.920095386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-18512.093957605026</v>
      </c>
      <c r="L642" s="444">
        <f t="shared" ca="1" si="54"/>
        <v>-4461414.6437828112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-4461414.6437828112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-18624.209472969298</v>
      </c>
      <c r="L643" s="444">
        <f t="shared" ca="1" si="54"/>
        <v>-4488434.4829856008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-4488434.4829856008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-18736.792136314256</v>
      </c>
      <c r="L644" s="444">
        <f t="shared" ca="1" si="54"/>
        <v>-4515566.9048517356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-4515566.9048517356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-18849.843894089816</v>
      </c>
      <c r="L645" s="444">
        <f t="shared" ca="1" si="54"/>
        <v>-4542812.3784756456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-4542812.3784756456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-18963.36670085611</v>
      </c>
      <c r="L646" s="444">
        <f t="shared" ca="1" si="54"/>
        <v>-4570171.374906322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-4570171.374906322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-19077.362519317259</v>
      </c>
      <c r="L647" s="444">
        <f t="shared" ca="1" si="54"/>
        <v>-4597644.3671554597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-4597644.3671554597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-19191.833320355334</v>
      </c>
      <c r="L648" s="444">
        <f t="shared" ca="1" si="54"/>
        <v>-4625231.8302056352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-4625231.8302056352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-19306.781083064398</v>
      </c>
      <c r="L649" s="444">
        <f t="shared" ca="1" si="54"/>
        <v>-4652934.2410185197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-4652934.2410185197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-19422.20779478475</v>
      </c>
      <c r="L650" s="444">
        <f t="shared" ca="1" si="54"/>
        <v>-4680752.0785431247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-4680752.0785431247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-19538.11545113727</v>
      </c>
      <c r="L651" s="444">
        <f t="shared" ca="1" si="54"/>
        <v>-4708685.8237240827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-4708685.8237240827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-19654.50605605793</v>
      </c>
      <c r="L652" s="444">
        <f t="shared" ca="1" si="54"/>
        <v>-4736735.9595099613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-4736735.9595099613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-19771.381621832425</v>
      </c>
      <c r="L653" s="444">
        <f t="shared" ca="1" si="54"/>
        <v>-4764902.9708616138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-4764902.9708616138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-19888.744169130976</v>
      </c>
      <c r="L654" s="444">
        <f t="shared" ca="1" si="54"/>
        <v>-4793187.3447605651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-4793187.3447605651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-20006.595727043274</v>
      </c>
      <c r="L655" s="444">
        <f t="shared" ca="1" si="54"/>
        <v>-4821589.5702174287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-4821589.5702174287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-20124.93833311354</v>
      </c>
      <c r="L656" s="444">
        <f t="shared" ca="1" si="54"/>
        <v>-4850110.1382803628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-4850110.1382803628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-20243.774033375765</v>
      </c>
      <c r="L657" s="444">
        <f t="shared" ca="1" si="54"/>
        <v>-4878749.5420435593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-4878749.5420435593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-20363.104882389081</v>
      </c>
      <c r="L658" s="444">
        <f t="shared" ca="1" si="54"/>
        <v>-4907508.276655769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-4907508.276655769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-20482.932943273288</v>
      </c>
      <c r="L659" s="444">
        <f t="shared" ca="1" si="54"/>
        <v>-4936386.8393288627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-4936386.8393288627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-20603.260287744513</v>
      </c>
      <c r="L660" s="444">
        <f t="shared" ca="1" si="54"/>
        <v>-4965385.7293464281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-4965385.7293464281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-20724.088996151037</v>
      </c>
      <c r="L661" s="444">
        <f t="shared" ca="1" si="54"/>
        <v>-4994505.4480723999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-4994505.4480723999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-20845.421157509252</v>
      </c>
      <c r="L662" s="444">
        <f t="shared" ca="1" si="54"/>
        <v>-5023746.4989597294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-5023746.4989597294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-20967.25886953979</v>
      </c>
      <c r="L663" s="444">
        <f t="shared" ca="1" si="54"/>
        <v>-5053109.3875590898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-5053109.3875590898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-21089.604238703792</v>
      </c>
      <c r="L664" s="444">
        <f t="shared" ca="1" si="54"/>
        <v>-5082594.6215276141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-5082594.6215276141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-21212.45938023931</v>
      </c>
      <c r="L665" s="444">
        <f t="shared" ca="1" si="54"/>
        <v>-5112202.7106376737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-5112202.7106376737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-21335.826418197892</v>
      </c>
      <c r="L666" s="444">
        <f t="shared" ca="1" si="54"/>
        <v>-5141934.1667856919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-5141934.1667856919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-21459.7074854813</v>
      </c>
      <c r="L667" s="444">
        <f t="shared" ca="1" si="54"/>
        <v>-5171789.5040009934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-5171789.5040009934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-21584.10472387839</v>
      </c>
      <c r="L668" s="444">
        <f t="shared" ca="1" si="54"/>
        <v>-5201769.2384546921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-5201769.2384546921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-21709.020284102135</v>
      </c>
      <c r="L669" s="444">
        <f t="shared" ca="1" si="54"/>
        <v>-5231873.8884686148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-5231873.8884686148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-21834.456325826814</v>
      </c>
      <c r="L670" s="444">
        <f t="shared" ca="1" si="54"/>
        <v>-5262103.9745242624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-5262103.9745242624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-21960.415017725343</v>
      </c>
      <c r="L671" s="444">
        <f t="shared" ca="1" si="54"/>
        <v>-5292460.0192718077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-5292460.0192718077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-22086.898537506782</v>
      </c>
      <c r="L672" s="444">
        <f t="shared" ca="1" si="54"/>
        <v>-5322942.5475391345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-5322942.5475391345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-22213.909071953978</v>
      </c>
      <c r="L673" s="444">
        <f t="shared" ca="1" si="54"/>
        <v>-5353552.0863409089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-5353552.0863409089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-22341.448816961372</v>
      </c>
      <c r="L674" s="444">
        <f t="shared" ca="1" si="54"/>
        <v>-5384289.1648876909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-5384289.1648876909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-22469.519977572963</v>
      </c>
      <c r="L675" s="444">
        <f t="shared" ca="1" si="54"/>
        <v>-5415154.3145950846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-5415154.3145950846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-22598.124768020436</v>
      </c>
      <c r="L676" s="444">
        <f t="shared" ca="1" si="54"/>
        <v>-5446148.0690929256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-5446148.0690929256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-22727.26541176144</v>
      </c>
      <c r="L677" s="444">
        <f t="shared" ca="1" si="54"/>
        <v>-5477270.9642345076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-5477270.9642345076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-22856.944141518034</v>
      </c>
      <c r="L678" s="444">
        <f t="shared" ca="1" si="54"/>
        <v>-5508523.5381058464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-5508523.5381058464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-22987.163199315277</v>
      </c>
      <c r="L679" s="444">
        <f t="shared" ca="1" si="54"/>
        <v>-5539906.3310349816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-5539906.3310349816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-23117.924836520007</v>
      </c>
      <c r="L680" s="444">
        <f t="shared" ca="1" si="54"/>
        <v>-5571419.8856013222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-5571419.8856013222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-23249.231313879762</v>
      </c>
      <c r="L681" s="444">
        <f t="shared" ca="1" si="54"/>
        <v>-5603064.7466450222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-5603064.7466450222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-23381.084901561844</v>
      </c>
      <c r="L682" s="444">
        <f t="shared" ca="1" si="54"/>
        <v>-5634841.4612764046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-5634841.4612764046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-23513.487879192602</v>
      </c>
      <c r="L683" s="444">
        <f t="shared" ca="1" si="54"/>
        <v>-5666750.5788854174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-5666750.5788854174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-23646.442535896826</v>
      </c>
      <c r="L684" s="444">
        <f t="shared" ca="1" si="54"/>
        <v>-5698792.6511511346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-5698792.6511511346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-23779.951170337314</v>
      </c>
      <c r="L685" s="444">
        <f t="shared" ca="1" si="54"/>
        <v>-5730968.2320512924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-5730968.2320512924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-23914.016090754638</v>
      </c>
      <c r="L686" s="444">
        <f t="shared" ca="1" si="54"/>
        <v>-5763277.8778718673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-5763277.8778718673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-24048.639615007032</v>
      </c>
      <c r="L687" s="444">
        <f t="shared" ca="1" si="54"/>
        <v>-5795722.1472166944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-5795722.1472166944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-24183.824070610477</v>
      </c>
      <c r="L688" s="444">
        <f t="shared" ca="1" si="54"/>
        <v>-5828301.601017125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-5828301.601017125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-24319.571794778938</v>
      </c>
      <c r="L689" s="444">
        <f t="shared" ca="1" si="54"/>
        <v>-5861016.8025417244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-5861016.8025417244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-24455.88513446477</v>
      </c>
      <c r="L690" s="444">
        <f t="shared" ca="1" si="54"/>
        <v>-5893868.3174060099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-5893868.3174060099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-24592.766446399291</v>
      </c>
      <c r="L691" s="444">
        <f t="shared" ca="1" si="54"/>
        <v>-5926856.7135822298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-5926856.7135822298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-24730.218097133544</v>
      </c>
      <c r="L692" s="444">
        <f t="shared" ca="1" si="54"/>
        <v>-5959982.5614091838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-5959982.5614091838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-24868.242463079183</v>
      </c>
      <c r="L693" s="444">
        <f t="shared" ca="1" si="54"/>
        <v>-5993246.4336020835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-5993246.4336020835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-25006.841930549599</v>
      </c>
      <c r="L694" s="444">
        <f t="shared" ca="1" si="54"/>
        <v>-6026648.9052624535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-6026648.9052624535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-25146.018895801142</v>
      </c>
      <c r="L695" s="444">
        <f t="shared" ca="1" si="54"/>
        <v>-6060190.5538880751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-6060190.5538880751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-25285.775765074563</v>
      </c>
      <c r="L696" s="444">
        <f t="shared" ca="1" si="54"/>
        <v>-6093871.9593829699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-6093871.9593829699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-25426.114954636625</v>
      </c>
      <c r="L697" s="444">
        <f t="shared" ca="1" si="54"/>
        <v>-6127693.7040674267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-6127693.7040674267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-25567.038890821863</v>
      </c>
      <c r="L698" s="444">
        <f t="shared" ca="1" si="54"/>
        <v>-6161656.372688069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-6161656.372688069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-25708.550010074538</v>
      </c>
      <c r="L699" s="444">
        <f t="shared" ca="1" si="54"/>
        <v>-6195760.5524279643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-6195760.5524279643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-25850.650758990771</v>
      </c>
      <c r="L700" s="444">
        <f t="shared" ca="1" si="54"/>
        <v>-6230006.8329167757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-6230006.8329167757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-25993.343594360816</v>
      </c>
      <c r="L701" s="444">
        <f t="shared" ca="1" si="54"/>
        <v>-6264395.8062409572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-6264395.8062409572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-26136.630983211573</v>
      </c>
      <c r="L702" s="444">
        <f t="shared" ca="1" si="54"/>
        <v>-6298928.0669539897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-6298928.0669539897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-26280.515402849207</v>
      </c>
      <c r="L703" s="444">
        <f t="shared" ca="1" si="54"/>
        <v>-6333604.2120866589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-6333604.2120866589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-26424.999340901995</v>
      </c>
      <c r="L704" s="444">
        <f t="shared" ca="1" si="54"/>
        <v>-6368424.8411573814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-6368424.8411573814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-26570.08529536334</v>
      </c>
      <c r="L705" s="444">
        <f t="shared" ca="1" si="54"/>
        <v>-6403390.5561825652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-6403390.5561825652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-26715.775774634938</v>
      </c>
      <c r="L706" s="444">
        <f t="shared" ca="1" si="54"/>
        <v>-6438501.961687021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-6438501.961687021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-26862.073297570172</v>
      </c>
      <c r="L707" s="444">
        <f t="shared" ca="1" si="54"/>
        <v>-6473759.6647144118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-6473759.6647144118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-27008.980393517635</v>
      </c>
      <c r="L708" s="444">
        <f t="shared" ca="1" si="54"/>
        <v>-6509164.27483775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-6509164.27483775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-27156.499602364875</v>
      </c>
      <c r="L709" s="444">
        <f t="shared" ca="1" si="54"/>
        <v>-6544716.4041699357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-6544716.4041699357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-27304.633474582315</v>
      </c>
      <c r="L710" s="444">
        <f t="shared" ca="1" si="54"/>
        <v>-6580416.667374338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-6580416.667374338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-27453.384571267321</v>
      </c>
      <c r="L711" s="444">
        <f t="shared" ca="1" si="54"/>
        <v>-6616265.6816754257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-6616265.6816754257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-27602.755464188522</v>
      </c>
      <c r="L712" s="444">
        <f t="shared" ca="1" si="54"/>
        <v>-6652264.0668694349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-6652264.0668694349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-27752.748735830231</v>
      </c>
      <c r="L713" s="444">
        <f t="shared" ca="1" si="54"/>
        <v>-6688412.4453350855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-6688412.4453350855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-27903.366979437109</v>
      </c>
      <c r="L714" s="444">
        <f t="shared" ca="1" si="54"/>
        <v>-6724711.4420443429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-6724711.4420443429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-28054.61279905901</v>
      </c>
      <c r="L715" s="444">
        <f t="shared" ca="1" si="54"/>
        <v>-6761161.684573222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-6761161.684573222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-28206.488809596005</v>
      </c>
      <c r="L716" s="444">
        <f t="shared" ca="1" si="54"/>
        <v>-6797763.8031126382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-6797763.8031126382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-28358.997636843578</v>
      </c>
      <c r="L717" s="444">
        <f t="shared" ca="1" si="54"/>
        <v>-6834518.4304793021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-6834518.4304793021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-28512.141917538007</v>
      </c>
      <c r="L718" s="444">
        <f t="shared" ca="1" si="54"/>
        <v>-6871426.2021266604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-6871426.2021266604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-28665.924299402006</v>
      </c>
      <c r="L719" s="444">
        <f t="shared" ca="1" si="54"/>
        <v>-6908487.756155883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-6908487.756155883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-28820.347441190435</v>
      </c>
      <c r="L720" s="444">
        <f t="shared" ca="1" si="54"/>
        <v>-6945703.7333268942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-6945703.7333268942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-28975.41401273631</v>
      </c>
      <c r="L721" s="444">
        <f t="shared" ca="1" si="54"/>
        <v>-6983074.7770694513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-6983074.7770694513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-29131.126694996961</v>
      </c>
      <c r="L722" s="444">
        <f t="shared" ca="1" si="54"/>
        <v>-7020601.5334942685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-7020601.5334942685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-29287.488180100368</v>
      </c>
      <c r="L723" s="444">
        <f t="shared" ca="1" si="54"/>
        <v>-7058284.6514041889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-7058284.6514041889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-29444.501171391705</v>
      </c>
      <c r="L724" s="444">
        <f t="shared" ca="1" si="54"/>
        <v>-7096124.7823054008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-7096124.7823054008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-29602.168383480093</v>
      </c>
      <c r="L725" s="444">
        <f t="shared" ca="1" si="54"/>
        <v>-7134122.5804187013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-7134122.5804187013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-29760.492542285505</v>
      </c>
      <c r="L726" s="444">
        <f t="shared" ca="1" si="54"/>
        <v>-7172278.7026908072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-7172278.7026908072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-29919.476385085945</v>
      </c>
      <c r="L727" s="444">
        <f t="shared" ca="1" si="54"/>
        <v>-7210593.8088057134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-7210593.8088057134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-30079.122660564724</v>
      </c>
      <c r="L728" s="444">
        <f t="shared" ca="1" si="54"/>
        <v>-7249068.5611960981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-7249068.5611960981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-30239.434128857996</v>
      </c>
      <c r="L729" s="444">
        <f t="shared" ca="1" si="54"/>
        <v>-7287703.6250547767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-7287703.6250547767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-30400.413561602487</v>
      </c>
      <c r="L730" s="444">
        <f t="shared" ca="1" si="54"/>
        <v>-7326499.6683461992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-7326499.6683461992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-30562.063741983413</v>
      </c>
      <c r="L731" s="444">
        <f t="shared" ca="1" si="54"/>
        <v>-7365457.3618180035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-7365457.3618180035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-30724.387464782594</v>
      </c>
      <c r="L732" s="444">
        <f t="shared" ca="1" si="54"/>
        <v>-7404577.3790126061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-7404577.3790126061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-30887.387536426773</v>
      </c>
      <c r="L733" s="444">
        <f t="shared" ca="1" si="54"/>
        <v>-7443860.3962788535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-7443860.3962788535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-31051.066775036143</v>
      </c>
      <c r="L734" s="444">
        <f t="shared" ca="1" si="54"/>
        <v>-7483307.09278371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-7483307.09278371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-31215.428010473042</v>
      </c>
      <c r="L735" s="444">
        <f t="shared" ca="1" si="54"/>
        <v>-7522918.1505240034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-7522918.1505240034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-31380.474084390935</v>
      </c>
      <c r="L736" s="444">
        <f t="shared" ca="1" si="54"/>
        <v>-7562694.2543382151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-7562694.2543382151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-31546.207850283481</v>
      </c>
      <c r="L737" s="444">
        <f t="shared" ca="1" si="54"/>
        <v>-7602636.0919183195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-7602636.0919183195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-31712.632173533912</v>
      </c>
      <c r="L738" s="444">
        <f t="shared" ca="1" si="54"/>
        <v>-7642744.3538216734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-7642744.3538216734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-31879.749931464557</v>
      </c>
      <c r="L739" s="444">
        <f t="shared" ca="1" si="54"/>
        <v>-7683019.7334829587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-7683019.7334829587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-32047.564013386582</v>
      </c>
      <c r="L740" s="444">
        <f t="shared" ca="1" si="54"/>
        <v>-7723462.9272261653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-7723462.9272261653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-32216.077320649943</v>
      </c>
      <c r="L741" s="444">
        <f t="shared" ca="1" si="54"/>
        <v>-7764074.6342766359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-7764074.6342766359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-32385.292766693568</v>
      </c>
      <c r="L742" s="444">
        <f t="shared" ca="1" si="54"/>
        <v>-7804855.5567731503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-7804855.5567731503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-32555.213277095711</v>
      </c>
      <c r="L743" s="444">
        <f t="shared" ca="1" si="54"/>
        <v>-7845806.3997800667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-7845806.3997800667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-32725.841789624534</v>
      </c>
      <c r="L744" s="444">
        <f t="shared" ca="1" si="54"/>
        <v>-7886927.8712995118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-7886927.8712995118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-32897.18125428888</v>
      </c>
      <c r="L745" s="444">
        <f t="shared" ca="1" si="54"/>
        <v>-7928220.6822836213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-7928220.6822836213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-33069.234633389337</v>
      </c>
      <c r="L746" s="444">
        <f t="shared" ca="1" si="54"/>
        <v>-7969685.5466468306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-7969685.5466468306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-33242.004901569373</v>
      </c>
      <c r="L747" s="444">
        <f t="shared" ca="1" si="54"/>
        <v>-8011323.1812782204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-8011323.1812782204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-33415.495045866839</v>
      </c>
      <c r="L748" s="444">
        <f t="shared" ca="1" si="54"/>
        <v>-8053134.3060539076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-8053134.3060539076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-33589.708065765532</v>
      </c>
      <c r="L749" s="444">
        <f t="shared" ca="1" si="54"/>
        <v>-8095119.6438494939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-8095119.6438494939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-33764.646973247138</v>
      </c>
      <c r="L750" s="444">
        <f t="shared" ca="1" si="54"/>
        <v>-8137279.9205525611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-8137279.9205525611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-33940.314792843259</v>
      </c>
      <c r="L751" s="444">
        <f t="shared" ca="1" si="54"/>
        <v>-8179615.865075225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-8179615.865075225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-34116.714561687688</v>
      </c>
      <c r="L752" s="444">
        <f t="shared" ca="1" si="54"/>
        <v>-8222128.2093667332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-8222128.2093667332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-34293.849329568977</v>
      </c>
      <c r="L753" s="444">
        <f t="shared" ca="1" si="54"/>
        <v>-8264817.688426123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-8264817.688426123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-34471.722158983102</v>
      </c>
      <c r="L754" s="444">
        <f t="shared" ca="1" si="54"/>
        <v>-8307685.0403149268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-8307685.0403149268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-34650.336125186441</v>
      </c>
      <c r="L755" s="444">
        <f t="shared" ca="1" si="54"/>
        <v>-8350731.0061699338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-8350731.0061699338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-34829.69431624897</v>
      </c>
      <c r="L756" s="444">
        <f t="shared" ca="1" si="54"/>
        <v>-8393956.3302160036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-8393956.3302160036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-35009.799833107601</v>
      </c>
      <c r="L757" s="444">
        <f t="shared" ca="1" si="54"/>
        <v>-8437361.7597789317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-8437361.7597789317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-35190.655789619799</v>
      </c>
      <c r="L758" s="444">
        <f t="shared" ca="1" si="54"/>
        <v>-8480948.0452983715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-8480948.0452983715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-35372.265312617463</v>
      </c>
      <c r="L759" s="444">
        <f t="shared" ca="1" si="54"/>
        <v>-8524715.9403408095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-8524715.9403408095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-35554.63154196096</v>
      </c>
      <c r="L760" s="444">
        <f t="shared" ca="1" si="54"/>
        <v>-8568666.2016125917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-8568666.2016125917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-35737.757630593384</v>
      </c>
      <c r="L761" s="444">
        <f t="shared" ca="1" si="54"/>
        <v>-8612799.5889730062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-8612799.5889730062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-35921.646744595113</v>
      </c>
      <c r="L762" s="444">
        <f t="shared" ca="1" si="54"/>
        <v>-8657116.8654474225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-8657116.8654474225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-36106.302063238509</v>
      </c>
      <c r="L763" s="444">
        <f t="shared" ca="1" si="54"/>
        <v>-8701618.7972404808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-8701618.7972404808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-36291.726779042918</v>
      </c>
      <c r="L764" s="444">
        <f t="shared" ca="1" si="54"/>
        <v>-8746306.1537493449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-8746306.1537493449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-36477.924097829855</v>
      </c>
      <c r="L765" s="444">
        <f t="shared" ca="1" si="54"/>
        <v>-8791179.7075769957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-8791179.7075769957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-36664.897238778402</v>
      </c>
      <c r="L766" s="444">
        <f t="shared" ca="1" si="54"/>
        <v>-8836240.2345455941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-8836240.2345455941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-36852.649434480896</v>
      </c>
      <c r="L767" s="444">
        <f t="shared" ca="1" si="54"/>
        <v>-8881488.5137098953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-8881488.5137098953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-37041.183930998814</v>
      </c>
      <c r="L768" s="444">
        <f t="shared" ca="1" si="54"/>
        <v>-8926925.3273707144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-8926925.3273707144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-37230.503987918892</v>
      </c>
      <c r="L769" s="444">
        <f t="shared" ca="1" si="54"/>
        <v>-8972551.4610884544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-8972551.4610884544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-37420.612878409476</v>
      </c>
      <c r="L770" s="444">
        <f t="shared" ca="1" si="54"/>
        <v>-9018367.7036966849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-9018367.7036966849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-37611.513889277107</v>
      </c>
      <c r="L771" s="444">
        <f t="shared" ca="1" si="54"/>
        <v>-9064374.8473157827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-9064374.8473157827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-37803.210321023347</v>
      </c>
      <c r="L772" s="444">
        <f t="shared" ca="1" si="54"/>
        <v>-9110573.6873666272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-9110573.6873666272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-37995.705487901861</v>
      </c>
      <c r="L773" s="444">
        <f t="shared" ref="L773:L1027" ca="1" si="80">I773-J773+K773</f>
        <v>-9156965.0225843489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-9156965.0225843489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-38189.002717975702</v>
      </c>
      <c r="L774" s="444">
        <f t="shared" ca="1" si="80"/>
        <v>-9203549.6550321449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-9203549.6550321449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-38383.105353174855</v>
      </c>
      <c r="L775" s="444">
        <f t="shared" ca="1" si="80"/>
        <v>-9250328.39011514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-9250328.39011514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-38578.016749353999</v>
      </c>
      <c r="L776" s="444">
        <f t="shared" ca="1" si="80"/>
        <v>-9297302.0365943145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-9297302.0365943145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-38773.74027635056</v>
      </c>
      <c r="L777" s="444">
        <f t="shared" ca="1" si="80"/>
        <v>-9344471.4066004846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-9344471.4066004846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-38970.279318042936</v>
      </c>
      <c r="L778" s="444">
        <f t="shared" ca="1" si="80"/>
        <v>-9391837.3156483471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-9391837.3156483471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-39167.637272409032</v>
      </c>
      <c r="L779" s="444">
        <f t="shared" ca="1" si="80"/>
        <v>-9439400.5826505758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-9439400.5826505758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-39365.817551584987</v>
      </c>
      <c r="L780" s="444">
        <f t="shared" ca="1" si="80"/>
        <v>-9487162.0299319811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-9487162.0299319811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-39564.823581924175</v>
      </c>
      <c r="L781" s="444">
        <f t="shared" ca="1" si="80"/>
        <v>-9535122.4832437262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-9535122.4832437262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-39764.658804056446</v>
      </c>
      <c r="L782" s="444">
        <f t="shared" ca="1" si="80"/>
        <v>-9583282.7717776038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-9583282.7717776038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-39965.326672947602</v>
      </c>
      <c r="L783" s="444">
        <f t="shared" ca="1" si="80"/>
        <v>-9631643.7281803712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-9631643.7281803712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-40166.83065795913</v>
      </c>
      <c r="L784" s="444">
        <f t="shared" ca="1" si="80"/>
        <v>-9680206.1885681506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-9680206.1885681506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-40369.174242908215</v>
      </c>
      <c r="L785" s="444">
        <f t="shared" ca="1" si="80"/>
        <v>-9728970.9925408792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-9728970.9925408792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-40572.360926127913</v>
      </c>
      <c r="L786" s="444">
        <f t="shared" ca="1" si="80"/>
        <v>-9777938.9831968267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-9777938.9831968267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-40776.394220527698</v>
      </c>
      <c r="L787" s="444">
        <f t="shared" ca="1" si="80"/>
        <v>-9827111.0071471743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-9827111.0071471743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-40981.277653654142</v>
      </c>
      <c r="L788" s="444">
        <f t="shared" ca="1" si="80"/>
        <v>-9876487.9145306498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-9876487.9145306498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-41187.014767751956</v>
      </c>
      <c r="L789" s="444">
        <f t="shared" ca="1" si="80"/>
        <v>-9926070.5590282213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-9926070.5590282213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-41393.609119825174</v>
      </c>
      <c r="L790" s="444">
        <f t="shared" ca="1" si="80"/>
        <v>-9975859.7978778668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-9975859.7978778668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-41601.064281698695</v>
      </c>
      <c r="L791" s="444">
        <f t="shared" ca="1" si="80"/>
        <v>-10025856.491889386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-10025856.491889386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-41809.383840080023</v>
      </c>
      <c r="L792" s="444">
        <f t="shared" ca="1" si="80"/>
        <v>-10076061.505459286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-10076061.505459286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-42018.571396621279</v>
      </c>
      <c r="L793" s="444">
        <f t="shared" ca="1" si="80"/>
        <v>-10126475.706585728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-10126475.706585728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-42228.630567981447</v>
      </c>
      <c r="L794" s="444">
        <f t="shared" ca="1" si="80"/>
        <v>-10177099.966883529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-10177099.966883529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-42439.564985888952</v>
      </c>
      <c r="L795" s="444">
        <f t="shared" ca="1" si="80"/>
        <v>-10227935.161599237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-10227935.161599237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-42651.378297204406</v>
      </c>
      <c r="L796" s="444">
        <f t="shared" ca="1" si="80"/>
        <v>-10278982.169626262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-10278982.169626262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-42864.074163983678</v>
      </c>
      <c r="L797" s="444">
        <f t="shared" ca="1" si="80"/>
        <v>-10330241.873520067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-10330241.873520067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-43077.656263541197</v>
      </c>
      <c r="L798" s="444">
        <f t="shared" ca="1" si="80"/>
        <v>-10381715.159513429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-10381715.159513429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-43292.128288513537</v>
      </c>
      <c r="L799" s="444">
        <f t="shared" ca="1" si="80"/>
        <v>-10433402.917531762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-10433402.917531762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-43507.493946923263</v>
      </c>
      <c r="L800" s="444">
        <f t="shared" ca="1" si="80"/>
        <v>-10485306.041208506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-10485306.041208506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-43723.756962243024</v>
      </c>
      <c r="L801" s="444">
        <f t="shared" ca="1" si="80"/>
        <v>-10537425.42790057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-10537425.42790057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-43940.921073459955</v>
      </c>
      <c r="L802" s="444">
        <f t="shared" ca="1" si="80"/>
        <v>-10589761.978703849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-10589761.978703849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-44158.99003514029</v>
      </c>
      <c r="L803" s="444">
        <f t="shared" ca="1" si="80"/>
        <v>-10642316.59846881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-10642316.59846881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-44377.967617494294</v>
      </c>
      <c r="L804" s="444">
        <f t="shared" ca="1" si="80"/>
        <v>-10695090.195816126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-10695090.195816126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-44597.857606441445</v>
      </c>
      <c r="L805" s="444">
        <f t="shared" ca="1" si="80"/>
        <v>-10748083.683152387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-10748083.683152387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-44818.663803675867</v>
      </c>
      <c r="L806" s="444">
        <f t="shared" ca="1" si="80"/>
        <v>-10801297.976685883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-10801297.976685883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-45040.390026732101</v>
      </c>
      <c r="L807" s="444">
        <f t="shared" ca="1" si="80"/>
        <v>-10854733.996442435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-10854733.996442435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-45263.040109051064</v>
      </c>
      <c r="L808" s="444">
        <f t="shared" ca="1" si="80"/>
        <v>-10908392.666281307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-10908392.666281307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-45486.617900046367</v>
      </c>
      <c r="L809" s="444">
        <f t="shared" ca="1" si="80"/>
        <v>-10962274.913911173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-10962274.913911173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-45711.127265170806</v>
      </c>
      <c r="L810" s="444">
        <f t="shared" ca="1" si="80"/>
        <v>-11016381.670906164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-11016381.670906164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-45936.572085983265</v>
      </c>
      <c r="L811" s="444">
        <f t="shared" ca="1" si="80"/>
        <v>-11070713.872721968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-11070713.872721968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-46162.956260215782</v>
      </c>
      <c r="L812" s="444">
        <f t="shared" ca="1" si="80"/>
        <v>-11125272.458712004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-11125272.458712004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-46390.283701840934</v>
      </c>
      <c r="L813" s="444">
        <f t="shared" ca="1" si="80"/>
        <v>-11180058.372143665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-11180058.372143665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-46618.55834113952</v>
      </c>
      <c r="L814" s="444">
        <f t="shared" ca="1" si="80"/>
        <v>-11235072.560214626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-11235072.560214626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-46847.784124768528</v>
      </c>
      <c r="L815" s="444">
        <f t="shared" ca="1" si="80"/>
        <v>-11290315.974069215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-11290315.974069215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-47077.965015829315</v>
      </c>
      <c r="L816" s="444">
        <f t="shared" ca="1" si="80"/>
        <v>-11345789.568814864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-11345789.568814864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-47309.104993936184</v>
      </c>
      <c r="L817" s="444">
        <f t="shared" ca="1" si="80"/>
        <v>-11401494.30353862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-11401494.30353862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-47541.208055285169</v>
      </c>
      <c r="L818" s="444">
        <f t="shared" ca="1" si="80"/>
        <v>-11457431.141323727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-11457431.141323727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-47774.278212723111</v>
      </c>
      <c r="L819" s="444">
        <f t="shared" ca="1" si="80"/>
        <v>-11513601.049266269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-11513601.049266269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-48008.319495817042</v>
      </c>
      <c r="L820" s="444">
        <f t="shared" ca="1" si="80"/>
        <v>-11570004.998491907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-11570004.998491907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-48243.335950923865</v>
      </c>
      <c r="L821" s="444">
        <f t="shared" ca="1" si="80"/>
        <v>-11626643.964172652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-11626643.964172652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-48479.331641260302</v>
      </c>
      <c r="L822" s="444">
        <f t="shared" ca="1" si="80"/>
        <v>-11683518.925543733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-11683518.925543733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-48716.310646973136</v>
      </c>
      <c r="L823" s="444">
        <f t="shared" ca="1" si="80"/>
        <v>-11740630.865920527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-11740630.865920527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-48954.277065209782</v>
      </c>
      <c r="L824" s="444">
        <f t="shared" ca="1" si="80"/>
        <v>-11797980.772715557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-11797980.772715557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-49193.235010189077</v>
      </c>
      <c r="L825" s="444">
        <f t="shared" ca="1" si="80"/>
        <v>-11855569.637455568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-11855569.637455568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-49433.188613272447</v>
      </c>
      <c r="L826" s="444">
        <f t="shared" ca="1" si="80"/>
        <v>-11913398.455798661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-11913398.455798661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-49674.14202303534</v>
      </c>
      <c r="L827" s="444">
        <f t="shared" ca="1" si="80"/>
        <v>-11971468.227551518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-11971468.227551518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-49916.099405338908</v>
      </c>
      <c r="L828" s="444">
        <f t="shared" ca="1" si="80"/>
        <v>-12029779.956686677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-12029779.956686677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-50159.064943402074</v>
      </c>
      <c r="L829" s="444">
        <f t="shared" ca="1" si="80"/>
        <v>-12088334.651359901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-12088334.651359901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-50403.042837873836</v>
      </c>
      <c r="L830" s="444">
        <f t="shared" ca="1" si="80"/>
        <v>-12147133.323927594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-12147133.323927594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-50648.037306905891</v>
      </c>
      <c r="L831" s="444">
        <f t="shared" ca="1" si="80"/>
        <v>-12206176.990964321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-12206176.990964321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-50894.052586225589</v>
      </c>
      <c r="L832" s="444">
        <f t="shared" ca="1" si="80"/>
        <v>-12265466.673280368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-12265466.673280368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-51141.092929209117</v>
      </c>
      <c r="L833" s="444">
        <f t="shared" ca="1" si="80"/>
        <v>-12325003.395939397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-12325003.395939397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-51389.162606955069</v>
      </c>
      <c r="L834" s="444">
        <f t="shared" ca="1" si="80"/>
        <v>-12384788.188276172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-12384788.188276172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-51638.265908358298</v>
      </c>
      <c r="L835" s="444">
        <f t="shared" ca="1" si="80"/>
        <v>-12444822.083914351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-12444822.083914351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-51888.407140184048</v>
      </c>
      <c r="L836" s="444">
        <f t="shared" ca="1" si="80"/>
        <v>-12505106.120784355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-12505106.120784355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-52139.590627142396</v>
      </c>
      <c r="L837" s="444">
        <f t="shared" ca="1" si="80"/>
        <v>-12565641.341141319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-12565641.341141319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-52391.820711963082</v>
      </c>
      <c r="L838" s="444">
        <f t="shared" ca="1" si="80"/>
        <v>-12626428.791583102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-12626428.791583102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-52645.10175547051</v>
      </c>
      <c r="L839" s="444">
        <f t="shared" ca="1" si="80"/>
        <v>-12687469.523068393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-12687469.523068393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-52899.438136659221</v>
      </c>
      <c r="L840" s="444">
        <f t="shared" ca="1" si="80"/>
        <v>-12748764.590934873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-12748764.590934873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-53154.834252769557</v>
      </c>
      <c r="L841" s="444">
        <f t="shared" ca="1" si="80"/>
        <v>-12810315.054917462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-12810315.054917462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-53411.294519363677</v>
      </c>
      <c r="L842" s="444">
        <f t="shared" ca="1" si="80"/>
        <v>-12872121.979166646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-12872121.979166646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-53668.823370401944</v>
      </c>
      <c r="L843" s="444">
        <f t="shared" ca="1" si="80"/>
        <v>-12934186.432266869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-12934186.432266869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-53927.425258319534</v>
      </c>
      <c r="L844" s="444">
        <f t="shared" ca="1" si="80"/>
        <v>-12996509.487255009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-12996509.487255009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-54187.104654103452</v>
      </c>
      <c r="L845" s="444">
        <f t="shared" ca="1" si="80"/>
        <v>-13059092.221638933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-13059092.221638933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-54447.866047369804</v>
      </c>
      <c r="L846" s="444">
        <f t="shared" ca="1" si="80"/>
        <v>-13121935.717416123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-13121935.717416123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-54709.713946441421</v>
      </c>
      <c r="L847" s="444">
        <f t="shared" ca="1" si="80"/>
        <v>-13185041.061092384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-13185041.061092384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-54972.652878425848</v>
      </c>
      <c r="L848" s="444">
        <f t="shared" ca="1" si="80"/>
        <v>-13248409.343700631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-13248409.343700631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-55236.687389293547</v>
      </c>
      <c r="L849" s="444">
        <f t="shared" ca="1" si="80"/>
        <v>-13312041.660819745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-13312041.660819745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-55501.822043956519</v>
      </c>
      <c r="L850" s="444">
        <f t="shared" ca="1" si="80"/>
        <v>-13375939.112593522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-13375939.112593522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-55768.061426347267</v>
      </c>
      <c r="L851" s="444">
        <f t="shared" ca="1" si="80"/>
        <v>-13440102.80374969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-13440102.80374969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-56035.410139497959</v>
      </c>
      <c r="L852" s="444">
        <f t="shared" ca="1" si="80"/>
        <v>-13504533.843619008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-13504533.843619008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-56303.872805620114</v>
      </c>
      <c r="L853" s="444">
        <f t="shared" ca="1" si="80"/>
        <v>-13569233.346154448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-13569233.346154448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-56573.454066184451</v>
      </c>
      <c r="L854" s="444">
        <f t="shared" ca="1" si="80"/>
        <v>-13634202.429950453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-13634202.429950453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-56844.158582001131</v>
      </c>
      <c r="L855" s="444">
        <f t="shared" ca="1" si="80"/>
        <v>-13699442.218262276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-13699442.218262276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-57115.991033300394</v>
      </c>
      <c r="L856" s="444">
        <f t="shared" ca="1" si="80"/>
        <v>-13764953.839025397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-13764953.839025397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-57388.956119813403</v>
      </c>
      <c r="L857" s="444">
        <f t="shared" ca="1" si="80"/>
        <v>-13830738.42487503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-13830738.42487503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-57663.05856085354</v>
      </c>
      <c r="L858" s="444">
        <f t="shared" ca="1" si="80"/>
        <v>-13896797.113165705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-13896797.113165705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-57938.30309539802</v>
      </c>
      <c r="L859" s="444">
        <f t="shared" ca="1" si="80"/>
        <v>-13963131.045990923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-13963131.045990923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-58214.694482169754</v>
      </c>
      <c r="L860" s="444">
        <f t="shared" ca="1" si="80"/>
        <v>-14029741.370202914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-14029741.370202914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-58492.237499719726</v>
      </c>
      <c r="L861" s="444">
        <f t="shared" ca="1" si="80"/>
        <v>-14096629.237432454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-14096629.237432454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-58770.936946509471</v>
      </c>
      <c r="L862" s="444">
        <f t="shared" ca="1" si="80"/>
        <v>-14163795.804108784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-14163795.804108784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-59050.797640994177</v>
      </c>
      <c r="L863" s="444">
        <f t="shared" ca="1" si="80"/>
        <v>-14231242.231479598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-14231242.231479598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-59331.824421705911</v>
      </c>
      <c r="L864" s="444">
        <f t="shared" ca="1" si="80"/>
        <v>-14298969.685631124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-14298969.685631124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-59614.022147337266</v>
      </c>
      <c r="L865" s="444">
        <f t="shared" ca="1" si="80"/>
        <v>-14366979.337508282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-14366979.337508282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-59897.395696825428</v>
      </c>
      <c r="L866" s="444">
        <f t="shared" ca="1" si="80"/>
        <v>-14435272.362934928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-14435272.362934928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-60181.949969436457</v>
      </c>
      <c r="L867" s="444">
        <f t="shared" ca="1" si="80"/>
        <v>-14503849.942634186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-14503849.942634186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-60467.689884850028</v>
      </c>
      <c r="L868" s="444">
        <f t="shared" ca="1" si="80"/>
        <v>-14572713.262248857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-14572713.262248857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-60754.620383244488</v>
      </c>
      <c r="L869" s="444">
        <f t="shared" ca="1" si="80"/>
        <v>-14641863.512361921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-14641863.512361921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-61042.746425382255</v>
      </c>
      <c r="L870" s="444">
        <f t="shared" ca="1" si="80"/>
        <v>-14711301.888517125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-14711301.888517125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-61332.072992695605</v>
      </c>
      <c r="L871" s="444">
        <f t="shared" ca="1" si="80"/>
        <v>-14781029.59123964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-14781029.59123964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-61622.605087372751</v>
      </c>
      <c r="L872" s="444">
        <f t="shared" ca="1" si="80"/>
        <v>-14851047.826056834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-14851047.826056834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-61914.347732444396</v>
      </c>
      <c r="L873" s="444">
        <f t="shared" ca="1" si="80"/>
        <v>-14921357.8035191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-14921357.8035191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-62207.30597187049</v>
      </c>
      <c r="L874" s="444">
        <f t="shared" ca="1" si="80"/>
        <v>-14991960.739220791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-14991960.739220791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-62501.484870627544</v>
      </c>
      <c r="L875" s="444">
        <f t="shared" ca="1" si="80"/>
        <v>-15062857.853821239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-15062857.853821239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-62796.889514796079</v>
      </c>
      <c r="L876" s="444">
        <f t="shared" ca="1" si="80"/>
        <v>-15134050.373065855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-15134050.373065855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-63093.52501164865</v>
      </c>
      <c r="L877" s="444">
        <f t="shared" ca="1" si="80"/>
        <v>-15205539.527807325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-15205539.527807325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-63391.396489738116</v>
      </c>
      <c r="L878" s="444">
        <f t="shared" ca="1" si="80"/>
        <v>-15277326.554026883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-15277326.554026883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-63690.509098986266</v>
      </c>
      <c r="L879" s="444">
        <f t="shared" ca="1" si="80"/>
        <v>-15349412.69285569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-15349412.69285569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-63990.86801077296</v>
      </c>
      <c r="L880" s="444">
        <f t="shared" ca="1" si="80"/>
        <v>-15421799.190596282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-15421799.190596282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-64292.478418025428</v>
      </c>
      <c r="L881" s="444">
        <f t="shared" ca="1" si="80"/>
        <v>-15494487.298744129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-15494487.298744129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-64595.345535308115</v>
      </c>
      <c r="L882" s="444">
        <f t="shared" ca="1" si="80"/>
        <v>-15567478.274009258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-15567478.274009258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-64899.474598912821</v>
      </c>
      <c r="L883" s="444">
        <f t="shared" ca="1" si="80"/>
        <v>-15640773.37833799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-15640773.37833799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-65204.870866949212</v>
      </c>
      <c r="L884" s="444">
        <f t="shared" ca="1" si="80"/>
        <v>-15714373.87893476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-15714373.87893476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-65511.539619435753</v>
      </c>
      <c r="L885" s="444">
        <f t="shared" ca="1" si="80"/>
        <v>-15788281.048284017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-15788281.048284017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-65819.486158390995</v>
      </c>
      <c r="L886" s="444">
        <f t="shared" ca="1" si="80"/>
        <v>-15862496.164172228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-15862496.164172228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-66128.715807925197</v>
      </c>
      <c r="L887" s="444">
        <f t="shared" ca="1" si="80"/>
        <v>-15937020.509709975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-15937020.509709975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-66439.233914332479</v>
      </c>
      <c r="L888" s="444">
        <f t="shared" ca="1" si="80"/>
        <v>-16011855.373354128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-16011855.373354128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-66751.045846183115</v>
      </c>
      <c r="L889" s="444">
        <f t="shared" ca="1" si="80"/>
        <v>-16087002.048930131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-16087002.048930131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-67064.156994416466</v>
      </c>
      <c r="L890" s="444">
        <f t="shared" ca="1" si="80"/>
        <v>-16162461.835654369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-16162461.835654369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-67378.572772434127</v>
      </c>
      <c r="L891" s="444">
        <f t="shared" ca="1" si="80"/>
        <v>-16238236.038156623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-16238236.038156623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-67694.298616193511</v>
      </c>
      <c r="L892" s="444">
        <f t="shared" ca="1" si="80"/>
        <v>-16314325.966502637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-16314325.966502637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-68011.3399843019</v>
      </c>
      <c r="L893" s="444">
        <f t="shared" ca="1" si="80"/>
        <v>-16390732.936216759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-16390732.936216759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-68329.70235811075</v>
      </c>
      <c r="L894" s="444">
        <f t="shared" ca="1" si="80"/>
        <v>-16467458.268304689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-16467458.268304689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-68649.391241810445</v>
      </c>
      <c r="L895" s="444">
        <f t="shared" ca="1" si="80"/>
        <v>-16544503.28927632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-16544503.28927632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-68970.412162525579</v>
      </c>
      <c r="L896" s="444">
        <f t="shared" ca="1" si="80"/>
        <v>-16621869.331168666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-16621869.331168666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-69292.770670410362</v>
      </c>
      <c r="L897" s="444">
        <f t="shared" ca="1" si="80"/>
        <v>-16699557.731568897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-16699557.731568897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-69616.472338744657</v>
      </c>
      <c r="L898" s="444">
        <f t="shared" ca="1" si="80"/>
        <v>-16777569.833637461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-16777569.833637461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-69941.522764030335</v>
      </c>
      <c r="L899" s="444">
        <f t="shared" ca="1" si="80"/>
        <v>-16855906.98613131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-16855906.98613131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-70267.927566088038</v>
      </c>
      <c r="L900" s="444">
        <f t="shared" ca="1" si="80"/>
        <v>-16934570.543427218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-16934570.543427218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-70595.692388154319</v>
      </c>
      <c r="L901" s="444">
        <f t="shared" ca="1" si="80"/>
        <v>-17013561.865545191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-17013561.865545191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-70924.822896979211</v>
      </c>
      <c r="L902" s="444">
        <f t="shared" ca="1" si="80"/>
        <v>-17092882.318171989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-17092882.318171989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-71255.324782924203</v>
      </c>
      <c r="L903" s="444">
        <f t="shared" ca="1" si="80"/>
        <v>-17172533.272684731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-17172533.272684731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-71587.203760060627</v>
      </c>
      <c r="L904" s="444">
        <f t="shared" ca="1" si="80"/>
        <v>-17252516.106174611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-17252516.106174611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-71920.465566268453</v>
      </c>
      <c r="L905" s="444">
        <f t="shared" ca="1" si="80"/>
        <v>-17332832.201470699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-17332832.201470699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-72255.115963335484</v>
      </c>
      <c r="L906" s="444">
        <f t="shared" ca="1" si="80"/>
        <v>-17413482.947163854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-17413482.947163854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-72591.160737056969</v>
      </c>
      <c r="L907" s="444">
        <f t="shared" ca="1" si="80"/>
        <v>-17494469.737630729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-17494469.737630729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-72928.605697335617</v>
      </c>
      <c r="L908" s="444">
        <f t="shared" ca="1" si="80"/>
        <v>-17575793.973057881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-17575793.973057881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-73267.456678282077</v>
      </c>
      <c r="L909" s="444">
        <f t="shared" ca="1" si="80"/>
        <v>-17657457.059465982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-17657457.059465982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-73607.71953831584</v>
      </c>
      <c r="L910" s="444">
        <f t="shared" ca="1" si="80"/>
        <v>-17739460.408734117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-17739460.408734117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-73949.400160266392</v>
      </c>
      <c r="L911" s="444">
        <f t="shared" ca="1" si="80"/>
        <v>-17821805.438624203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-17821805.438624203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-74292.504451475092</v>
      </c>
      <c r="L912" s="444">
        <f t="shared" ca="1" si="80"/>
        <v>-17904493.572805498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-17904493.572805498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-74637.038343897148</v>
      </c>
      <c r="L913" s="444">
        <f t="shared" ca="1" si="80"/>
        <v>-17987526.240879215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-17987526.240879215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-74983.007794204314</v>
      </c>
      <c r="L914" s="444">
        <f t="shared" ca="1" si="80"/>
        <v>-18070904.878403239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-18070904.878403239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-75330.418783887741</v>
      </c>
      <c r="L915" s="444">
        <f t="shared" ca="1" si="80"/>
        <v>-18154630.926916946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-18154630.926916946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-75679.277319361514</v>
      </c>
      <c r="L916" s="444">
        <f t="shared" ca="1" si="80"/>
        <v>-18238705.833966125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-18238705.833966125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-76029.589432066423</v>
      </c>
      <c r="L917" s="444">
        <f t="shared" ca="1" si="80"/>
        <v>-18323131.053128012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-18323131.053128012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-76381.361178574298</v>
      </c>
      <c r="L918" s="444">
        <f t="shared" ca="1" si="80"/>
        <v>-18407908.044036403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-18407908.044036403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-76734.598640692595</v>
      </c>
      <c r="L919" s="444">
        <f t="shared" ca="1" si="80"/>
        <v>-18493038.272406913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-18493038.272406913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-77089.307925569708</v>
      </c>
      <c r="L920" s="444">
        <f t="shared" ca="1" si="80"/>
        <v>-18578523.210062303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-18578523.210062303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-77445.495165800501</v>
      </c>
      <c r="L921" s="444">
        <f t="shared" ca="1" si="80"/>
        <v>-18664364.33495792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-18664364.33495792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-77803.166519532242</v>
      </c>
      <c r="L922" s="444">
        <f t="shared" ca="1" si="80"/>
        <v>-18750563.131207272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-18750563.131207272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-78162.328170571214</v>
      </c>
      <c r="L923" s="444">
        <f t="shared" ca="1" si="80"/>
        <v>-18837121.089107662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-18837121.089107662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-78522.986328489496</v>
      </c>
      <c r="L924" s="444">
        <f t="shared" ca="1" si="80"/>
        <v>-18924039.705165971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-18924039.705165971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-78885.147228732458</v>
      </c>
      <c r="L925" s="444">
        <f t="shared" ca="1" si="80"/>
        <v>-19011320.482124522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-19011320.482124522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-79248.817132726414</v>
      </c>
      <c r="L926" s="444">
        <f t="shared" ca="1" si="80"/>
        <v>-19098964.928987067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-19098964.928987067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-79614.002327987022</v>
      </c>
      <c r="L927" s="444">
        <f t="shared" ca="1" si="80"/>
        <v>-19186974.561044872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-19186974.561044872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-79980.709128227871</v>
      </c>
      <c r="L928" s="444">
        <f t="shared" ca="1" si="80"/>
        <v>-19275350.899902917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-19275350.899902917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-80348.943873469732</v>
      </c>
      <c r="L929" s="444">
        <f t="shared" ca="1" si="80"/>
        <v>-19364095.473506205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-19364095.473506205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-80718.712930150097</v>
      </c>
      <c r="L930" s="444">
        <f t="shared" ca="1" si="80"/>
        <v>-19453209.816166174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-19453209.816166174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-81090.022691233302</v>
      </c>
      <c r="L931" s="444">
        <f t="shared" ca="1" si="80"/>
        <v>-19542695.468587227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-19542695.468587227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-81462.879576321022</v>
      </c>
      <c r="L932" s="444">
        <f t="shared" ca="1" si="80"/>
        <v>-19632553.977893367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-19632553.977893367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-81837.290031763274</v>
      </c>
      <c r="L933" s="444">
        <f t="shared" ca="1" si="80"/>
        <v>-19722786.897654951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-19722786.897654951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-82213.260530769869</v>
      </c>
      <c r="L934" s="444">
        <f t="shared" ca="1" si="80"/>
        <v>-19813395.787915539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-19813395.787915539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-82590.797573522315</v>
      </c>
      <c r="L935" s="444">
        <f t="shared" ca="1" si="80"/>
        <v>-19904382.215218879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-19904382.215218879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-82969.907687286235</v>
      </c>
      <c r="L936" s="444">
        <f t="shared" ca="1" si="80"/>
        <v>-19995747.752635986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-19995747.752635986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-83350.597426524182</v>
      </c>
      <c r="L937" s="444">
        <f t="shared" ca="1" si="80"/>
        <v>-20087493.979792327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-20087493.979792327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-83732.873373008944</v>
      </c>
      <c r="L938" s="444">
        <f t="shared" ca="1" si="80"/>
        <v>-20179622.482895155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-20179622.482895155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-84116.742135937384</v>
      </c>
      <c r="L939" s="444">
        <f t="shared" ca="1" si="80"/>
        <v>-20272134.854760911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-20272134.854760911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-84502.210352044713</v>
      </c>
      <c r="L940" s="444">
        <f t="shared" ca="1" si="80"/>
        <v>-20365032.694842774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-20365032.694842774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-84889.284685719133</v>
      </c>
      <c r="L941" s="444">
        <f t="shared" ca="1" si="80"/>
        <v>-20458317.609258313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-20458317.609258313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-85277.971829117218</v>
      </c>
      <c r="L942" s="444">
        <f t="shared" ca="1" si="80"/>
        <v>-20551991.210817248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-20551991.210817248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-85668.278502279441</v>
      </c>
      <c r="L943" s="444">
        <f t="shared" ca="1" si="80"/>
        <v>-20646055.119049344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-20646055.119049344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-86060.211453246506</v>
      </c>
      <c r="L944" s="444">
        <f t="shared" ca="1" si="80"/>
        <v>-20740510.960232411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-20740510.960232411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-86453.777458175959</v>
      </c>
      <c r="L945" s="444">
        <f t="shared" ca="1" si="80"/>
        <v>-20835360.367420405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-20835360.367420405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-86848.983321459265</v>
      </c>
      <c r="L946" s="444">
        <f t="shared" ca="1" si="80"/>
        <v>-20930604.980471682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-20930604.980471682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-87245.835875839577</v>
      </c>
      <c r="L947" s="444">
        <f t="shared" ca="1" si="80"/>
        <v>-21026246.446077339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-21026246.446077339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-87644.341982529819</v>
      </c>
      <c r="L948" s="444">
        <f t="shared" ca="1" si="80"/>
        <v>-21122286.417789686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-21122286.417789686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-88044.508531331274</v>
      </c>
      <c r="L949" s="444">
        <f t="shared" ca="1" si="80"/>
        <v>-21218726.556050837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-21218726.556050837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-88446.342440752735</v>
      </c>
      <c r="L950" s="444">
        <f t="shared" ca="1" si="80"/>
        <v>-21315568.52822141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-21315568.52822141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-88849.850658130119</v>
      </c>
      <c r="L951" s="444">
        <f t="shared" ca="1" si="80"/>
        <v>-21412814.008609358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-21412814.008609358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-89255.040159746568</v>
      </c>
      <c r="L952" s="444">
        <f t="shared" ca="1" si="80"/>
        <v>-21510464.678498924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-21510464.678498924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-89661.917950953095</v>
      </c>
      <c r="L953" s="444">
        <f t="shared" ca="1" si="80"/>
        <v>-21608522.226179697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-21608522.226179697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-90070.491066289644</v>
      </c>
      <c r="L954" s="444">
        <f t="shared" ca="1" si="80"/>
        <v>-21706988.346975803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-21706988.346975803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-90480.766569606756</v>
      </c>
      <c r="L955" s="444">
        <f t="shared" ca="1" si="80"/>
        <v>-21805864.743275229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-21805864.743275229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-90892.751554187693</v>
      </c>
      <c r="L956" s="444">
        <f t="shared" ca="1" si="80"/>
        <v>-21905153.124559235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-21905153.124559235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-91306.453142871062</v>
      </c>
      <c r="L957" s="444">
        <f t="shared" ca="1" si="80"/>
        <v>-22004855.207431924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-22004855.207431924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-91721.878488173927</v>
      </c>
      <c r="L958" s="444">
        <f t="shared" ca="1" si="80"/>
        <v>-22104972.715649918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-22104972.715649918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-92139.034772415573</v>
      </c>
      <c r="L959" s="444">
        <f t="shared" ca="1" si="80"/>
        <v>-22205507.380152151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-22205507.380152151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-92557.929207841546</v>
      </c>
      <c r="L960" s="444">
        <f t="shared" ca="1" si="80"/>
        <v>-22306460.939089812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-22306460.939089812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-92978.569036748464</v>
      </c>
      <c r="L961" s="444">
        <f t="shared" ca="1" si="80"/>
        <v>-22407835.137856379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-22407835.137856379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-93400.961531609151</v>
      </c>
      <c r="L962" s="444">
        <f t="shared" ca="1" si="80"/>
        <v>-22509631.729117807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-22509631.729117807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-93825.113995198437</v>
      </c>
      <c r="L963" s="444">
        <f t="shared" ca="1" si="80"/>
        <v>-22611852.472842824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-22611852.472842824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-94251.033760719336</v>
      </c>
      <c r="L964" s="444">
        <f t="shared" ca="1" si="80"/>
        <v>-22714499.136333361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-22714499.136333361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-94678.728191929913</v>
      </c>
      <c r="L965" s="444">
        <f t="shared" ca="1" si="80"/>
        <v>-22817573.494255111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-22817573.494255111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-95108.204683270538</v>
      </c>
      <c r="L966" s="444">
        <f t="shared" ca="1" si="80"/>
        <v>-22921077.328668199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-22921077.328668199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-95539.470659991741</v>
      </c>
      <c r="L967" s="444">
        <f t="shared" ca="1" si="80"/>
        <v>-23025012.429058012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-23025012.429058012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-95972.53357828263</v>
      </c>
      <c r="L968" s="444">
        <f t="shared" ca="1" si="80"/>
        <v>-23129380.592366114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-23129380.592366114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-96407.400925399721</v>
      </c>
      <c r="L969" s="444">
        <f t="shared" ca="1" si="80"/>
        <v>-23234183.623021331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-23234183.623021331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-96844.080219796451</v>
      </c>
      <c r="L970" s="444">
        <f t="shared" ca="1" si="80"/>
        <v>-23339423.332970947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-23339423.332970947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-97282.579011253183</v>
      </c>
      <c r="L971" s="444">
        <f t="shared" ca="1" si="80"/>
        <v>-23445101.54171202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-23445101.54171202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-97722.904881007664</v>
      </c>
      <c r="L972" s="444">
        <f t="shared" ca="1" si="80"/>
        <v>-23551220.076322846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-23551220.076322846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-98165.065441886109</v>
      </c>
      <c r="L973" s="444">
        <f t="shared" ca="1" si="80"/>
        <v>-23657780.771494552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-23657780.771494552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-98609.068338434881</v>
      </c>
      <c r="L974" s="444">
        <f t="shared" ca="1" si="80"/>
        <v>-23764785.469562806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-23764785.469562806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-99054.921247052596</v>
      </c>
      <c r="L975" s="444">
        <f t="shared" ca="1" si="80"/>
        <v>-23872236.020539679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-23872236.020539679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-99502.631876122905</v>
      </c>
      <c r="L976" s="444">
        <f t="shared" ca="1" si="80"/>
        <v>-23980134.282145619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-23980134.282145619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-99952.20796614766</v>
      </c>
      <c r="L977" s="444">
        <f t="shared" ca="1" si="80"/>
        <v>-24088482.119841587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-24088482.119841587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-100403.65728988085</v>
      </c>
      <c r="L978" s="444">
        <f t="shared" ca="1" si="80"/>
        <v>-24197281.406861287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-24197281.406861287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-100856.98765246294</v>
      </c>
      <c r="L979" s="444">
        <f t="shared" ca="1" si="80"/>
        <v>-24306534.024243567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-24306534.024243567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-101312.20689155578</v>
      </c>
      <c r="L980" s="444">
        <f t="shared" ca="1" si="80"/>
        <v>-24416241.860864941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-24416241.860864941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-101769.32287747816</v>
      </c>
      <c r="L981" s="444">
        <f t="shared" ca="1" si="80"/>
        <v>-24526406.813472237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-24526406.813472237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-102228.3435133419</v>
      </c>
      <c r="L982" s="444">
        <f t="shared" ca="1" si="80"/>
        <v>-24637030.786715399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-24637030.786715399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-102689.27673518841</v>
      </c>
      <c r="L983" s="444">
        <f t="shared" ca="1" si="80"/>
        <v>-24748115.693180405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-24748115.693180405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-103152.13051212594</v>
      </c>
      <c r="L984" s="444">
        <f t="shared" ca="1" si="80"/>
        <v>-24859663.453422349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-24859663.453422349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-103616.91284646737</v>
      </c>
      <c r="L985" s="444">
        <f t="shared" ca="1" si="80"/>
        <v>-24971675.995998636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-24971675.995998636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-104083.63177386856</v>
      </c>
      <c r="L986" s="444">
        <f t="shared" ca="1" si="80"/>
        <v>-25084155.257502321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-25084155.257502321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-104552.29536346724</v>
      </c>
      <c r="L987" s="444">
        <f t="shared" ca="1" si="80"/>
        <v>-25197103.182595607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-25197103.182595607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-105022.9117180226</v>
      </c>
      <c r="L988" s="444">
        <f t="shared" ca="1" si="80"/>
        <v>-25310521.724043448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-25310521.724043448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-105495.48897405528</v>
      </c>
      <c r="L989" s="444">
        <f t="shared" ca="1" si="80"/>
        <v>-25424412.842747323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-25424412.842747323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-105970.03530198809</v>
      </c>
      <c r="L990" s="444">
        <f t="shared" ca="1" si="80"/>
        <v>-25538778.507779129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-25538778.507779129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-106446.55890628728</v>
      </c>
      <c r="L991" s="444">
        <f t="shared" ca="1" si="80"/>
        <v>-25653620.696415234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-25653620.696415234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-106925.06802560439</v>
      </c>
      <c r="L992" s="444">
        <f t="shared" ca="1" si="80"/>
        <v>-25768941.394170657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-25768941.394170657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-107405.57093291865</v>
      </c>
      <c r="L993" s="444">
        <f t="shared" ca="1" si="80"/>
        <v>-25884742.594833393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-25884742.594833393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-107888.07593568004</v>
      </c>
      <c r="L994" s="444">
        <f t="shared" ca="1" si="80"/>
        <v>-26001026.300498892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-26001026.300498892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-108372.59137595295</v>
      </c>
      <c r="L995" s="444">
        <f t="shared" ca="1" si="80"/>
        <v>-26117794.521604665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-26117794.521604665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-108859.12563056035</v>
      </c>
      <c r="L996" s="444">
        <f t="shared" ca="1" si="80"/>
        <v>-26235049.276965044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-26235049.276965044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-109347.68711122859</v>
      </c>
      <c r="L997" s="444">
        <f t="shared" ca="1" si="80"/>
        <v>-26352792.593806092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-26352792.593806092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-109838.28426473297</v>
      </c>
      <c r="L998" s="444">
        <f t="shared" ca="1" si="80"/>
        <v>-26471026.507800642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-26471026.507800642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-110330.92557304358</v>
      </c>
      <c r="L999" s="444">
        <f t="shared" ca="1" si="80"/>
        <v>-26589753.063103504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-26589753.063103504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-110825.61955347218</v>
      </c>
      <c r="L1000" s="444">
        <f t="shared" ca="1" si="80"/>
        <v>-26708974.312386796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-26708974.312386796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-111322.37475881922</v>
      </c>
      <c r="L1001" s="444">
        <f t="shared" ca="1" si="80"/>
        <v>-26828692.316875435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-26828692.316875435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-111821.19977752191</v>
      </c>
      <c r="L1002" s="444">
        <f t="shared" ca="1" si="80"/>
        <v>-26948909.146382775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-26948909.146382775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-112322.10323380247</v>
      </c>
      <c r="L1003" s="444">
        <f t="shared" ca="1" si="80"/>
        <v>-27069626.879346397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-27069626.879346397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-112825.09378781756</v>
      </c>
      <c r="L1004" s="444">
        <f t="shared" ca="1" si="80"/>
        <v>-27190847.602864034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-27190847.602864034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-113330.18013580772</v>
      </c>
      <c r="L1005" s="444">
        <f t="shared" ca="1" si="80"/>
        <v>-27312573.412729662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-27312573.412729662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-113837.37101024784</v>
      </c>
      <c r="L1006" s="444">
        <f t="shared" ca="1" si="80"/>
        <v>-27434806.413469728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-27434806.413469728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-114346.67517999811</v>
      </c>
      <c r="L1007" s="444">
        <f t="shared" ca="1" si="80"/>
        <v>-27557548.718379546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-27557548.718379546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-114858.10145045568</v>
      </c>
      <c r="L1008" s="444">
        <f t="shared" ca="1" si="80"/>
        <v>-27680802.449559819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-27680802.449559819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-115371.65866370682</v>
      </c>
      <c r="L1009" s="444">
        <f t="shared" ca="1" si="80"/>
        <v>-27804569.737953342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-27804569.737953342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-115887.35569867982</v>
      </c>
      <c r="L1010" s="444">
        <f t="shared" ca="1" si="80"/>
        <v>-27928852.72338184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-27928852.72338184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-116405.20147129855</v>
      </c>
      <c r="L1011" s="444">
        <f t="shared" ca="1" si="80"/>
        <v>-28053653.554582957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-28053653.554582957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-116925.20493463657</v>
      </c>
      <c r="L1012" s="444">
        <f t="shared" ca="1" si="80"/>
        <v>-28178974.389247414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-28178974.389247414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-117447.37507907179</v>
      </c>
      <c r="L1013" s="444">
        <f t="shared" ca="1" si="80"/>
        <v>-28304817.394056305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-28304817.394056305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-117971.72093244219</v>
      </c>
      <c r="L1014" s="444">
        <f t="shared" ca="1" si="80"/>
        <v>-28431184.744718567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-28431184.744718567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-118498.25156020161</v>
      </c>
      <c r="L1015" s="444">
        <f t="shared" ca="1" si="80"/>
        <v>-28558078.626008585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-28558078.626008585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-119026.97606557667</v>
      </c>
      <c r="L1016" s="444">
        <f t="shared" ca="1" si="80"/>
        <v>-28685501.23180398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-28685501.23180398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-119557.90358972416</v>
      </c>
      <c r="L1017" s="444">
        <f t="shared" ca="1" si="80"/>
        <v>-28813454.765123524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-28813454.765123524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-120091.04331188891</v>
      </c>
      <c r="L1018" s="444">
        <f t="shared" ca="1" si="80"/>
        <v>-28941941.438165233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-28941941.438165233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-120626.40444956273</v>
      </c>
      <c r="L1019" s="444">
        <f t="shared" ca="1" si="80"/>
        <v>-29070963.472344615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-29070963.472344615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-121163.99625864347</v>
      </c>
      <c r="L1020" s="444">
        <f t="shared" ca="1" si="80"/>
        <v>-29200523.098333076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-29200523.098333076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-121703.8280335954</v>
      </c>
      <c r="L1021" s="444">
        <f t="shared" ca="1" si="80"/>
        <v>-29330622.55609649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-29330622.55609649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-122245.90910760964</v>
      </c>
      <c r="L1022" s="444">
        <f t="shared" ca="1" si="80"/>
        <v>-29461264.09493392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-29461264.09493392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-122790.24885276558</v>
      </c>
      <c r="L1023" s="444">
        <f t="shared" ca="1" si="80"/>
        <v>-29592449.973516505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-29592449.973516505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-123336.85668019301</v>
      </c>
      <c r="L1024" s="444">
        <f t="shared" ca="1" si="80"/>
        <v>-29724182.459926516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-29724182.459926516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-123885.74204023471</v>
      </c>
      <c r="L1025" s="444">
        <f t="shared" ca="1" si="80"/>
        <v>-29856463.83169657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-29856463.83169657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-124436.91442260995</v>
      </c>
      <c r="L1026" s="444">
        <f t="shared" ca="1" si="80"/>
        <v>-29989296.375848997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-29989296.375848997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-124990.38335657839</v>
      </c>
      <c r="L1027" s="444">
        <f t="shared" ca="1" si="80"/>
        <v>-30122682.388935395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-30122682.388935395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-125546.15841110505</v>
      </c>
      <c r="L1028" s="444">
        <f t="shared" ref="L1028:L1282" ca="1" si="106">I1028-J1028+K1028</f>
        <v>-30256624.177076317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-30256624.177076317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-126104.24919502555</v>
      </c>
      <c r="L1029" s="444">
        <f t="shared" ca="1" si="106"/>
        <v>-30391124.05600116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-30391124.05600116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-126664.66535721242</v>
      </c>
      <c r="L1030" s="444">
        <f t="shared" ca="1" si="106"/>
        <v>-30526184.351088192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-30526184.351088192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-127227.4165867417</v>
      </c>
      <c r="L1031" s="444">
        <f t="shared" ca="1" si="106"/>
        <v>-30661807.397404753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-30661807.397404753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-127792.51261306071</v>
      </c>
      <c r="L1032" s="444">
        <f t="shared" ca="1" si="106"/>
        <v>-30797995.539747633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-30797995.539747633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-128359.96320615606</v>
      </c>
      <c r="L1033" s="444">
        <f t="shared" ca="1" si="106"/>
        <v>-30934751.132683609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-30934751.132683609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-128929.77817672261</v>
      </c>
      <c r="L1034" s="444">
        <f t="shared" ca="1" si="106"/>
        <v>-31072076.540590148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-31072076.540590148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-129501.9673763332</v>
      </c>
      <c r="L1035" s="444">
        <f t="shared" ca="1" si="106"/>
        <v>-31209974.1376963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-31209974.1376963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-130076.54069760883</v>
      </c>
      <c r="L1036" s="444">
        <f t="shared" ca="1" si="106"/>
        <v>-31348446.308123726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-31348446.308123726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-130653.50807438979</v>
      </c>
      <c r="L1037" s="444">
        <f t="shared" ca="1" si="106"/>
        <v>-31487495.445927937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-31487495.445927937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-131232.87948190732</v>
      </c>
      <c r="L1038" s="444">
        <f t="shared" ca="1" si="106"/>
        <v>-31627123.955139663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-31627123.955139663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-131814.66493695616</v>
      </c>
      <c r="L1039" s="444">
        <f t="shared" ca="1" si="106"/>
        <v>-31767334.249806438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-31767334.249806438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-132398.87449806774</v>
      </c>
      <c r="L1040" s="444">
        <f t="shared" ca="1" si="106"/>
        <v>-31908128.754034325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-31908128.754034325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-132985.51826568396</v>
      </c>
      <c r="L1041" s="444">
        <f t="shared" ca="1" si="106"/>
        <v>-32049509.902029827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-32049509.902029827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-133574.60638233187</v>
      </c>
      <c r="L1042" s="444">
        <f t="shared" ca="1" si="106"/>
        <v>-32191480.138141979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-32191480.138141979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-134166.14903279915</v>
      </c>
      <c r="L1043" s="444">
        <f t="shared" ca="1" si="106"/>
        <v>-32334041.916904595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-32334041.916904595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-134760.15644431007</v>
      </c>
      <c r="L1044" s="444">
        <f t="shared" ca="1" si="106"/>
        <v>-32477197.703078724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-32477197.703078724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-135356.63888670225</v>
      </c>
      <c r="L1045" s="444">
        <f t="shared" ca="1" si="106"/>
        <v>-32620949.971695244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-32620949.971695244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-135955.60667260445</v>
      </c>
      <c r="L1046" s="444">
        <f t="shared" ca="1" si="106"/>
        <v>-32765301.208097667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-32765301.208097667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-136557.07015761451</v>
      </c>
      <c r="L1047" s="444">
        <f t="shared" ca="1" si="106"/>
        <v>-32910253.907985099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-32910253.907985099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-137161.03974047882</v>
      </c>
      <c r="L1048" s="444">
        <f t="shared" ca="1" si="106"/>
        <v>-33055810.577455398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-33055810.577455398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-137767.52586327173</v>
      </c>
      <c r="L1049" s="444">
        <f t="shared" ca="1" si="106"/>
        <v>-33201973.733048487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-33201973.733048487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-138376.5390115763</v>
      </c>
      <c r="L1050" s="444">
        <f t="shared" ca="1" si="106"/>
        <v>-33348745.901789881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-33348745.901789881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-138988.0897146654</v>
      </c>
      <c r="L1051" s="444">
        <f t="shared" ca="1" si="106"/>
        <v>-33496129.621234365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-33496129.621234365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-139602.18854568407</v>
      </c>
      <c r="L1052" s="444">
        <f t="shared" ca="1" si="106"/>
        <v>-33644127.439509869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-33644127.439509869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-140218.84612183203</v>
      </c>
      <c r="L1053" s="444">
        <f t="shared" ca="1" si="106"/>
        <v>-33792741.915361524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-33792741.915361524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-140838.07310454728</v>
      </c>
      <c r="L1054" s="444">
        <f t="shared" ca="1" si="106"/>
        <v>-33941975.618195891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-33941975.618195891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-141459.88019969047</v>
      </c>
      <c r="L1055" s="444">
        <f t="shared" ca="1" si="106"/>
        <v>-34091831.128125407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-34091831.128125407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-142084.27815773012</v>
      </c>
      <c r="L1056" s="444">
        <f t="shared" ca="1" si="106"/>
        <v>-34242311.036012962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-34242311.036012962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-142711.27777392828</v>
      </c>
      <c r="L1057" s="444">
        <f t="shared" ca="1" si="106"/>
        <v>-34393417.943516716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-34393417.943516716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-143340.88988852725</v>
      </c>
      <c r="L1058" s="444">
        <f t="shared" ca="1" si="106"/>
        <v>-34545154.463135064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-34545154.463135064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-143973.12538693703</v>
      </c>
      <c r="L1059" s="444">
        <f t="shared" ca="1" si="106"/>
        <v>-34697523.218251824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-34697523.218251824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-144607.99519992352</v>
      </c>
      <c r="L1060" s="444">
        <f t="shared" ca="1" si="106"/>
        <v>-34850526.843181573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-34850526.843181573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-145245.51030379749</v>
      </c>
      <c r="L1061" s="444">
        <f t="shared" ca="1" si="106"/>
        <v>-35004167.98321519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-35004167.98321519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-145885.68172060422</v>
      </c>
      <c r="L1062" s="444">
        <f t="shared" ca="1" si="106"/>
        <v>-35158449.29466562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-35158449.29466562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-146528.52051831433</v>
      </c>
      <c r="L1063" s="444">
        <f t="shared" ca="1" si="106"/>
        <v>-35313373.44491376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-35313373.44491376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-147174.03781101492</v>
      </c>
      <c r="L1064" s="444">
        <f t="shared" ca="1" si="106"/>
        <v>-35468943.112454601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-35468943.112454601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-147822.24475910177</v>
      </c>
      <c r="L1065" s="444">
        <f t="shared" ca="1" si="106"/>
        <v>-35625160.986943528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-35625160.986943528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-148473.15256947229</v>
      </c>
      <c r="L1066" s="444">
        <f t="shared" ca="1" si="106"/>
        <v>-35782029.769242823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-35782029.769242823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-149126.77249571934</v>
      </c>
      <c r="L1067" s="444">
        <f t="shared" ca="1" si="106"/>
        <v>-35939552.171468362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-35939552.171468362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-149783.11583832576</v>
      </c>
      <c r="L1068" s="444">
        <f t="shared" ca="1" si="106"/>
        <v>-36097730.917036511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-36097730.917036511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-150442.19394485973</v>
      </c>
      <c r="L1069" s="444">
        <f t="shared" ca="1" si="106"/>
        <v>-36256568.74071119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-36256568.74071119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-151104.01821017088</v>
      </c>
      <c r="L1070" s="444">
        <f t="shared" ca="1" si="106"/>
        <v>-36416068.388651185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-36416068.388651185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-151768.60007658752</v>
      </c>
      <c r="L1071" s="444">
        <f t="shared" ca="1" si="106"/>
        <v>-36576232.618457593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-36576232.618457593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-152435.95103411423</v>
      </c>
      <c r="L1072" s="444">
        <f t="shared" ca="1" si="106"/>
        <v>-36737064.199221529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-36737064.199221529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-153106.08262063062</v>
      </c>
      <c r="L1073" s="444">
        <f t="shared" ca="1" si="106"/>
        <v>-36898565.91157198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-36898565.91157198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-153779.00642209084</v>
      </c>
      <c r="L1074" s="444">
        <f t="shared" ca="1" si="106"/>
        <v>-37060740.547723889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-37060740.547723889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-154454.7340727238</v>
      </c>
      <c r="L1075" s="444">
        <f t="shared" ca="1" si="106"/>
        <v>-37223590.911526434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-37223590.911526434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-155133.2772552344</v>
      </c>
      <c r="L1076" s="444">
        <f t="shared" ca="1" si="106"/>
        <v>-37387119.818511494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-37387119.818511494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-155814.64770100548</v>
      </c>
      <c r="L1077" s="444">
        <f t="shared" ca="1" si="106"/>
        <v>-37551330.095942318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-37551330.095942318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-156498.85719030059</v>
      </c>
      <c r="L1078" s="444">
        <f t="shared" ca="1" si="106"/>
        <v>-37716224.582862444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-37716224.582862444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-157185.91755246778</v>
      </c>
      <c r="L1079" s="444">
        <f t="shared" ca="1" si="106"/>
        <v>-37881806.130144738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-37881806.130144738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-157875.84066614401</v>
      </c>
      <c r="L1080" s="444">
        <f t="shared" ca="1" si="106"/>
        <v>-38048077.600540705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-38048077.600540705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-158568.63845946052</v>
      </c>
      <c r="L1081" s="444">
        <f t="shared" ca="1" si="106"/>
        <v>-38215041.868729986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-38215041.868729986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-159264.3229102492</v>
      </c>
      <c r="L1082" s="444">
        <f t="shared" ca="1" si="106"/>
        <v>-38382701.821370058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-38382701.821370058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-159962.9060462495</v>
      </c>
      <c r="L1083" s="444">
        <f t="shared" ca="1" si="106"/>
        <v>-38551060.357146129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-38551060.357146129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-160664.39994531646</v>
      </c>
      <c r="L1084" s="444">
        <f t="shared" ca="1" si="106"/>
        <v>-38720120.38682127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-38720120.38682127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-161368.81673562955</v>
      </c>
      <c r="L1085" s="444">
        <f t="shared" ca="1" si="106"/>
        <v>-38889884.833286725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-38889884.833286725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-162076.16859590227</v>
      </c>
      <c r="L1086" s="444">
        <f t="shared" ca="1" si="106"/>
        <v>-39060356.63161245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-39060356.63161245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-162786.46775559281</v>
      </c>
      <c r="L1087" s="444">
        <f t="shared" ca="1" si="106"/>
        <v>-39231538.729097866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-39231538.729097866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-163499.72649511538</v>
      </c>
      <c r="L1088" s="444">
        <f t="shared" ca="1" si="106"/>
        <v>-39403434.085322805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-39403434.085322805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-164215.95714605262</v>
      </c>
      <c r="L1089" s="444">
        <f t="shared" ca="1" si="106"/>
        <v>-39576045.672198683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-39576045.672198683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-164935.17209136876</v>
      </c>
      <c r="L1090" s="444">
        <f t="shared" ca="1" si="106"/>
        <v>-39749376.474019878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-39749376.474019878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-165657.38376562376</v>
      </c>
      <c r="L1091" s="444">
        <f t="shared" ca="1" si="106"/>
        <v>-39923429.487515323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-39923429.487515323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-166382.6046551881</v>
      </c>
      <c r="L1092" s="444">
        <f t="shared" ca="1" si="106"/>
        <v>-40098207.721900336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-40098207.721900336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-167110.847298459</v>
      </c>
      <c r="L1093" s="444">
        <f t="shared" ca="1" si="106"/>
        <v>-40273714.198928617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-40273714.198928617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-167842.12428607684</v>
      </c>
      <c r="L1094" s="444">
        <f t="shared" ca="1" si="106"/>
        <v>-40449951.952944517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-40449951.952944517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-168576.44826114309</v>
      </c>
      <c r="L1095" s="444">
        <f t="shared" ca="1" si="106"/>
        <v>-40626924.030935481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-40626924.030935481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-169313.83191943876</v>
      </c>
      <c r="L1096" s="444">
        <f t="shared" ca="1" si="106"/>
        <v>-40804633.492584743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-40804633.492584743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-170054.28800964402</v>
      </c>
      <c r="L1097" s="444">
        <f t="shared" ca="1" si="106"/>
        <v>-40983083.410324208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-40983083.410324208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-170797.82933355845</v>
      </c>
      <c r="L1098" s="444">
        <f t="shared" ca="1" si="106"/>
        <v>-41162276.869387589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-41162276.869387589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-171544.46874632256</v>
      </c>
      <c r="L1099" s="444">
        <f t="shared" ca="1" si="106"/>
        <v>-41342216.967863731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-41342216.967863731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-172294.2191566398</v>
      </c>
      <c r="L1100" s="444">
        <f t="shared" ca="1" si="106"/>
        <v>-41522906.816750191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-41522906.816750191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-173047.09352700005</v>
      </c>
      <c r="L1101" s="444">
        <f t="shared" ca="1" si="106"/>
        <v>-41704349.54000701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-41704349.54000701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-173803.10487390347</v>
      </c>
      <c r="L1102" s="444">
        <f t="shared" ca="1" si="106"/>
        <v>-41886548.274610735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-41886548.274610735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-174562.26626808566</v>
      </c>
      <c r="L1103" s="444">
        <f t="shared" ca="1" si="106"/>
        <v>-42069506.17060864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-42069506.17060864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-175324.59083474358</v>
      </c>
      <c r="L1104" s="444">
        <f t="shared" ca="1" si="106"/>
        <v>-42253226.391173206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-42253226.391173206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-176090.09175376262</v>
      </c>
      <c r="L1105" s="444">
        <f t="shared" ca="1" si="106"/>
        <v>-42437712.112656794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-42437712.112656794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-176858.78225994424</v>
      </c>
      <c r="L1106" s="444">
        <f t="shared" ca="1" si="106"/>
        <v>-42622966.524646558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-42622966.524646558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-177630.67564323492</v>
      </c>
      <c r="L1107" s="444">
        <f t="shared" ca="1" si="106"/>
        <v>-42808992.830019616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-42808992.830019616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-178405.785248956</v>
      </c>
      <c r="L1108" s="444">
        <f t="shared" ca="1" si="106"/>
        <v>-42995794.244998395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-42995794.244998395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-179184.12447803424</v>
      </c>
      <c r="L1109" s="444">
        <f t="shared" ca="1" si="106"/>
        <v>-43183373.999206252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-43183373.999206252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-179965.70678723365</v>
      </c>
      <c r="L1110" s="444">
        <f t="shared" ca="1" si="106"/>
        <v>-43371735.335723311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-43371735.335723311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-180750.54568938806</v>
      </c>
      <c r="L1111" s="444">
        <f t="shared" ca="1" si="106"/>
        <v>-43560881.511142522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-43560881.511142522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-181538.65475363476</v>
      </c>
      <c r="L1112" s="444">
        <f t="shared" ca="1" si="106"/>
        <v>-43750815.795625977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-43750815.795625977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-182330.04760564916</v>
      </c>
      <c r="L1113" s="444">
        <f t="shared" ca="1" si="106"/>
        <v>-43941541.472961448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-43941541.472961448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-183124.73792788028</v>
      </c>
      <c r="L1114" s="444">
        <f t="shared" ca="1" si="106"/>
        <v>-44133061.840619154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-44133061.840619154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-183922.73945978741</v>
      </c>
      <c r="L1115" s="444">
        <f t="shared" ca="1" si="106"/>
        <v>-44325380.209808767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-44325380.209808767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-184724.06599807745</v>
      </c>
      <c r="L1116" s="444">
        <f t="shared" ca="1" si="106"/>
        <v>-44518499.905536667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-44518499.905536667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-185528.73139694371</v>
      </c>
      <c r="L1117" s="444">
        <f t="shared" ca="1" si="106"/>
        <v>-44712424.266663432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-44712424.266663432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-186336.74956830521</v>
      </c>
      <c r="L1118" s="444">
        <f t="shared" ca="1" si="106"/>
        <v>-44907156.64596156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-44907156.64596156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-187148.13448204743</v>
      </c>
      <c r="L1119" s="444">
        <f t="shared" ca="1" si="106"/>
        <v>-45102700.410173431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-45102700.410173431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-187962.90016626354</v>
      </c>
      <c r="L1120" s="444">
        <f t="shared" ca="1" si="106"/>
        <v>-45299058.940069519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-45299058.940069519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-188781.06070749726</v>
      </c>
      <c r="L1121" s="444">
        <f t="shared" ca="1" si="106"/>
        <v>-45496235.630506836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-45496235.630506836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-189602.63025098608</v>
      </c>
      <c r="L1122" s="444">
        <f t="shared" ca="1" si="106"/>
        <v>-45694233.890487641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-45694233.890487641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-190427.62300090608</v>
      </c>
      <c r="L1123" s="444">
        <f t="shared" ca="1" si="106"/>
        <v>-45893057.143218368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-45893057.143218368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-191256.05322061747</v>
      </c>
      <c r="L1124" s="444">
        <f t="shared" ca="1" si="106"/>
        <v>-46092708.826168805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-46092708.826168805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-192087.93523291094</v>
      </c>
      <c r="L1125" s="444">
        <f t="shared" ca="1" si="106"/>
        <v>-46293192.391131535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-46293192.391131535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-192923.28342025564</v>
      </c>
      <c r="L1126" s="444">
        <f t="shared" ca="1" si="106"/>
        <v>-46494511.304281615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-46494511.304281615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-193762.11222504766</v>
      </c>
      <c r="L1127" s="444">
        <f t="shared" ca="1" si="106"/>
        <v>-46696669.046236485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-46696669.046236485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-194604.43614985963</v>
      </c>
      <c r="L1128" s="444">
        <f t="shared" ca="1" si="106"/>
        <v>-46899669.112116165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-46899669.112116165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-195450.26975769163</v>
      </c>
      <c r="L1129" s="444">
        <f t="shared" ca="1" si="106"/>
        <v>-47103515.011603676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-47103515.011603676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-196299.62767222291</v>
      </c>
      <c r="L1130" s="444">
        <f t="shared" ca="1" si="106"/>
        <v>-47308210.269005723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-47308210.269005723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-197152.52457806477</v>
      </c>
      <c r="L1131" s="444">
        <f t="shared" ca="1" si="106"/>
        <v>-47513758.42331361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-47513758.42331361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-198008.97522101429</v>
      </c>
      <c r="L1132" s="444">
        <f t="shared" ca="1" si="106"/>
        <v>-47720163.028264448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-47720163.028264448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-198868.99440830946</v>
      </c>
      <c r="L1133" s="444">
        <f t="shared" ca="1" si="106"/>
        <v>-47927427.65240258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-47927427.65240258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-199732.597008885</v>
      </c>
      <c r="L1134" s="444">
        <f t="shared" ca="1" si="106"/>
        <v>-48135555.879141286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-48135555.879141286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-200599.7979536296</v>
      </c>
      <c r="L1135" s="444">
        <f t="shared" ca="1" si="106"/>
        <v>-48344551.306824736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-48344551.306824736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-201470.61223564399</v>
      </c>
      <c r="L1136" s="444">
        <f t="shared" ca="1" si="106"/>
        <v>-48554417.548790202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-48554417.548790202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-202345.0549105001</v>
      </c>
      <c r="L1137" s="444">
        <f t="shared" ca="1" si="106"/>
        <v>-48765158.233430527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-48765158.233430527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-203223.14109650147</v>
      </c>
      <c r="L1138" s="444">
        <f t="shared" ca="1" si="106"/>
        <v>-48976777.004256852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-48976777.004256852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-204104.88597494448</v>
      </c>
      <c r="L1139" s="444">
        <f t="shared" ca="1" si="106"/>
        <v>-49189277.519961618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-49189277.519961618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-204990.30479038099</v>
      </c>
      <c r="L1140" s="444">
        <f t="shared" ca="1" si="106"/>
        <v>-49402663.454481818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-49402663.454481818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-205879.41285088184</v>
      </c>
      <c r="L1141" s="444">
        <f t="shared" ca="1" si="106"/>
        <v>-49616938.497062519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-49616938.497062519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-206772.22552830141</v>
      </c>
      <c r="L1142" s="444">
        <f t="shared" ca="1" si="106"/>
        <v>-49832106.352320641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-49832106.352320641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-207668.75825854359</v>
      </c>
      <c r="L1143" s="444">
        <f t="shared" ca="1" si="106"/>
        <v>-50048170.740309007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-50048170.740309007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-208569.02654182847</v>
      </c>
      <c r="L1144" s="444">
        <f t="shared" ca="1" si="106"/>
        <v>-50265135.396580659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-50265135.396580659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-209473.04594296034</v>
      </c>
      <c r="L1145" s="444">
        <f t="shared" ca="1" si="106"/>
        <v>-50483004.072253443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-50483004.072253443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-210380.83209159694</v>
      </c>
      <c r="L1146" s="444">
        <f t="shared" ca="1" si="106"/>
        <v>-50701780.534074865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-50701780.534074865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-211292.40068251954</v>
      </c>
      <c r="L1147" s="444">
        <f t="shared" ca="1" si="106"/>
        <v>-50921468.564487204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-50921468.564487204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-212207.76747590429</v>
      </c>
      <c r="L1148" s="444">
        <f t="shared" ca="1" si="106"/>
        <v>-51142071.961692929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-51142071.961692929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-213126.94829759479</v>
      </c>
      <c r="L1149" s="444">
        <f t="shared" ca="1" si="106"/>
        <v>-51363594.539720349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-51363594.539720349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-214049.95903937571</v>
      </c>
      <c r="L1150" s="444">
        <f t="shared" ca="1" si="106"/>
        <v>-51586040.128489546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-51586040.128489546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-214976.81565924737</v>
      </c>
      <c r="L1151" s="444">
        <f t="shared" ca="1" si="106"/>
        <v>-51809412.573878616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-51809412.573878616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-215907.53418170183</v>
      </c>
      <c r="L1152" s="444">
        <f t="shared" ca="1" si="106"/>
        <v>-52033715.737790138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-52033715.737790138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-216842.13069799982</v>
      </c>
      <c r="L1153" s="444">
        <f t="shared" ca="1" si="106"/>
        <v>-52258953.498217963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-52258953.498217963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-217780.62136644908</v>
      </c>
      <c r="L1154" s="444">
        <f t="shared" ca="1" si="106"/>
        <v>-52485129.749314234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-52485129.749314234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-218723.02241268355</v>
      </c>
      <c r="L1155" s="444">
        <f t="shared" ca="1" si="106"/>
        <v>-52712248.401456736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-52712248.401456736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-219669.35012994398</v>
      </c>
      <c r="L1156" s="444">
        <f t="shared" ca="1" si="106"/>
        <v>-52940313.381316505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-52940313.381316505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-220619.62087935966</v>
      </c>
      <c r="L1157" s="444">
        <f t="shared" ca="1" si="106"/>
        <v>-53169328.631925687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-53169328.631925687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-221573.85109023124</v>
      </c>
      <c r="L1158" s="444">
        <f t="shared" ca="1" si="106"/>
        <v>-53399298.11274574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-53399298.11274574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-222532.05726031488</v>
      </c>
      <c r="L1159" s="444">
        <f t="shared" ca="1" si="106"/>
        <v>-53630225.799735874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-53630225.799735874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-223494.25595610705</v>
      </c>
      <c r="L1160" s="444">
        <f t="shared" ca="1" si="106"/>
        <v>-53862115.685421802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-53862115.685421802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-224460.46381313176</v>
      </c>
      <c r="L1161" s="444">
        <f t="shared" ca="1" si="106"/>
        <v>-54094971.778964758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-54094971.778964758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-225430.69753622741</v>
      </c>
      <c r="L1162" s="444">
        <f t="shared" ca="1" si="106"/>
        <v>-54328798.10623081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-54328798.10623081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-226404.97389983595</v>
      </c>
      <c r="L1163" s="444">
        <f t="shared" ca="1" si="106"/>
        <v>-54563598.709860466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-54563598.709860466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-227383.30974829287</v>
      </c>
      <c r="L1164" s="444">
        <f t="shared" ca="1" si="106"/>
        <v>-54799377.649338581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-54799377.649338581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-228365.72199611834</v>
      </c>
      <c r="L1165" s="444">
        <f t="shared" ca="1" si="106"/>
        <v>-55036139.001064524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-55036139.001064524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-229352.2276283098</v>
      </c>
      <c r="L1166" s="444">
        <f t="shared" ca="1" si="106"/>
        <v>-55273886.858422659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-55273886.858422659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-230342.84370063533</v>
      </c>
      <c r="L1167" s="444">
        <f t="shared" ca="1" si="106"/>
        <v>-55512625.331853114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-55512625.331853114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-231337.58733992893</v>
      </c>
      <c r="L1168" s="444">
        <f t="shared" ca="1" si="106"/>
        <v>-55752358.548922867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-55752358.548922867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-232301.49395384523</v>
      </c>
      <c r="L1169" s="444">
        <f t="shared" ca="1" si="106"/>
        <v>-55984660.042876713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-55984660.042876713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-233269.41684531965</v>
      </c>
      <c r="L1170" s="444">
        <f t="shared" ca="1" si="106"/>
        <v>-56217929.459722035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-56217929.459722035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-234241.37274884176</v>
      </c>
      <c r="L1171" s="444">
        <f t="shared" ca="1" si="106"/>
        <v>-56452170.832470879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-56452170.832470879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-235217.37846862865</v>
      </c>
      <c r="L1172" s="444">
        <f t="shared" ca="1" si="106"/>
        <v>-56687388.210939504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-56687388.210939504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-236197.45087891456</v>
      </c>
      <c r="L1173" s="444">
        <f t="shared" ca="1" si="106"/>
        <v>-56923585.661818422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-56923585.661818422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-237181.60692424345</v>
      </c>
      <c r="L1174" s="444">
        <f t="shared" ca="1" si="106"/>
        <v>-57160767.268742666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-57160767.268742666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-238169.86361976113</v>
      </c>
      <c r="L1175" s="444">
        <f t="shared" ca="1" si="106"/>
        <v>-57398937.132362425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-57398937.132362425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-239162.23805151007</v>
      </c>
      <c r="L1176" s="444">
        <f t="shared" ca="1" si="106"/>
        <v>-57638099.370413937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-57638099.370413937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-240158.74737672473</v>
      </c>
      <c r="L1177" s="444">
        <f t="shared" ca="1" si="106"/>
        <v>-57878258.117790662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-57878258.117790662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-241159.40882412775</v>
      </c>
      <c r="L1178" s="444">
        <f t="shared" ca="1" si="106"/>
        <v>-58119417.526614793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-58119417.526614793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-242164.23969422831</v>
      </c>
      <c r="L1179" s="444">
        <f t="shared" ca="1" si="106"/>
        <v>-58361581.766309023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-58361581.766309023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-243173.25735962091</v>
      </c>
      <c r="L1180" s="444">
        <f t="shared" ca="1" si="106"/>
        <v>-58604755.023668647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-58604755.023668647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-244186.47926528603</v>
      </c>
      <c r="L1181" s="444">
        <f t="shared" ca="1" si="106"/>
        <v>-58848941.502933934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-58848941.502933934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-245203.92292889138</v>
      </c>
      <c r="L1182" s="444">
        <f t="shared" ca="1" si="106"/>
        <v>-59094145.425862826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-59094145.425862826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-246225.60594109513</v>
      </c>
      <c r="L1183" s="444">
        <f t="shared" ca="1" si="106"/>
        <v>-59340371.031803921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-59340371.031803921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-247251.54596584965</v>
      </c>
      <c r="L1184" s="444">
        <f t="shared" ca="1" si="106"/>
        <v>-59587622.577769771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-59587622.577769771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-248281.7607407074</v>
      </c>
      <c r="L1185" s="444">
        <f t="shared" ca="1" si="106"/>
        <v>-59835904.338510476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-59835904.338510476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-249316.26807712697</v>
      </c>
      <c r="L1186" s="444">
        <f t="shared" ca="1" si="106"/>
        <v>-60085220.606587604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-60085220.606587604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-250355.08586078169</v>
      </c>
      <c r="L1187" s="444">
        <f t="shared" ca="1" si="106"/>
        <v>-60335575.692448385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-60335575.692448385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-251398.23205186825</v>
      </c>
      <c r="L1188" s="444">
        <f t="shared" ca="1" si="106"/>
        <v>-60586973.924500257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-60586973.924500257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-252445.72468541772</v>
      </c>
      <c r="L1189" s="444">
        <f t="shared" ca="1" si="106"/>
        <v>-60839419.649185672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-60839419.649185672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-253497.58187160696</v>
      </c>
      <c r="L1190" s="444">
        <f t="shared" ca="1" si="106"/>
        <v>-61092917.231057279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-61092917.231057279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-254553.82179607198</v>
      </c>
      <c r="L1191" s="444">
        <f t="shared" ca="1" si="106"/>
        <v>-61347471.052853353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-61347471.052853353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-255614.46272022231</v>
      </c>
      <c r="L1192" s="444">
        <f t="shared" ca="1" si="106"/>
        <v>-61603085.515573576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-61603085.515573576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-256679.52298155657</v>
      </c>
      <c r="L1193" s="444">
        <f t="shared" ca="1" si="106"/>
        <v>-61859765.03855513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-61859765.03855513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-257749.02099397971</v>
      </c>
      <c r="L1194" s="444">
        <f t="shared" ca="1" si="106"/>
        <v>-62117514.059549108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-62117514.059549108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-258822.97524812131</v>
      </c>
      <c r="L1195" s="444">
        <f t="shared" ca="1" si="106"/>
        <v>-62376337.034797229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-62376337.034797229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-259901.40431165512</v>
      </c>
      <c r="L1196" s="444">
        <f t="shared" ca="1" si="106"/>
        <v>-62636238.439108886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-62636238.439108886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-260984.32682962035</v>
      </c>
      <c r="L1197" s="444">
        <f t="shared" ca="1" si="106"/>
        <v>-62897222.765938506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-62897222.765938506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-262071.76152474378</v>
      </c>
      <c r="L1198" s="444">
        <f t="shared" ca="1" si="106"/>
        <v>-63159294.52746325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-63159294.52746325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-263163.72719776351</v>
      </c>
      <c r="L1199" s="444">
        <f t="shared" ca="1" si="106"/>
        <v>-63422458.254661016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-63422458.254661016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-264260.24272775423</v>
      </c>
      <c r="L1200" s="444">
        <f t="shared" ca="1" si="106"/>
        <v>-63686718.497388773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-63686718.497388773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-265361.32707245322</v>
      </c>
      <c r="L1201" s="444">
        <f t="shared" ca="1" si="106"/>
        <v>-63952079.824461229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-63952079.824461229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-266466.99926858849</v>
      </c>
      <c r="L1202" s="444">
        <f t="shared" ca="1" si="106"/>
        <v>-64218546.823729821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-64218546.823729821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-267577.27843220759</v>
      </c>
      <c r="L1203" s="444">
        <f t="shared" ca="1" si="106"/>
        <v>-64486124.102162026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-64486124.102162026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-268692.18375900842</v>
      </c>
      <c r="L1204" s="444">
        <f t="shared" ca="1" si="106"/>
        <v>-64754816.285921037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-64754816.285921037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-269811.73452467093</v>
      </c>
      <c r="L1205" s="444">
        <f t="shared" ca="1" si="106"/>
        <v>-65024628.020445704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-65024628.020445704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-270935.95008519042</v>
      </c>
      <c r="L1206" s="444">
        <f t="shared" ca="1" si="106"/>
        <v>-65295563.970530897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-65295563.970530897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-272064.84987721208</v>
      </c>
      <c r="L1207" s="444">
        <f t="shared" ca="1" si="106"/>
        <v>-65567628.820408106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-65567628.820408106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-273198.45341836708</v>
      </c>
      <c r="L1208" s="444">
        <f t="shared" ca="1" si="106"/>
        <v>-65840827.273826472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-65840827.273826472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-274336.78030761029</v>
      </c>
      <c r="L1209" s="444">
        <f t="shared" ca="1" si="106"/>
        <v>-66115164.054134086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-66115164.054134086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-275479.85022555868</v>
      </c>
      <c r="L1210" s="444">
        <f t="shared" ca="1" si="106"/>
        <v>-66390643.904359646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-66390643.904359646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-276627.68293483183</v>
      </c>
      <c r="L1211" s="444">
        <f t="shared" ca="1" si="106"/>
        <v>-66667271.587294474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-66667271.587294474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-277780.29828039359</v>
      </c>
      <c r="L1212" s="444">
        <f t="shared" ca="1" si="106"/>
        <v>-66945051.88557487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-66945051.88557487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-278937.71618989529</v>
      </c>
      <c r="L1213" s="444">
        <f t="shared" ca="1" si="106"/>
        <v>-67223989.601764768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-67223989.601764768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-280099.95667401986</v>
      </c>
      <c r="L1214" s="444">
        <f t="shared" ca="1" si="106"/>
        <v>-67504089.558438793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-67504089.558438793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-281267.03982682829</v>
      </c>
      <c r="L1215" s="444">
        <f t="shared" ca="1" si="106"/>
        <v>-67785356.598265618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-67785356.598265618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-282438.98582610674</v>
      </c>
      <c r="L1216" s="444">
        <f t="shared" ca="1" si="106"/>
        <v>-68067795.584091723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-68067795.584091723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-283615.8149337155</v>
      </c>
      <c r="L1217" s="444">
        <f t="shared" ca="1" si="106"/>
        <v>-68351411.39902544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-68351411.39902544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-284797.5474959393</v>
      </c>
      <c r="L1218" s="444">
        <f t="shared" ca="1" si="106"/>
        <v>-68636208.946521387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-68636208.946521387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-285984.20394383912</v>
      </c>
      <c r="L1219" s="444">
        <f t="shared" ca="1" si="106"/>
        <v>-68922193.15046522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-68922193.15046522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-287175.80479360506</v>
      </c>
      <c r="L1220" s="444">
        <f t="shared" ca="1" si="106"/>
        <v>-69209368.955258831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-69209368.955258831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-288372.37064691179</v>
      </c>
      <c r="L1221" s="444">
        <f t="shared" ca="1" si="106"/>
        <v>-69497741.32590574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-69497741.32590574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-289573.92219127389</v>
      </c>
      <c r="L1222" s="444">
        <f t="shared" ca="1" si="106"/>
        <v>-69787315.248097017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-69787315.248097017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-290780.48020040424</v>
      </c>
      <c r="L1223" s="444">
        <f t="shared" ca="1" si="106"/>
        <v>-70078095.728297427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-70078095.728297427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-291992.06553457258</v>
      </c>
      <c r="L1224" s="444">
        <f t="shared" ca="1" si="106"/>
        <v>-70370087.793832004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-70370087.793832004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-293208.6991409667</v>
      </c>
      <c r="L1225" s="444">
        <f t="shared" ca="1" si="106"/>
        <v>-70663296.49297297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-70663296.49297297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-294430.40205405402</v>
      </c>
      <c r="L1226" s="444">
        <f t="shared" ca="1" si="106"/>
        <v>-70957726.895027027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-70957726.895027027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-295657.19539594592</v>
      </c>
      <c r="L1227" s="444">
        <f t="shared" ca="1" si="106"/>
        <v>-71253384.090422973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-71253384.090422973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-296889.10037676239</v>
      </c>
      <c r="L1228" s="444">
        <f t="shared" ca="1" si="106"/>
        <v>-71550273.190799728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-71550273.190799728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-298126.13829499885</v>
      </c>
      <c r="L1229" s="444">
        <f t="shared" ca="1" si="106"/>
        <v>-71848399.329094723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-71848399.329094723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-299368.33053789468</v>
      </c>
      <c r="L1230" s="444">
        <f t="shared" ca="1" si="106"/>
        <v>-72147767.659632623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-72147767.659632623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-300615.6985818026</v>
      </c>
      <c r="L1231" s="444">
        <f t="shared" ca="1" si="106"/>
        <v>-72448383.358214423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-72448383.358214423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-301868.2639925601</v>
      </c>
      <c r="L1232" s="444">
        <f t="shared" ca="1" si="106"/>
        <v>-72750251.622206986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-72750251.622206986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-303126.04842586245</v>
      </c>
      <c r="L1233" s="444">
        <f t="shared" ca="1" si="106"/>
        <v>-73053377.670632854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-73053377.670632854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-304389.07362763688</v>
      </c>
      <c r="L1234" s="444">
        <f t="shared" ca="1" si="106"/>
        <v>-73357766.74426049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-73357766.74426049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-305657.36143441871</v>
      </c>
      <c r="L1235" s="444">
        <f t="shared" ca="1" si="106"/>
        <v>-73663424.105694905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-73663424.105694905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-306930.93377372879</v>
      </c>
      <c r="L1236" s="444">
        <f t="shared" ca="1" si="106"/>
        <v>-73970355.039468631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-73970355.039468631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-308209.81266445265</v>
      </c>
      <c r="L1237" s="444">
        <f t="shared" ca="1" si="106"/>
        <v>-74278564.85213308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-74278564.85213308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-309494.02021722117</v>
      </c>
      <c r="L1238" s="444">
        <f t="shared" ca="1" si="106"/>
        <v>-74588058.872350305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-74588058.872350305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-310783.57863479294</v>
      </c>
      <c r="L1239" s="444">
        <f t="shared" ca="1" si="106"/>
        <v>-74898842.450985104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-74898842.450985104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-312078.51021243795</v>
      </c>
      <c r="L1240" s="444">
        <f t="shared" ca="1" si="106"/>
        <v>-75210920.96119754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-75210920.96119754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-313378.83733832306</v>
      </c>
      <c r="L1241" s="444">
        <f t="shared" ca="1" si="106"/>
        <v>-75524299.798535869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-75524299.798535869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-314684.58249389945</v>
      </c>
      <c r="L1242" s="444">
        <f t="shared" ca="1" si="106"/>
        <v>-75838984.38102977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-75838984.38102977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-315995.76825429068</v>
      </c>
      <c r="L1243" s="444">
        <f t="shared" ca="1" si="106"/>
        <v>-76154980.149284065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-76154980.149284065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-317312.41728868359</v>
      </c>
      <c r="L1244" s="444">
        <f t="shared" ca="1" si="106"/>
        <v>-76472292.566572756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-76472292.566572756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-318634.55236071983</v>
      </c>
      <c r="L1245" s="444">
        <f t="shared" ca="1" si="106"/>
        <v>-76790927.118933469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-76790927.118933469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-319962.19632888946</v>
      </c>
      <c r="L1246" s="444">
        <f t="shared" ca="1" si="106"/>
        <v>-77110889.315262362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-77110889.315262362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-321295.37214692653</v>
      </c>
      <c r="L1247" s="444">
        <f t="shared" ca="1" si="106"/>
        <v>-77432184.687409282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-77432184.687409282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-322634.10286420531</v>
      </c>
      <c r="L1248" s="444">
        <f t="shared" ca="1" si="106"/>
        <v>-77754818.790273488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-77754818.790273488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-323978.41162613954</v>
      </c>
      <c r="L1249" s="444">
        <f t="shared" ca="1" si="106"/>
        <v>-78078797.201899633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-78078797.201899633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-325328.32167458179</v>
      </c>
      <c r="L1250" s="444">
        <f t="shared" ca="1" si="106"/>
        <v>-78404125.523574218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-78404125.523574218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-326683.85634822591</v>
      </c>
      <c r="L1251" s="444">
        <f t="shared" ca="1" si="106"/>
        <v>-78730809.37992245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-78730809.37992245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-328045.03908301023</v>
      </c>
      <c r="L1252" s="444">
        <f t="shared" ca="1" si="106"/>
        <v>-79058854.419005454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-79058854.419005454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-329411.89341252274</v>
      </c>
      <c r="L1253" s="444">
        <f t="shared" ca="1" si="106"/>
        <v>-79388266.312417969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-79388266.312417969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-330784.44296840823</v>
      </c>
      <c r="L1254" s="444">
        <f t="shared" ca="1" si="106"/>
        <v>-79719050.755386382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-79719050.755386382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-332162.7114807766</v>
      </c>
      <c r="L1255" s="444">
        <f t="shared" ca="1" si="106"/>
        <v>-80051213.466867164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-80051213.466867164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-333546.72277861316</v>
      </c>
      <c r="L1256" s="444">
        <f t="shared" ca="1" si="106"/>
        <v>-80384760.189645782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-80384760.189645782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-334936.50079019077</v>
      </c>
      <c r="L1257" s="444">
        <f t="shared" ca="1" si="106"/>
        <v>-80719696.690435976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-80719696.690435976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-336332.0695434832</v>
      </c>
      <c r="L1258" s="444">
        <f t="shared" ca="1" si="106"/>
        <v>-81056028.759979457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-81056028.759979457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-337733.45316658105</v>
      </c>
      <c r="L1259" s="444">
        <f t="shared" ca="1" si="106"/>
        <v>-81393762.213146031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-81393762.213146031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-339140.67588810844</v>
      </c>
      <c r="L1260" s="444">
        <f t="shared" ca="1" si="106"/>
        <v>-81732902.889034137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-81732902.889034137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-340553.76203764224</v>
      </c>
      <c r="L1261" s="444">
        <f t="shared" ca="1" si="106"/>
        <v>-82073456.651071772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-82073456.651071772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-341972.7360461324</v>
      </c>
      <c r="L1262" s="444">
        <f t="shared" ca="1" si="106"/>
        <v>-82415429.387117907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-82415429.387117907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-343397.62244632462</v>
      </c>
      <c r="L1263" s="444">
        <f t="shared" ca="1" si="106"/>
        <v>-82758827.009564236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-82758827.009564236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-344828.4458731843</v>
      </c>
      <c r="L1264" s="444">
        <f t="shared" ca="1" si="106"/>
        <v>-83103655.455437422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-83103655.455437422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-346265.23106432258</v>
      </c>
      <c r="L1265" s="444">
        <f t="shared" ca="1" si="106"/>
        <v>-83449920.686501741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-83449920.686501741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-347708.00286042393</v>
      </c>
      <c r="L1266" s="444">
        <f t="shared" ca="1" si="106"/>
        <v>-83797628.689362168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-83797628.689362168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-349156.78620567569</v>
      </c>
      <c r="L1267" s="444">
        <f t="shared" ca="1" si="106"/>
        <v>-84146785.475567847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-84146785.475567847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-350611.60614819935</v>
      </c>
      <c r="L1268" s="444">
        <f t="shared" ca="1" si="106"/>
        <v>-84497397.081716046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-84497397.081716046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-352072.48784048355</v>
      </c>
      <c r="L1269" s="444">
        <f t="shared" ca="1" si="106"/>
        <v>-84849469.569556534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-84849469.569556534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-353539.4565398189</v>
      </c>
      <c r="L1270" s="444">
        <f t="shared" ca="1" si="106"/>
        <v>-85203009.026096359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-85203009.026096359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-355012.5376087348</v>
      </c>
      <c r="L1271" s="444">
        <f t="shared" ca="1" si="106"/>
        <v>-85558021.563705087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-85558021.563705087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-356491.75651543785</v>
      </c>
      <c r="L1272" s="444">
        <f t="shared" ca="1" si="106"/>
        <v>-85914513.32022053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-85914513.32022053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-357977.1388342522</v>
      </c>
      <c r="L1273" s="444">
        <f t="shared" ca="1" si="106"/>
        <v>-86272490.459054783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-86272490.459054783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-359468.71024606162</v>
      </c>
      <c r="L1274" s="444">
        <f t="shared" ca="1" si="106"/>
        <v>-86631959.169300839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-86631959.169300839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-360966.4965387535</v>
      </c>
      <c r="L1275" s="444">
        <f t="shared" ca="1" si="106"/>
        <v>-86992925.665839598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-86992925.665839598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-362470.52360766497</v>
      </c>
      <c r="L1276" s="444">
        <f t="shared" ca="1" si="106"/>
        <v>-87355396.189447269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-87355396.189447269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-363980.81745603029</v>
      </c>
      <c r="L1277" s="444">
        <f t="shared" ca="1" si="106"/>
        <v>-87719377.006903306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-87719377.006903306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-365497.40419543046</v>
      </c>
      <c r="L1278" s="444">
        <f t="shared" ca="1" si="106"/>
        <v>-88084874.411098734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-88084874.411098734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-367020.3100462447</v>
      </c>
      <c r="L1279" s="444">
        <f t="shared" ca="1" si="106"/>
        <v>-88451894.721144974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-88451894.721144974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-368549.56133810407</v>
      </c>
      <c r="L1280" s="444">
        <f t="shared" ca="1" si="106"/>
        <v>-88820444.282483071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-88820444.282483071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-370085.18451034615</v>
      </c>
      <c r="L1281" s="444">
        <f t="shared" ca="1" si="106"/>
        <v>-89190529.466993421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-89190529.466993421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-371627.20611247257</v>
      </c>
      <c r="L1282" s="444">
        <f t="shared" ca="1" si="106"/>
        <v>-89562156.673105896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-89562156.673105896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-373175.65280460787</v>
      </c>
      <c r="L1283" s="444">
        <f t="shared" ref="L1283:L1537" ca="1" si="127">I1283-J1283+K1283</f>
        <v>-89935332.325910509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-89935332.325910509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-374730.55135796044</v>
      </c>
      <c r="L1284" s="444">
        <f t="shared" ca="1" si="127"/>
        <v>-90310062.877268463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-90310062.877268463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-376291.92865528527</v>
      </c>
      <c r="L1285" s="444">
        <f t="shared" ca="1" si="127"/>
        <v>-90686354.805923745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-90686354.805923745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-377859.81169134891</v>
      </c>
      <c r="L1286" s="444">
        <f t="shared" ca="1" si="127"/>
        <v>-91064214.617615089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-91064214.617615089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-379434.22757339617</v>
      </c>
      <c r="L1287" s="444">
        <f t="shared" ca="1" si="127"/>
        <v>-91443648.845188484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-91443648.845188484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-381015.20352161868</v>
      </c>
      <c r="L1288" s="444">
        <f t="shared" ca="1" si="127"/>
        <v>-91824664.048710108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-91824664.048710108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-382602.76686962543</v>
      </c>
      <c r="L1289" s="444">
        <f t="shared" ca="1" si="127"/>
        <v>-92207266.815579727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-92207266.815579727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-384196.94506491552</v>
      </c>
      <c r="L1290" s="444">
        <f t="shared" ca="1" si="127"/>
        <v>-92591463.760644644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-92591463.760644644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-385797.76566935267</v>
      </c>
      <c r="L1291" s="444">
        <f t="shared" ca="1" si="127"/>
        <v>-92977261.52631399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-92977261.52631399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-387405.25635964161</v>
      </c>
      <c r="L1292" s="444">
        <f t="shared" ca="1" si="127"/>
        <v>-93364666.782673627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-93364666.782673627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-389019.44492780679</v>
      </c>
      <c r="L1293" s="444">
        <f t="shared" ca="1" si="127"/>
        <v>-93753686.227601439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-93753686.227601439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-390640.35928167263</v>
      </c>
      <c r="L1294" s="444">
        <f t="shared" ca="1" si="127"/>
        <v>-94144326.586883113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-94144326.586883113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-392268.02744534629</v>
      </c>
      <c r="L1295" s="444">
        <f t="shared" ca="1" si="127"/>
        <v>-94536594.614328459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-94536594.614328459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-393902.47755970189</v>
      </c>
      <c r="L1296" s="444">
        <f t="shared" ca="1" si="127"/>
        <v>-94930497.09188816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-94930497.09188816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-395543.73788286734</v>
      </c>
      <c r="L1297" s="444">
        <f t="shared" ca="1" si="127"/>
        <v>-95326040.829771027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-95326040.829771027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-397191.83679071261</v>
      </c>
      <c r="L1298" s="444">
        <f t="shared" ca="1" si="127"/>
        <v>-95723232.666561738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-95723232.666561738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-398846.80277734058</v>
      </c>
      <c r="L1299" s="444">
        <f t="shared" ca="1" si="127"/>
        <v>-96122079.469339073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-96122079.469339073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-400508.66445557948</v>
      </c>
      <c r="L1300" s="444">
        <f t="shared" ca="1" si="127"/>
        <v>-96522588.13379465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-96522588.13379465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-402177.45055747771</v>
      </c>
      <c r="L1301" s="444">
        <f t="shared" ca="1" si="127"/>
        <v>-96924765.584352121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-96924765.584352121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-403853.1899348005</v>
      </c>
      <c r="L1302" s="444">
        <f t="shared" ca="1" si="127"/>
        <v>-97328618.774286926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-97328618.774286926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-405535.91155952885</v>
      </c>
      <c r="L1303" s="444">
        <f t="shared" ca="1" si="127"/>
        <v>-97734154.685846448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-97734154.685846448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-407225.64452436019</v>
      </c>
      <c r="L1304" s="444">
        <f t="shared" ca="1" si="127"/>
        <v>-98141380.330370814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-98141380.330370814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-408922.41804321174</v>
      </c>
      <c r="L1305" s="444">
        <f t="shared" ca="1" si="127"/>
        <v>-98550302.748414025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-98550302.748414025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-410626.26145172509</v>
      </c>
      <c r="L1306" s="444">
        <f t="shared" ca="1" si="127"/>
        <v>-98960929.009865746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-98960929.009865746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-412337.20420777396</v>
      </c>
      <c r="L1307" s="444">
        <f t="shared" ca="1" si="127"/>
        <v>-99373266.214073524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-99373266.214073524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-414055.275891973</v>
      </c>
      <c r="L1308" s="444">
        <f t="shared" ca="1" si="127"/>
        <v>-99787321.489965498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-99787321.489965498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-415780.50620818959</v>
      </c>
      <c r="L1309" s="444">
        <f t="shared" ca="1" si="127"/>
        <v>-100203101.99617369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-100203101.99617369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-417512.92498405708</v>
      </c>
      <c r="L1310" s="444">
        <f t="shared" ca="1" si="127"/>
        <v>-100620614.92115775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-100620614.92115775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-419252.56217149063</v>
      </c>
      <c r="L1311" s="444">
        <f t="shared" ca="1" si="127"/>
        <v>-101039867.48332924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-101039867.48332924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-420999.44784720516</v>
      </c>
      <c r="L1312" s="444">
        <f t="shared" ca="1" si="127"/>
        <v>-101460866.93117644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-101460866.93117644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-422753.61221323517</v>
      </c>
      <c r="L1313" s="444">
        <f t="shared" ca="1" si="127"/>
        <v>-101883620.54338968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-101883620.54338968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-424515.08559745696</v>
      </c>
      <c r="L1314" s="444">
        <f t="shared" ca="1" si="127"/>
        <v>-102308135.62898713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-102308135.62898713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-426283.89845411305</v>
      </c>
      <c r="L1315" s="444">
        <f t="shared" ca="1" si="127"/>
        <v>-102734419.52744125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-102734419.52744125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-428060.08136433852</v>
      </c>
      <c r="L1316" s="444">
        <f t="shared" ca="1" si="127"/>
        <v>-103162479.60880558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-103162479.60880558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-429843.6650366899</v>
      </c>
      <c r="L1317" s="444">
        <f t="shared" ca="1" si="127"/>
        <v>-103592323.27384228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-103592323.27384228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-431634.68030767614</v>
      </c>
      <c r="L1318" s="444">
        <f t="shared" ca="1" si="127"/>
        <v>-104023957.95414995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-104023957.95414995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-433433.15814229142</v>
      </c>
      <c r="L1319" s="444">
        <f t="shared" ca="1" si="127"/>
        <v>-104457391.11229225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-104457391.11229225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-435239.12963455101</v>
      </c>
      <c r="L1320" s="444">
        <f t="shared" ca="1" si="127"/>
        <v>-104892630.24192679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-104892630.24192679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-437052.62600802822</v>
      </c>
      <c r="L1321" s="444">
        <f t="shared" ca="1" si="127"/>
        <v>-105329682.86793482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-105329682.86793482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-438873.6786163951</v>
      </c>
      <c r="L1322" s="444">
        <f t="shared" ca="1" si="127"/>
        <v>-105768556.54655121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-105768556.54655121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-440702.31894396339</v>
      </c>
      <c r="L1323" s="444">
        <f t="shared" ca="1" si="127"/>
        <v>-106209258.86549518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-106209258.86549518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-442538.57860622992</v>
      </c>
      <c r="L1324" s="444">
        <f t="shared" ca="1" si="127"/>
        <v>-106651797.44410141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-106651797.44410141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-444382.48935042252</v>
      </c>
      <c r="L1325" s="444">
        <f t="shared" ca="1" si="127"/>
        <v>-107096179.93345183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-107096179.93345183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-446234.08305604931</v>
      </c>
      <c r="L1326" s="444">
        <f t="shared" ca="1" si="127"/>
        <v>-107542414.01650788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-107542414.01650788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-448093.39173544949</v>
      </c>
      <c r="L1327" s="444">
        <f t="shared" ca="1" si="127"/>
        <v>-107990507.40824333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-107990507.40824333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-449960.44753434713</v>
      </c>
      <c r="L1328" s="444">
        <f t="shared" ca="1" si="127"/>
        <v>-108440467.85577768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-108440467.85577768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-451835.28273240698</v>
      </c>
      <c r="L1329" s="444">
        <f t="shared" ca="1" si="127"/>
        <v>-108892303.13851009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-108892303.13851009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-453717.92974379211</v>
      </c>
      <c r="L1330" s="444">
        <f t="shared" ca="1" si="127"/>
        <v>-109346021.06825389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-109346021.06825389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-455608.42111772462</v>
      </c>
      <c r="L1331" s="444">
        <f t="shared" ca="1" si="127"/>
        <v>-109801629.48937161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-109801629.48937161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-457506.78953904839</v>
      </c>
      <c r="L1332" s="444">
        <f t="shared" ca="1" si="127"/>
        <v>-110259136.27891067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-110259136.27891067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-459413.06782879436</v>
      </c>
      <c r="L1333" s="444">
        <f t="shared" ca="1" si="127"/>
        <v>-110718549.34673946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-110718549.34673946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-461327.28894474771</v>
      </c>
      <c r="L1334" s="444">
        <f t="shared" ca="1" si="127"/>
        <v>-111179876.63568421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-111179876.63568421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-463249.48598201753</v>
      </c>
      <c r="L1335" s="444">
        <f t="shared" ca="1" si="127"/>
        <v>-111643126.12166622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-111643126.12166622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-465179.69217360922</v>
      </c>
      <c r="L1336" s="444">
        <f t="shared" ca="1" si="127"/>
        <v>-112108305.81383984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-112108305.81383984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-467117.94089099939</v>
      </c>
      <c r="L1337" s="444">
        <f t="shared" ca="1" si="127"/>
        <v>-112575423.75473084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-112575423.75473084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-469064.26564471179</v>
      </c>
      <c r="L1338" s="444">
        <f t="shared" ca="1" si="127"/>
        <v>-113044488.02037555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-113044488.02037555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-471018.7000848981</v>
      </c>
      <c r="L1339" s="444">
        <f t="shared" ca="1" si="127"/>
        <v>-113515506.72046044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-113515506.72046044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-472981.27800191846</v>
      </c>
      <c r="L1340" s="444">
        <f t="shared" ca="1" si="127"/>
        <v>-113988487.99846236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-113988487.99846236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-474952.03332692652</v>
      </c>
      <c r="L1341" s="444">
        <f t="shared" ca="1" si="127"/>
        <v>-114463440.03178929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-114463440.03178929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-476931.00013245537</v>
      </c>
      <c r="L1342" s="444">
        <f t="shared" ca="1" si="127"/>
        <v>-114940371.03192174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-114940371.03192174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-478918.21263300721</v>
      </c>
      <c r="L1343" s="444">
        <f t="shared" ca="1" si="127"/>
        <v>-115419289.24455476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-115419289.24455476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-480913.70518564479</v>
      </c>
      <c r="L1344" s="444">
        <f t="shared" ca="1" si="127"/>
        <v>-115900202.94974041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-115900202.94974041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-482917.51229058503</v>
      </c>
      <c r="L1345" s="444">
        <f t="shared" ca="1" si="127"/>
        <v>-116383120.46203099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-116383120.46203099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-484929.66859179578</v>
      </c>
      <c r="L1346" s="444">
        <f t="shared" ca="1" si="127"/>
        <v>-116868050.13062279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-116868050.13062279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-486950.20887759503</v>
      </c>
      <c r="L1347" s="444">
        <f t="shared" ca="1" si="127"/>
        <v>-117355000.33950038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-117355000.33950038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-488979.16808125161</v>
      </c>
      <c r="L1348" s="444">
        <f t="shared" ca="1" si="127"/>
        <v>-117843979.50758164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-117843979.50758164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-491016.58128159016</v>
      </c>
      <c r="L1349" s="444">
        <f t="shared" ca="1" si="127"/>
        <v>-118334996.08886322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-118334996.08886322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-493062.48370359675</v>
      </c>
      <c r="L1350" s="444">
        <f t="shared" ca="1" si="127"/>
        <v>-118828058.57256682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-118828058.57256682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-495116.91071902844</v>
      </c>
      <c r="L1351" s="444">
        <f t="shared" ca="1" si="127"/>
        <v>-119323175.48328584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-119323175.48328584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-497179.89784702426</v>
      </c>
      <c r="L1352" s="444">
        <f t="shared" ca="1" si="127"/>
        <v>-119820355.38113287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-119820355.38113287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-499251.48075472028</v>
      </c>
      <c r="L1353" s="444">
        <f t="shared" ca="1" si="127"/>
        <v>-120319606.86188759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-120319606.86188759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-501331.69525786489</v>
      </c>
      <c r="L1354" s="444">
        <f t="shared" ca="1" si="127"/>
        <v>-120820938.55714545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-120820938.55714545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-503420.57732143934</v>
      </c>
      <c r="L1355" s="444">
        <f t="shared" ca="1" si="127"/>
        <v>-121324359.13446689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-121324359.13446689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-505518.16306027869</v>
      </c>
      <c r="L1356" s="444">
        <f t="shared" ca="1" si="127"/>
        <v>-121829877.29752716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-121829877.29752716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-507624.48873969651</v>
      </c>
      <c r="L1357" s="444">
        <f t="shared" ca="1" si="127"/>
        <v>-122337501.78626686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-122337501.78626686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-509739.59077611199</v>
      </c>
      <c r="L1358" s="444">
        <f t="shared" ca="1" si="127"/>
        <v>-122847241.37704298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-122847241.37704298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-511863.50573767908</v>
      </c>
      <c r="L1359" s="444">
        <f t="shared" ca="1" si="127"/>
        <v>-123359104.88278066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-123359104.88278066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-513996.27034491941</v>
      </c>
      <c r="L1360" s="444">
        <f t="shared" ca="1" si="127"/>
        <v>-123873101.15312557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-123873101.15312557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-516137.92147135653</v>
      </c>
      <c r="L1361" s="444">
        <f t="shared" ca="1" si="127"/>
        <v>-124389239.07459693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-124389239.07459693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-518288.49614415388</v>
      </c>
      <c r="L1362" s="444">
        <f t="shared" ca="1" si="127"/>
        <v>-124907527.57074109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-124907527.57074109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-520448.03154475451</v>
      </c>
      <c r="L1363" s="444">
        <f t="shared" ca="1" si="127"/>
        <v>-125427975.60228585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-125427975.60228585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-522616.56500952441</v>
      </c>
      <c r="L1364" s="444">
        <f t="shared" ca="1" si="127"/>
        <v>-125950592.16729537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-125950592.16729537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-524794.1340303974</v>
      </c>
      <c r="L1365" s="444">
        <f t="shared" ca="1" si="127"/>
        <v>-126475386.30132577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-126475386.30132577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-526980.77625552414</v>
      </c>
      <c r="L1366" s="444">
        <f t="shared" ca="1" si="127"/>
        <v>-127002367.07758129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-127002367.07758129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-529176.52948992199</v>
      </c>
      <c r="L1367" s="444">
        <f t="shared" ca="1" si="127"/>
        <v>-127531543.60707121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-127531543.60707121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-531381.43169612996</v>
      </c>
      <c r="L1368" s="444">
        <f t="shared" ca="1" si="127"/>
        <v>-128062925.03876734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-128062925.03876734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-533595.52099486394</v>
      </c>
      <c r="L1369" s="444">
        <f t="shared" ca="1" si="127"/>
        <v>-128596520.55976219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-128596520.55976219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-535818.83566567581</v>
      </c>
      <c r="L1370" s="444">
        <f t="shared" ca="1" si="127"/>
        <v>-129132339.39542787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-129132339.39542787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-538051.41414761613</v>
      </c>
      <c r="L1371" s="444">
        <f t="shared" ca="1" si="127"/>
        <v>-129670390.80957548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-129670390.80957548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-540293.29503989778</v>
      </c>
      <c r="L1372" s="444">
        <f t="shared" ca="1" si="127"/>
        <v>-130210684.10461538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-130210684.10461538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-542544.5171025641</v>
      </c>
      <c r="L1373" s="444">
        <f t="shared" ca="1" si="127"/>
        <v>-130753228.62171794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-130753228.62171794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-544805.11925715813</v>
      </c>
      <c r="L1374" s="444">
        <f t="shared" ca="1" si="127"/>
        <v>-131298033.7409751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-131298033.7409751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-547075.14058739622</v>
      </c>
      <c r="L1375" s="444">
        <f t="shared" ca="1" si="127"/>
        <v>-131845108.88156249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-131845108.88156249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-549354.62033984368</v>
      </c>
      <c r="L1376" s="444">
        <f t="shared" ca="1" si="127"/>
        <v>-132394463.50190233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-132394463.50190233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-551643.59792459302</v>
      </c>
      <c r="L1377" s="444">
        <f t="shared" ca="1" si="127"/>
        <v>-132946107.09982692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-132946107.09982692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-553942.11291594547</v>
      </c>
      <c r="L1378" s="444">
        <f t="shared" ca="1" si="127"/>
        <v>-133500049.21274287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-133500049.21274287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-556250.20505309524</v>
      </c>
      <c r="L1379" s="444">
        <f t="shared" ca="1" si="127"/>
        <v>-134056299.41779596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-134056299.41779596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-558567.91424081649</v>
      </c>
      <c r="L1380" s="444">
        <f t="shared" ca="1" si="127"/>
        <v>-134614867.33203676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-134614867.33203676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-560895.28055015323</v>
      </c>
      <c r="L1381" s="444">
        <f t="shared" ca="1" si="127"/>
        <v>-135175762.61258692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-135175762.61258692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-563232.34421911219</v>
      </c>
      <c r="L1382" s="444">
        <f t="shared" ca="1" si="127"/>
        <v>-135738994.95680603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-135738994.95680603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-565579.14565335843</v>
      </c>
      <c r="L1383" s="444">
        <f t="shared" ca="1" si="127"/>
        <v>-136304574.1024594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-136304574.1024594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-567935.72542691417</v>
      </c>
      <c r="L1384" s="444">
        <f t="shared" ca="1" si="127"/>
        <v>-136872509.82788631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-136872509.82788631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-570302.12428285962</v>
      </c>
      <c r="L1385" s="444">
        <f t="shared" ca="1" si="127"/>
        <v>-137442811.95216918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-137442811.95216918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-572678.38313403819</v>
      </c>
      <c r="L1386" s="444">
        <f t="shared" ca="1" si="127"/>
        <v>-138015490.33530322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-138015490.33530322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-575064.54306376341</v>
      </c>
      <c r="L1387" s="444">
        <f t="shared" ca="1" si="127"/>
        <v>-138590554.87836698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-138590554.87836698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-577460.64532652905</v>
      </c>
      <c r="L1388" s="444">
        <f t="shared" ca="1" si="127"/>
        <v>-139168015.5236935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-139168015.5236935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-579866.73134872294</v>
      </c>
      <c r="L1389" s="444">
        <f t="shared" ca="1" si="127"/>
        <v>-139747882.25504223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-139747882.25504223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-582282.84272934264</v>
      </c>
      <c r="L1390" s="444">
        <f t="shared" ca="1" si="127"/>
        <v>-140330165.09777156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-140330165.09777156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-584709.02124071482</v>
      </c>
      <c r="L1391" s="444">
        <f t="shared" ca="1" si="127"/>
        <v>-140914874.11901227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-140914874.11901227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-587145.3088292178</v>
      </c>
      <c r="L1392" s="444">
        <f t="shared" ca="1" si="127"/>
        <v>-141502019.42784148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-141502019.42784148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-589591.74761600618</v>
      </c>
      <c r="L1393" s="444">
        <f t="shared" ca="1" si="127"/>
        <v>-142091611.17545748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-142091611.17545748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-592048.37989773951</v>
      </c>
      <c r="L1394" s="444">
        <f t="shared" ca="1" si="127"/>
        <v>-142683659.55535522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-142683659.55535522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-594515.24814731337</v>
      </c>
      <c r="L1395" s="444">
        <f t="shared" ca="1" si="127"/>
        <v>-143278174.80350253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-143278174.80350253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-596992.39501459384</v>
      </c>
      <c r="L1396" s="444">
        <f t="shared" ca="1" si="127"/>
        <v>-143875167.19851711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-143875167.19851711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-599479.86332715466</v>
      </c>
      <c r="L1397" s="444">
        <f t="shared" ca="1" si="127"/>
        <v>-144474647.06184426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-144474647.06184426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-601977.69609101769</v>
      </c>
      <c r="L1398" s="444">
        <f t="shared" ca="1" si="127"/>
        <v>-145076624.75793529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-145076624.75793529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-604485.93649139698</v>
      </c>
      <c r="L1399" s="444">
        <f t="shared" ca="1" si="127"/>
        <v>-145681110.69442669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-145681110.69442669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-607004.6278934445</v>
      </c>
      <c r="L1400" s="444">
        <f t="shared" ca="1" si="127"/>
        <v>-146288115.32232013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-146288115.32232013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-609533.81384300056</v>
      </c>
      <c r="L1401" s="444">
        <f t="shared" ca="1" si="127"/>
        <v>-146897649.13616315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-146897649.13616315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-612073.53806734644</v>
      </c>
      <c r="L1402" s="444">
        <f t="shared" ca="1" si="127"/>
        <v>-147509722.67423049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-147509722.67423049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-614623.84447596036</v>
      </c>
      <c r="L1403" s="444">
        <f t="shared" ca="1" si="127"/>
        <v>-148124346.51870644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-148124346.51870644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-617184.77716127678</v>
      </c>
      <c r="L1404" s="444">
        <f t="shared" ca="1" si="127"/>
        <v>-148741531.29586771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-148741531.29586771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-619756.3803994488</v>
      </c>
      <c r="L1405" s="444">
        <f t="shared" ca="1" si="127"/>
        <v>-149361287.67626715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-149361287.67626715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-622338.69865111308</v>
      </c>
      <c r="L1406" s="444">
        <f t="shared" ca="1" si="127"/>
        <v>-149983626.37491825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-149983626.37491825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-624931.77656215942</v>
      </c>
      <c r="L1407" s="444">
        <f t="shared" ca="1" si="127"/>
        <v>-150608558.15148041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-150608558.15148041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-627535.65896450169</v>
      </c>
      <c r="L1408" s="444">
        <f t="shared" ca="1" si="127"/>
        <v>-151236093.81044492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-151236093.81044492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-630150.39087685384</v>
      </c>
      <c r="L1409" s="444">
        <f t="shared" ca="1" si="127"/>
        <v>-151866244.20132178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-151866244.20132178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-632776.01750550745</v>
      </c>
      <c r="L1410" s="444">
        <f t="shared" ca="1" si="127"/>
        <v>-152499020.21882728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-152499020.21882728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-635412.58424511366</v>
      </c>
      <c r="L1411" s="444">
        <f t="shared" ca="1" si="127"/>
        <v>-153134432.80307239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-153134432.80307239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-638060.13667946833</v>
      </c>
      <c r="L1412" s="444">
        <f t="shared" ca="1" si="127"/>
        <v>-153772492.93975186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-153772492.93975186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-640718.7205822994</v>
      </c>
      <c r="L1413" s="444">
        <f t="shared" ca="1" si="127"/>
        <v>-154413211.66033417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-154413211.66033417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-643388.38191805908</v>
      </c>
      <c r="L1414" s="444">
        <f t="shared" ca="1" si="127"/>
        <v>-155056600.04225224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-155056600.04225224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-646069.16684271768</v>
      </c>
      <c r="L1415" s="444">
        <f t="shared" ca="1" si="127"/>
        <v>-155702669.20909497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-155702669.20909497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-648761.12170456233</v>
      </c>
      <c r="L1416" s="444">
        <f t="shared" ca="1" si="127"/>
        <v>-156351430.33079952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-156351430.33079952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-651464.29304499796</v>
      </c>
      <c r="L1417" s="444">
        <f t="shared" ca="1" si="127"/>
        <v>-157002894.6238445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-157002894.6238445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-654178.72759935213</v>
      </c>
      <c r="L1418" s="444">
        <f t="shared" ca="1" si="127"/>
        <v>-157657073.35144386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-157657073.35144386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-656904.47229768278</v>
      </c>
      <c r="L1419" s="444">
        <f t="shared" ca="1" si="127"/>
        <v>-158313977.82374153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-158313977.82374153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-659641.5742655897</v>
      </c>
      <c r="L1420" s="444">
        <f t="shared" ca="1" si="127"/>
        <v>-158973619.39800712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-158973619.39800712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-662390.08082502964</v>
      </c>
      <c r="L1421" s="444">
        <f t="shared" ca="1" si="127"/>
        <v>-159636009.47883216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-159636009.47883216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-665150.03949513403</v>
      </c>
      <c r="L1422" s="444">
        <f t="shared" ca="1" si="127"/>
        <v>-160301159.5183273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-160301159.5183273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-667921.49799303035</v>
      </c>
      <c r="L1423" s="444">
        <f t="shared" ca="1" si="127"/>
        <v>-160969081.01632032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-160969081.01632032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-670704.50423466798</v>
      </c>
      <c r="L1424" s="444">
        <f t="shared" ca="1" si="127"/>
        <v>-161639785.52055499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-161639785.52055499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-673499.10633564577</v>
      </c>
      <c r="L1425" s="444">
        <f t="shared" ca="1" si="127"/>
        <v>-162313284.62689063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-162313284.62689063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-676305.35261204431</v>
      </c>
      <c r="L1426" s="444">
        <f t="shared" ca="1" si="127"/>
        <v>-162989589.97950268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-162989589.97950268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-679123.2915812612</v>
      </c>
      <c r="L1427" s="444">
        <f t="shared" ca="1" si="127"/>
        <v>-163668713.27108395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-163668713.27108395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-681952.97196284984</v>
      </c>
      <c r="L1428" s="444">
        <f t="shared" ca="1" si="127"/>
        <v>-164350666.24304679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-164350666.24304679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-684794.44267936167</v>
      </c>
      <c r="L1429" s="444">
        <f t="shared" ca="1" si="127"/>
        <v>-165035460.68572617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-165035460.68572617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-687647.7528571923</v>
      </c>
      <c r="L1430" s="444">
        <f t="shared" ca="1" si="127"/>
        <v>-165723108.43858334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-165723108.43858334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-690512.95182743063</v>
      </c>
      <c r="L1431" s="444">
        <f t="shared" ca="1" si="127"/>
        <v>-166413621.39041078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-166413621.39041078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-693390.08912671159</v>
      </c>
      <c r="L1432" s="444">
        <f t="shared" ca="1" si="127"/>
        <v>-167107011.47953749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-167107011.47953749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-696279.21449807286</v>
      </c>
      <c r="L1433" s="444">
        <f t="shared" ca="1" si="127"/>
        <v>-167803290.69403556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-167803290.69403556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-699180.3778918148</v>
      </c>
      <c r="L1434" s="444">
        <f t="shared" ca="1" si="127"/>
        <v>-168502471.07192737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-168502471.07192737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-702093.62946636404</v>
      </c>
      <c r="L1435" s="444">
        <f t="shared" ca="1" si="127"/>
        <v>-169204564.70139372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-169204564.70139372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-705019.01958914055</v>
      </c>
      <c r="L1436" s="444">
        <f t="shared" ca="1" si="127"/>
        <v>-169909583.72098285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-169909583.72098285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-707956.59883742849</v>
      </c>
      <c r="L1437" s="444">
        <f t="shared" ca="1" si="127"/>
        <v>-170617540.31982028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-170617540.31982028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-710906.41799925116</v>
      </c>
      <c r="L1438" s="444">
        <f t="shared" ca="1" si="127"/>
        <v>-171328446.73781952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-171328446.73781952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-713868.528074248</v>
      </c>
      <c r="L1439" s="444">
        <f t="shared" ca="1" si="127"/>
        <v>-172042315.26589376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-172042315.26589376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-716842.98027455737</v>
      </c>
      <c r="L1440" s="444">
        <f t="shared" ca="1" si="127"/>
        <v>-172759158.24616832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-172759158.24616832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-719829.82602570136</v>
      </c>
      <c r="L1441" s="444">
        <f t="shared" ca="1" si="127"/>
        <v>-173478988.07219401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-173478988.07219401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-722829.11696747504</v>
      </c>
      <c r="L1442" s="444">
        <f t="shared" ca="1" si="127"/>
        <v>-174201817.18916148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-174201817.18916148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-725840.9049548395</v>
      </c>
      <c r="L1443" s="444">
        <f t="shared" ca="1" si="127"/>
        <v>-174927658.09411633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-174927658.09411633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-728865.242058818</v>
      </c>
      <c r="L1444" s="444">
        <f t="shared" ca="1" si="127"/>
        <v>-175656523.33617514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-175656523.33617514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-731902.18056739646</v>
      </c>
      <c r="L1445" s="444">
        <f t="shared" ca="1" si="127"/>
        <v>-176388425.51674253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-176388425.51674253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-734951.77298642718</v>
      </c>
      <c r="L1446" s="444">
        <f t="shared" ca="1" si="127"/>
        <v>-177123377.28972897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-177123377.28972897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-738014.07204053737</v>
      </c>
      <c r="L1447" s="444">
        <f t="shared" ca="1" si="127"/>
        <v>-177861391.3617695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-177861391.3617695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-741089.1306740396</v>
      </c>
      <c r="L1448" s="444">
        <f t="shared" ca="1" si="127"/>
        <v>-178602480.49244353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-178602480.49244353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-744177.00205184799</v>
      </c>
      <c r="L1449" s="444">
        <f t="shared" ca="1" si="127"/>
        <v>-179346657.49449539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-179346657.49449539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-747277.73956039746</v>
      </c>
      <c r="L1450" s="444">
        <f t="shared" ca="1" si="127"/>
        <v>-180093935.23405579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-180093935.23405579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-750391.39680856583</v>
      </c>
      <c r="L1451" s="444">
        <f t="shared" ca="1" si="127"/>
        <v>-180844326.63086435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-180844326.63086435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-753518.02762860141</v>
      </c>
      <c r="L1452" s="444">
        <f t="shared" ca="1" si="127"/>
        <v>-181597844.65849295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-181597844.65849295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-756657.68607705401</v>
      </c>
      <c r="L1453" s="444">
        <f t="shared" ca="1" si="127"/>
        <v>-182354502.34457001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-182354502.34457001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-759810.42643570842</v>
      </c>
      <c r="L1454" s="444">
        <f t="shared" ca="1" si="127"/>
        <v>-183114312.77100572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-183114312.77100572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-762976.30321252381</v>
      </c>
      <c r="L1455" s="444">
        <f t="shared" ca="1" si="127"/>
        <v>-183877289.07421824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-183877289.07421824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-766155.37114257598</v>
      </c>
      <c r="L1456" s="444">
        <f t="shared" ca="1" si="127"/>
        <v>-184643444.44536081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-184643444.44536081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-769347.68518900336</v>
      </c>
      <c r="L1457" s="444">
        <f t="shared" ca="1" si="127"/>
        <v>-185412792.13054982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-185412792.13054982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-772553.30054395762</v>
      </c>
      <c r="L1458" s="444">
        <f t="shared" ca="1" si="127"/>
        <v>-186185345.43109378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-186185345.43109378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-775772.27262955741</v>
      </c>
      <c r="L1459" s="444">
        <f t="shared" ca="1" si="127"/>
        <v>-186961117.70372334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-186961117.70372334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-779004.65709884721</v>
      </c>
      <c r="L1460" s="444">
        <f t="shared" ca="1" si="127"/>
        <v>-187740122.3608222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-187740122.3608222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-782250.50983675919</v>
      </c>
      <c r="L1461" s="444">
        <f t="shared" ca="1" si="127"/>
        <v>-188522372.87065896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-188522372.87065896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-785509.88696107897</v>
      </c>
      <c r="L1462" s="444">
        <f t="shared" ca="1" si="127"/>
        <v>-189307882.75762004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-189307882.75762004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-788782.84482341679</v>
      </c>
      <c r="L1463" s="444">
        <f t="shared" ca="1" si="127"/>
        <v>-190096665.60244346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-190096665.60244346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-792069.44001018105</v>
      </c>
      <c r="L1464" s="444">
        <f t="shared" ca="1" si="127"/>
        <v>-190888735.04245365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-190888735.04245365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-795369.7293435568</v>
      </c>
      <c r="L1465" s="444">
        <f t="shared" ca="1" si="127"/>
        <v>-191684104.77179721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-191684104.77179721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-798683.76988248841</v>
      </c>
      <c r="L1466" s="444">
        <f t="shared" ca="1" si="127"/>
        <v>-192482788.54167971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-192482788.54167971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-802011.61892366549</v>
      </c>
      <c r="L1467" s="444">
        <f t="shared" ca="1" si="127"/>
        <v>-193284800.16060337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-193284800.16060337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-805353.33400251402</v>
      </c>
      <c r="L1468" s="444">
        <f t="shared" ca="1" si="127"/>
        <v>-194090153.4946059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-194090153.4946059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-808708.97289419128</v>
      </c>
      <c r="L1469" s="444">
        <f t="shared" ca="1" si="127"/>
        <v>-194898862.46750009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-194898862.46750009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-812078.59361458372</v>
      </c>
      <c r="L1470" s="444">
        <f t="shared" ca="1" si="127"/>
        <v>-195710941.06111467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-195710941.06111467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-815462.25442131108</v>
      </c>
      <c r="L1471" s="444">
        <f t="shared" ca="1" si="127"/>
        <v>-196526403.31553599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-196526403.31553599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-818860.01381473325</v>
      </c>
      <c r="L1472" s="444">
        <f t="shared" ca="1" si="127"/>
        <v>-197345263.32935074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-197345263.32935074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-822271.93053896143</v>
      </c>
      <c r="L1473" s="444">
        <f t="shared" ca="1" si="127"/>
        <v>-198167535.25988969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-198167535.25988969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-825698.06358287367</v>
      </c>
      <c r="L1474" s="444">
        <f t="shared" ca="1" si="127"/>
        <v>-198993233.32347256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-198993233.32347256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-829138.47218113567</v>
      </c>
      <c r="L1475" s="444">
        <f t="shared" ca="1" si="127"/>
        <v>-199822371.7956537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-199822371.7956537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-832593.21581522375</v>
      </c>
      <c r="L1476" s="444">
        <f t="shared" ca="1" si="127"/>
        <v>-200654965.01146892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-200654965.01146892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-836062.35421445384</v>
      </c>
      <c r="L1477" s="444">
        <f t="shared" ca="1" si="127"/>
        <v>-201491027.36568338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-201491027.36568338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-839545.94735701405</v>
      </c>
      <c r="L1478" s="444">
        <f t="shared" ca="1" si="127"/>
        <v>-202330573.31304041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-202330573.31304041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-843044.05547100166</v>
      </c>
      <c r="L1479" s="444">
        <f t="shared" ca="1" si="127"/>
        <v>-203173617.36851141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-203173617.36851141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-846556.73903546424</v>
      </c>
      <c r="L1480" s="444">
        <f t="shared" ca="1" si="127"/>
        <v>-204020174.10754687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-204020174.10754687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-850084.05878144526</v>
      </c>
      <c r="L1481" s="444">
        <f t="shared" ca="1" si="127"/>
        <v>-204870258.16632831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-204870258.16632831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-853626.07569303457</v>
      </c>
      <c r="L1482" s="444">
        <f t="shared" ca="1" si="127"/>
        <v>-205723884.24202135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-205723884.24202135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-857182.85100842232</v>
      </c>
      <c r="L1483" s="444">
        <f t="shared" ca="1" si="127"/>
        <v>-206581067.09302977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-206581067.09302977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-860754.44622095732</v>
      </c>
      <c r="L1484" s="444">
        <f t="shared" ca="1" si="127"/>
        <v>-207441821.53925073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-207441821.53925073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-864340.92308021139</v>
      </c>
      <c r="L1485" s="444">
        <f t="shared" ca="1" si="127"/>
        <v>-208306162.46233094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-208306162.46233094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-867942.3435930456</v>
      </c>
      <c r="L1486" s="444">
        <f t="shared" ca="1" si="127"/>
        <v>-209174104.80592397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-209174104.80592397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-871558.77002468321</v>
      </c>
      <c r="L1487" s="444">
        <f t="shared" ca="1" si="127"/>
        <v>-210045663.57594866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-210045663.57594866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-875190.2648997861</v>
      </c>
      <c r="L1488" s="444">
        <f t="shared" ca="1" si="127"/>
        <v>-210920853.84084845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-210920853.84084845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-878836.89100353513</v>
      </c>
      <c r="L1489" s="444">
        <f t="shared" ca="1" si="127"/>
        <v>-211799690.73185199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-211799690.73185199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-882498.71138271666</v>
      </c>
      <c r="L1490" s="444">
        <f t="shared" ca="1" si="127"/>
        <v>-212682189.44323471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-212682189.44323471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-886175.78934681136</v>
      </c>
      <c r="L1491" s="444">
        <f t="shared" ca="1" si="127"/>
        <v>-213568365.23258153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-213568365.23258153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-889868.18846908968</v>
      </c>
      <c r="L1492" s="444">
        <f t="shared" ca="1" si="127"/>
        <v>-214458233.42105061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-214458233.42105061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-893575.97258771071</v>
      </c>
      <c r="L1493" s="444">
        <f t="shared" ca="1" si="127"/>
        <v>-215351809.39363831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-215351809.39363831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-897299.20580682612</v>
      </c>
      <c r="L1494" s="444">
        <f t="shared" ca="1" si="127"/>
        <v>-216249108.59944513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-216249108.59944513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-901037.95249768801</v>
      </c>
      <c r="L1495" s="444">
        <f t="shared" ca="1" si="127"/>
        <v>-217150146.55194283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-217150146.55194283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-904792.27729976189</v>
      </c>
      <c r="L1496" s="444">
        <f t="shared" ca="1" si="127"/>
        <v>-218054938.82924259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-218054938.82924259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-908562.245121844</v>
      </c>
      <c r="L1497" s="444">
        <f t="shared" ca="1" si="127"/>
        <v>-218963501.07436442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-218963501.07436442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-912347.92114318511</v>
      </c>
      <c r="L1498" s="444">
        <f t="shared" ca="1" si="127"/>
        <v>-219875848.9955076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-219875848.9955076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-916149.37081461481</v>
      </c>
      <c r="L1499" s="444">
        <f t="shared" ca="1" si="127"/>
        <v>-220791998.36632222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-220791998.36632222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-919966.65985967591</v>
      </c>
      <c r="L1500" s="444">
        <f t="shared" ca="1" si="127"/>
        <v>-221711965.02618191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-221711965.02618191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-923799.85427575791</v>
      </c>
      <c r="L1501" s="444">
        <f t="shared" ca="1" si="127"/>
        <v>-222635764.88045767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-222635764.88045767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-927649.02033524029</v>
      </c>
      <c r="L1502" s="444">
        <f t="shared" ca="1" si="127"/>
        <v>-223563413.9007929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-223563413.9007929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-931514.22458663711</v>
      </c>
      <c r="L1503" s="444">
        <f t="shared" ca="1" si="127"/>
        <v>-224494928.12537953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-224494928.12537953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-935395.53385574801</v>
      </c>
      <c r="L1504" s="444">
        <f t="shared" ca="1" si="127"/>
        <v>-225430323.65923527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-225430323.65923527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-939293.01524681365</v>
      </c>
      <c r="L1505" s="444">
        <f t="shared" ca="1" si="127"/>
        <v>-226369616.67448208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-226369616.67448208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-943206.7361436754</v>
      </c>
      <c r="L1506" s="444">
        <f t="shared" ca="1" si="127"/>
        <v>-227312823.41062576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-227312823.41062576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-947136.76421094069</v>
      </c>
      <c r="L1507" s="444">
        <f t="shared" ca="1" si="127"/>
        <v>-228259960.1748367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-228259960.1748367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-951083.16739515285</v>
      </c>
      <c r="L1508" s="444">
        <f t="shared" ca="1" si="127"/>
        <v>-229211043.34223184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-229211043.34223184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-955046.01392596599</v>
      </c>
      <c r="L1509" s="444">
        <f t="shared" ca="1" si="127"/>
        <v>-230166089.35615781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-230166089.35615781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-959025.37231732416</v>
      </c>
      <c r="L1510" s="444">
        <f t="shared" ca="1" si="127"/>
        <v>-231125114.72847512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-231125114.72847512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-963021.31136864645</v>
      </c>
      <c r="L1511" s="444">
        <f t="shared" ca="1" si="127"/>
        <v>-232088136.03984377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-232088136.03984377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-967033.90016601561</v>
      </c>
      <c r="L1512" s="444">
        <f t="shared" ca="1" si="127"/>
        <v>-233055169.94000977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-233055169.94000977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-971063.20808337408</v>
      </c>
      <c r="L1513" s="444">
        <f t="shared" ca="1" si="127"/>
        <v>-234026233.14809313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-234026233.14809313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-975109.30478372134</v>
      </c>
      <c r="L1514" s="444">
        <f t="shared" ca="1" si="127"/>
        <v>-235001342.45287687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-235001342.45287687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-979172.26022032031</v>
      </c>
      <c r="L1515" s="444">
        <f t="shared" ca="1" si="127"/>
        <v>-235980514.71309718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-235980514.71309718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-983252.14463790483</v>
      </c>
      <c r="L1516" s="444">
        <f t="shared" ca="1" si="127"/>
        <v>-236963766.8577351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-236963766.8577351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-987349.02857389627</v>
      </c>
      <c r="L1517" s="444">
        <f t="shared" ca="1" si="127"/>
        <v>-237951115.886309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-237951115.886309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-991462.98285962094</v>
      </c>
      <c r="L1518" s="444">
        <f t="shared" ca="1" si="127"/>
        <v>-238942578.86916861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-238942578.86916861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-995594.07862153591</v>
      </c>
      <c r="L1519" s="444">
        <f t="shared" ca="1" si="127"/>
        <v>-239938172.94779015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-239938172.94779015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-999742.38728245895</v>
      </c>
      <c r="L1520" s="444">
        <f t="shared" ca="1" si="127"/>
        <v>-240937915.33507261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-240937915.33507261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-1003907.9805628025</v>
      </c>
      <c r="L1521" s="444">
        <f t="shared" ca="1" si="127"/>
        <v>-241941823.31563541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-241941823.31563541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-1008090.9304818141</v>
      </c>
      <c r="L1522" s="444">
        <f t="shared" ca="1" si="127"/>
        <v>-242949914.24611723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-242949914.24611723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-1012291.3093588218</v>
      </c>
      <c r="L1523" s="444">
        <f t="shared" ca="1" si="127"/>
        <v>-243962205.55547607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-243962205.55547607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-1016509.1898144837</v>
      </c>
      <c r="L1524" s="444">
        <f t="shared" ca="1" si="127"/>
        <v>-244978714.74529055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-244978714.74529055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-1020744.6447720439</v>
      </c>
      <c r="L1525" s="444">
        <f t="shared" ca="1" si="127"/>
        <v>-245999459.3900626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-245999459.3900626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-1024997.747458594</v>
      </c>
      <c r="L1526" s="444">
        <f t="shared" ca="1" si="127"/>
        <v>-247024457.13752121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-247024457.13752121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-1029268.5714063384</v>
      </c>
      <c r="L1527" s="444">
        <f t="shared" ca="1" si="127"/>
        <v>-248053725.70892754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-248053725.70892754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-1033557.1904538648</v>
      </c>
      <c r="L1528" s="444">
        <f t="shared" ca="1" si="127"/>
        <v>-249087282.8993814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-249087282.8993814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-1037863.6787474224</v>
      </c>
      <c r="L1529" s="444">
        <f t="shared" ca="1" si="127"/>
        <v>-250125146.57812881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-250125146.57812881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-1042188.1107422034</v>
      </c>
      <c r="L1530" s="444">
        <f t="shared" ca="1" si="127"/>
        <v>-251167334.68887103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-251167334.68887103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-1046530.5612036292</v>
      </c>
      <c r="L1531" s="444">
        <f t="shared" ca="1" si="127"/>
        <v>-252213865.25007465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-252213865.25007465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-1050891.1052086444</v>
      </c>
      <c r="L1532" s="444">
        <f t="shared" ca="1" si="127"/>
        <v>-253264756.35528329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-253264756.35528329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-1055269.8181470137</v>
      </c>
      <c r="L1533" s="444">
        <f t="shared" ca="1" si="127"/>
        <v>-254320026.17343029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-254320026.17343029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-1059666.7757226264</v>
      </c>
      <c r="L1534" s="444">
        <f t="shared" ca="1" si="127"/>
        <v>-255379692.94915292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-255379692.94915292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-1064082.0539548039</v>
      </c>
      <c r="L1535" s="444">
        <f t="shared" ca="1" si="127"/>
        <v>-256443775.00310773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-256443775.00310773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-1068515.7291796156</v>
      </c>
      <c r="L1536" s="444">
        <f t="shared" ca="1" si="127"/>
        <v>-257512290.73228735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-257512290.73228735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-1072967.8780511972</v>
      </c>
      <c r="L1537" s="444">
        <f t="shared" ca="1" si="127"/>
        <v>-258585258.61033854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-258585258.61033854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-1077438.5775430773</v>
      </c>
      <c r="L1538" s="444">
        <f t="shared" ref="L1538:L1792" ca="1" si="132">I1538-J1538+K1538</f>
        <v>-259662697.18788162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-259662697.18788162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-1081927.9049495067</v>
      </c>
      <c r="L1539" s="444">
        <f t="shared" ca="1" si="132"/>
        <v>-260744625.09283113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-260744625.09283113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-1086435.9378867964</v>
      </c>
      <c r="L1540" s="444">
        <f t="shared" ca="1" si="132"/>
        <v>-261831061.03071794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-261831061.03071794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-1090962.7542946581</v>
      </c>
      <c r="L1541" s="444">
        <f t="shared" ca="1" si="132"/>
        <v>-262922023.7850126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-262922023.7850126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-1095508.4324375526</v>
      </c>
      <c r="L1542" s="444">
        <f t="shared" ca="1" si="132"/>
        <v>-264017532.21745014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-264017532.21745014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-1100073.0509060423</v>
      </c>
      <c r="L1543" s="444">
        <f t="shared" ca="1" si="132"/>
        <v>-265117605.26835617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-265117605.26835617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-1104656.6886181508</v>
      </c>
      <c r="L1544" s="444">
        <f t="shared" ca="1" si="132"/>
        <v>-266222261.95697433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-266222261.95697433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-1109259.4248207263</v>
      </c>
      <c r="L1545" s="444">
        <f t="shared" ca="1" si="132"/>
        <v>-267331521.38179505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-267331521.38179505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-1113881.3390908127</v>
      </c>
      <c r="L1546" s="444">
        <f t="shared" ca="1" si="132"/>
        <v>-268445402.72088587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-268445402.72088587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-1118522.5113370244</v>
      </c>
      <c r="L1547" s="444">
        <f t="shared" ca="1" si="132"/>
        <v>-269563925.23222291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-269563925.23222291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-1123183.0218009287</v>
      </c>
      <c r="L1548" s="444">
        <f t="shared" ca="1" si="132"/>
        <v>-270687108.25402385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-270687108.25402385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-1127862.9510584327</v>
      </c>
      <c r="L1549" s="444">
        <f t="shared" ca="1" si="132"/>
        <v>-271814971.2050823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-271814971.2050823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-1132562.3800211763</v>
      </c>
      <c r="L1550" s="444">
        <f t="shared" ca="1" si="132"/>
        <v>-272947533.58510345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-272947533.58510345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-1137281.389937931</v>
      </c>
      <c r="L1551" s="444">
        <f t="shared" ca="1" si="132"/>
        <v>-274084814.97504139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-274084814.97504139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-1142020.0623960057</v>
      </c>
      <c r="L1552" s="444">
        <f t="shared" ca="1" si="132"/>
        <v>-275226835.03743738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-275226835.03743738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-1146778.4793226558</v>
      </c>
      <c r="L1553" s="444">
        <f t="shared" ca="1" si="132"/>
        <v>-276373613.51676005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-276373613.51676005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-1151556.7229865002</v>
      </c>
      <c r="L1554" s="444">
        <f t="shared" ca="1" si="132"/>
        <v>-277525170.23974657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-277525170.23974657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-1156354.875998944</v>
      </c>
      <c r="L1555" s="444">
        <f t="shared" ca="1" si="132"/>
        <v>-278681525.11574554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-278681525.11574554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-1161173.0213156063</v>
      </c>
      <c r="L1556" s="444">
        <f t="shared" ca="1" si="132"/>
        <v>-279842698.13706118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-279842698.13706118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-1166011.2422377549</v>
      </c>
      <c r="L1557" s="444">
        <f t="shared" ca="1" si="132"/>
        <v>-281008709.37929893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-281008709.37929893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-1170869.6224137456</v>
      </c>
      <c r="L1558" s="444">
        <f t="shared" ca="1" si="132"/>
        <v>-282179579.00171268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-282179579.00171268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-1175748.2458404694</v>
      </c>
      <c r="L1559" s="444">
        <f t="shared" ca="1" si="132"/>
        <v>-283355327.24755317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-283355327.24755317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-1180647.196864805</v>
      </c>
      <c r="L1560" s="444">
        <f t="shared" ca="1" si="132"/>
        <v>-284535974.44441795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-284535974.44441795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-1185566.5601850748</v>
      </c>
      <c r="L1561" s="444">
        <f t="shared" ca="1" si="132"/>
        <v>-285721541.00460303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-285721541.00460303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-1190506.4208525126</v>
      </c>
      <c r="L1562" s="444">
        <f t="shared" ca="1" si="132"/>
        <v>-286912047.42545557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-286912047.42545557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-1195466.8642727316</v>
      </c>
      <c r="L1563" s="444">
        <f t="shared" ca="1" si="132"/>
        <v>-288107514.28972828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-288107514.28972828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-1200447.9762072011</v>
      </c>
      <c r="L1564" s="444">
        <f t="shared" ca="1" si="132"/>
        <v>-289307962.26593548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-289307962.26593548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-1205449.8427747311</v>
      </c>
      <c r="L1565" s="444">
        <f t="shared" ca="1" si="132"/>
        <v>-290513412.10871023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-290513412.10871023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-1210472.5504529593</v>
      </c>
      <c r="L1566" s="444">
        <f t="shared" ca="1" si="132"/>
        <v>-291723884.65916318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-291723884.65916318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-1215516.1860798465</v>
      </c>
      <c r="L1567" s="444">
        <f t="shared" ca="1" si="132"/>
        <v>-292939400.84524304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-292939400.84524304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-1220580.8368551794</v>
      </c>
      <c r="L1568" s="444">
        <f t="shared" ca="1" si="132"/>
        <v>-294159981.68209821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-294159981.68209821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-1225666.5903420758</v>
      </c>
      <c r="L1569" s="444">
        <f t="shared" ca="1" si="132"/>
        <v>-295385648.27244031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-295385648.27244031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-1230773.5344685013</v>
      </c>
      <c r="L1570" s="444">
        <f t="shared" ca="1" si="132"/>
        <v>-296616421.80690879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-296616421.80690879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-1235901.7575287865</v>
      </c>
      <c r="L1571" s="444">
        <f t="shared" ca="1" si="132"/>
        <v>-297852323.56443757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-297852323.56443757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-1241051.3481851565</v>
      </c>
      <c r="L1572" s="444">
        <f t="shared" ca="1" si="132"/>
        <v>-299093374.91262275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-299093374.91262275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-1246222.3954692613</v>
      </c>
      <c r="L1573" s="444">
        <f t="shared" ca="1" si="132"/>
        <v>-300339597.308092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-300339597.308092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-1251414.9887837167</v>
      </c>
      <c r="L1574" s="444">
        <f t="shared" ca="1" si="132"/>
        <v>-301591012.29687572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-301591012.29687572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-1256629.2179036487</v>
      </c>
      <c r="L1575" s="444">
        <f t="shared" ca="1" si="132"/>
        <v>-302847641.51477939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-302847641.51477939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-1261865.1729782475</v>
      </c>
      <c r="L1576" s="444">
        <f t="shared" ca="1" si="132"/>
        <v>-304109506.68775761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-304109506.68775761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-1267122.9445323234</v>
      </c>
      <c r="L1577" s="444">
        <f t="shared" ca="1" si="132"/>
        <v>-305376629.63228995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-305376629.63228995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-1272402.6234678747</v>
      </c>
      <c r="L1578" s="444">
        <f t="shared" ca="1" si="132"/>
        <v>-306649032.25575781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-306649032.25575781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-1277704.3010656575</v>
      </c>
      <c r="L1579" s="444">
        <f t="shared" ca="1" si="132"/>
        <v>-307926736.55682349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-307926736.55682349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-1283028.0689867646</v>
      </c>
      <c r="L1580" s="444">
        <f t="shared" ca="1" si="132"/>
        <v>-309209764.62581027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-309209764.62581027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-1288374.0192742094</v>
      </c>
      <c r="L1581" s="444">
        <f t="shared" ca="1" si="132"/>
        <v>-310498138.6450845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-310498138.6450845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-1293742.2443545188</v>
      </c>
      <c r="L1582" s="444">
        <f t="shared" ca="1" si="132"/>
        <v>-311791880.88943905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-311791880.88943905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-1299132.8370393293</v>
      </c>
      <c r="L1583" s="444">
        <f t="shared" ca="1" si="132"/>
        <v>-313091013.7264784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-313091013.7264784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-1304545.8905269932</v>
      </c>
      <c r="L1584" s="444">
        <f t="shared" ca="1" si="132"/>
        <v>-314395559.61700541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-314395559.61700541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-1309981.4984041892</v>
      </c>
      <c r="L1585" s="444">
        <f t="shared" ca="1" si="132"/>
        <v>-315705541.11540961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-315705541.11540961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-1315439.7546475399</v>
      </c>
      <c r="L1586" s="444">
        <f t="shared" ca="1" si="132"/>
        <v>-317020980.87005717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-317020980.87005717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-1320920.7536252381</v>
      </c>
      <c r="L1587" s="444">
        <f t="shared" ca="1" si="132"/>
        <v>-318341901.62368238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-318341901.62368238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-1326424.5900986765</v>
      </c>
      <c r="L1588" s="444">
        <f t="shared" ca="1" si="132"/>
        <v>-319668326.21378106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-319668326.21378106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-1331951.3592240878</v>
      </c>
      <c r="L1589" s="444">
        <f t="shared" ca="1" si="132"/>
        <v>-321000277.57300514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-321000277.57300514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-1337501.1565541881</v>
      </c>
      <c r="L1590" s="444">
        <f t="shared" ca="1" si="132"/>
        <v>-322337778.7295593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-322337778.7295593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-1343074.0780398303</v>
      </c>
      <c r="L1591" s="444">
        <f t="shared" ca="1" si="132"/>
        <v>-323680852.80759913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-323680852.80759913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-1348670.2200316631</v>
      </c>
      <c r="L1592" s="444">
        <f t="shared" ca="1" si="132"/>
        <v>-325029523.02763081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-325029523.02763081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-1354289.6792817949</v>
      </c>
      <c r="L1593" s="444">
        <f t="shared" ca="1" si="132"/>
        <v>-326383812.70691258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-326383812.70691258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-1359932.552945469</v>
      </c>
      <c r="L1594" s="444">
        <f t="shared" ca="1" si="132"/>
        <v>-327743745.25985807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-327743745.25985807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-1365598.9385827419</v>
      </c>
      <c r="L1595" s="444">
        <f t="shared" ca="1" si="132"/>
        <v>-329109344.19844079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-329109344.19844079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-1371288.9341601699</v>
      </c>
      <c r="L1596" s="444">
        <f t="shared" ca="1" si="132"/>
        <v>-330480633.13260096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-330480633.13260096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-1377002.638052504</v>
      </c>
      <c r="L1597" s="444">
        <f t="shared" ca="1" si="132"/>
        <v>-331857635.77065349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-331857635.77065349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-1382740.1490443896</v>
      </c>
      <c r="L1598" s="444">
        <f t="shared" ca="1" si="132"/>
        <v>-333240375.91969788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-333240375.91969788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-1388501.5663320746</v>
      </c>
      <c r="L1599" s="444">
        <f t="shared" ca="1" si="132"/>
        <v>-334628877.48602998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-334628877.48602998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-1394286.9895251249</v>
      </c>
      <c r="L1600" s="444">
        <f t="shared" ca="1" si="132"/>
        <v>-336023164.47555512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-336023164.47555512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-1400096.5186481464</v>
      </c>
      <c r="L1601" s="444">
        <f t="shared" ca="1" si="132"/>
        <v>-337423260.99420327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-337423260.99420327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-1405930.2541425135</v>
      </c>
      <c r="L1602" s="444">
        <f t="shared" ca="1" si="132"/>
        <v>-338829191.24834579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-338829191.24834579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-1411788.2968681075</v>
      </c>
      <c r="L1603" s="444">
        <f t="shared" ca="1" si="132"/>
        <v>-340240979.54521388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-340240979.54521388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-1417670.7481050577</v>
      </c>
      <c r="L1604" s="444">
        <f t="shared" ca="1" si="132"/>
        <v>-341658650.29331893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-341658650.29331893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-1423577.7095554955</v>
      </c>
      <c r="L1605" s="444">
        <f t="shared" ca="1" si="132"/>
        <v>-343082228.00287443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-343082228.00287443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-1429509.28334531</v>
      </c>
      <c r="L1606" s="444">
        <f t="shared" ca="1" si="132"/>
        <v>-344511737.28621972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-344511737.28621972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-1435465.5720259154</v>
      </c>
      <c r="L1607" s="444">
        <f t="shared" ca="1" si="132"/>
        <v>-345947202.85824561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-345947202.85824561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-1441446.6785760233</v>
      </c>
      <c r="L1608" s="444">
        <f t="shared" ca="1" si="132"/>
        <v>-347388649.53682166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-347388649.53682166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-1447452.7064034236</v>
      </c>
      <c r="L1609" s="444">
        <f t="shared" ca="1" si="132"/>
        <v>-348836102.2432251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-348836102.2432251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-1453483.7593467713</v>
      </c>
      <c r="L1610" s="444">
        <f t="shared" ca="1" si="132"/>
        <v>-350289586.00257188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-350289586.00257188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-1459539.9416773829</v>
      </c>
      <c r="L1611" s="444">
        <f t="shared" ca="1" si="132"/>
        <v>-351749125.94424927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-351749125.94424927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-1465621.3581010387</v>
      </c>
      <c r="L1612" s="444">
        <f t="shared" ca="1" si="132"/>
        <v>-353214747.30235028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-353214747.30235028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-1471728.1137597929</v>
      </c>
      <c r="L1613" s="444">
        <f t="shared" ca="1" si="132"/>
        <v>-354686475.4161101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-354686475.4161101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-1477860.314233792</v>
      </c>
      <c r="L1614" s="444">
        <f t="shared" ca="1" si="132"/>
        <v>-356164335.73034388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-356164335.73034388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-1484018.0655430995</v>
      </c>
      <c r="L1615" s="444">
        <f t="shared" ca="1" si="132"/>
        <v>-357648353.79588699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-357648353.79588699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-1490201.4741495291</v>
      </c>
      <c r="L1616" s="444">
        <f t="shared" ca="1" si="132"/>
        <v>-359138555.27003652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-359138555.27003652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-1496410.6469584855</v>
      </c>
      <c r="L1617" s="444">
        <f t="shared" ca="1" si="132"/>
        <v>-360634965.91699499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-360634965.91699499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-1502645.6913208123</v>
      </c>
      <c r="L1618" s="444">
        <f t="shared" ca="1" si="132"/>
        <v>-362137611.60831583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-362137611.60831583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-1508906.7150346492</v>
      </c>
      <c r="L1619" s="444">
        <f t="shared" ca="1" si="132"/>
        <v>-363646518.32335049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-363646518.32335049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-1515193.8263472938</v>
      </c>
      <c r="L1620" s="444">
        <f t="shared" ca="1" si="132"/>
        <v>-365161712.14969778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-365161712.14969778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-1521507.133957074</v>
      </c>
      <c r="L1621" s="444">
        <f t="shared" ca="1" si="132"/>
        <v>-366683219.28365487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-366683219.28365487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-1527846.7470152285</v>
      </c>
      <c r="L1622" s="444">
        <f t="shared" ca="1" si="132"/>
        <v>-368211066.03067011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-368211066.03067011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-1534212.775127792</v>
      </c>
      <c r="L1623" s="444">
        <f t="shared" ca="1" si="132"/>
        <v>-369745278.80579787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-369745278.80579787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-1540605.3283574912</v>
      </c>
      <c r="L1624" s="444">
        <f t="shared" ca="1" si="132"/>
        <v>-371285884.13415539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-371285884.13415539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-1547024.5172256473</v>
      </c>
      <c r="L1625" s="444">
        <f t="shared" ca="1" si="132"/>
        <v>-372832908.65138102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-372832908.65138102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-1553470.4527140874</v>
      </c>
      <c r="L1626" s="444">
        <f t="shared" ca="1" si="132"/>
        <v>-374386379.1040951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-374386379.1040951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-1559943.2462670628</v>
      </c>
      <c r="L1627" s="444">
        <f t="shared" ca="1" si="132"/>
        <v>-375946322.35036218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-375946322.35036218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-1566443.0097931759</v>
      </c>
      <c r="L1628" s="444">
        <f t="shared" ca="1" si="132"/>
        <v>-377512765.36015534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-377512765.36015534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-1572969.855667314</v>
      </c>
      <c r="L1629" s="444">
        <f t="shared" ca="1" si="132"/>
        <v>-379085735.21582264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-379085735.21582264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-1579523.8967325944</v>
      </c>
      <c r="L1630" s="444">
        <f t="shared" ca="1" si="132"/>
        <v>-380665259.11255521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-380665259.11255521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-1586105.2463023134</v>
      </c>
      <c r="L1631" s="444">
        <f t="shared" ca="1" si="132"/>
        <v>-382251364.35885751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-382251364.35885751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-1592714.0181619064</v>
      </c>
      <c r="L1632" s="444">
        <f t="shared" ca="1" si="132"/>
        <v>-383844078.37701941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-383844078.37701941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-1599350.3265709141</v>
      </c>
      <c r="L1633" s="444">
        <f t="shared" ca="1" si="132"/>
        <v>-385443428.70359033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-385443428.70359033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-1606014.2862649597</v>
      </c>
      <c r="L1634" s="444">
        <f t="shared" ca="1" si="132"/>
        <v>-387049442.98985529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-387049442.98985529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-1612706.0124577302</v>
      </c>
      <c r="L1635" s="444">
        <f t="shared" ca="1" si="132"/>
        <v>-388662149.00231302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-388662149.00231302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-1619425.6208429709</v>
      </c>
      <c r="L1636" s="444">
        <f t="shared" ca="1" si="132"/>
        <v>-390281574.62315601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-390281574.62315601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-1626173.2275964834</v>
      </c>
      <c r="L1637" s="444">
        <f t="shared" ca="1" si="132"/>
        <v>-391907747.85075247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-391907747.85075247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-1632948.9493781354</v>
      </c>
      <c r="L1638" s="444">
        <f t="shared" ca="1" si="132"/>
        <v>-393540696.80013061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-393540696.80013061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-1639752.9033338774</v>
      </c>
      <c r="L1639" s="444">
        <f t="shared" ca="1" si="132"/>
        <v>-395180449.70346451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-395180449.70346451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-1646585.2070977688</v>
      </c>
      <c r="L1640" s="444">
        <f t="shared" ca="1" si="132"/>
        <v>-396827034.91056228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-396827034.91056228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-1653445.9787940094</v>
      </c>
      <c r="L1641" s="444">
        <f t="shared" ca="1" si="132"/>
        <v>-398480480.88935632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-398480480.88935632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-1660335.3370389845</v>
      </c>
      <c r="L1642" s="444">
        <f t="shared" ca="1" si="132"/>
        <v>-400140816.22639531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-400140816.22639531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-1667253.4009433137</v>
      </c>
      <c r="L1643" s="444">
        <f t="shared" ca="1" si="132"/>
        <v>-401808069.62733865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-401808069.62733865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-1674200.290113911</v>
      </c>
      <c r="L1644" s="444">
        <f t="shared" ca="1" si="132"/>
        <v>-403482269.91745257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-403482269.91745257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-1681176.1246560523</v>
      </c>
      <c r="L1645" s="444">
        <f t="shared" ca="1" si="132"/>
        <v>-405163446.04210865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-405163446.04210865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-1688181.0251754527</v>
      </c>
      <c r="L1646" s="444">
        <f t="shared" ca="1" si="132"/>
        <v>-406851627.06728411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-406851627.06728411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-1695215.1127803505</v>
      </c>
      <c r="L1647" s="444">
        <f t="shared" ca="1" si="132"/>
        <v>-408546842.18006444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-408546842.18006444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-1702278.5090836019</v>
      </c>
      <c r="L1648" s="444">
        <f t="shared" ca="1" si="132"/>
        <v>-410249120.68914807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-410249120.68914807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-1709371.3362047835</v>
      </c>
      <c r="L1649" s="444">
        <f t="shared" ca="1" si="132"/>
        <v>-411958492.02535284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-411958492.02535284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-1716493.7167723035</v>
      </c>
      <c r="L1650" s="444">
        <f t="shared" ca="1" si="132"/>
        <v>-413674985.74212515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-413674985.74212515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-1723645.7739255214</v>
      </c>
      <c r="L1651" s="444">
        <f t="shared" ca="1" si="132"/>
        <v>-415398631.5160507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-415398631.5160507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-1730827.6313168779</v>
      </c>
      <c r="L1652" s="444">
        <f t="shared" ca="1" si="132"/>
        <v>-417129459.1473676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-417129459.1473676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-1738039.4131140315</v>
      </c>
      <c r="L1653" s="444">
        <f t="shared" ca="1" si="132"/>
        <v>-418867498.56048161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-418867498.56048161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-1745281.2440020067</v>
      </c>
      <c r="L1654" s="444">
        <f t="shared" ca="1" si="132"/>
        <v>-420612779.80448359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-420612779.80448359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-1752553.2491853482</v>
      </c>
      <c r="L1655" s="444">
        <f t="shared" ca="1" si="132"/>
        <v>-422365333.05366892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-422365333.05366892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-1759855.554390287</v>
      </c>
      <c r="L1656" s="444">
        <f t="shared" ca="1" si="132"/>
        <v>-424125188.60805923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-424125188.60805923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-1767188.2858669134</v>
      </c>
      <c r="L1657" s="444">
        <f t="shared" ca="1" si="132"/>
        <v>-425892376.89392614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-425892376.89392614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-1774551.5703913588</v>
      </c>
      <c r="L1658" s="444">
        <f t="shared" ca="1" si="132"/>
        <v>-427666928.4643175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-427666928.4643175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-1781945.5352679896</v>
      </c>
      <c r="L1659" s="444">
        <f t="shared" ca="1" si="132"/>
        <v>-429448873.99958551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-429448873.99958551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-1789370.3083316062</v>
      </c>
      <c r="L1660" s="444">
        <f t="shared" ca="1" si="132"/>
        <v>-431238244.30791712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-431238244.30791712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-1796826.0179496545</v>
      </c>
      <c r="L1661" s="444">
        <f t="shared" ca="1" si="132"/>
        <v>-433035070.32586676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-433035070.32586676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-1804312.793024445</v>
      </c>
      <c r="L1662" s="444">
        <f t="shared" ca="1" si="132"/>
        <v>-434839383.11889118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-434839383.11889118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-1811830.76299538</v>
      </c>
      <c r="L1663" s="444">
        <f t="shared" ca="1" si="132"/>
        <v>-436651213.88188654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-436651213.88188654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-1819380.0578411941</v>
      </c>
      <c r="L1664" s="444">
        <f t="shared" ca="1" si="132"/>
        <v>-438470593.93972772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-438470593.93972772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-1826960.8080821987</v>
      </c>
      <c r="L1665" s="444">
        <f t="shared" ca="1" si="132"/>
        <v>-440297554.74780995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-440297554.74780995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-1834573.1447825413</v>
      </c>
      <c r="L1666" s="444">
        <f t="shared" ca="1" si="132"/>
        <v>-442132127.89259249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-442132127.89259249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-1842217.1995524687</v>
      </c>
      <c r="L1667" s="444">
        <f t="shared" ca="1" si="132"/>
        <v>-443974345.09214497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-443974345.09214497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-1849893.1045506042</v>
      </c>
      <c r="L1668" s="444">
        <f t="shared" ca="1" si="132"/>
        <v>-445824238.19669557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-445824238.19669557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-1857600.9924862315</v>
      </c>
      <c r="L1669" s="444">
        <f t="shared" ca="1" si="132"/>
        <v>-447681839.1891818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-447681839.1891818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-1865340.9966215908</v>
      </c>
      <c r="L1670" s="444">
        <f t="shared" ca="1" si="132"/>
        <v>-449547180.18580341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-449547180.18580341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-1873113.2507741805</v>
      </c>
      <c r="L1671" s="444">
        <f t="shared" ca="1" si="132"/>
        <v>-451420293.43657762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-451420293.43657762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-1880917.8893190732</v>
      </c>
      <c r="L1672" s="444">
        <f t="shared" ca="1" si="132"/>
        <v>-453301211.32589668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-453301211.32589668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-1888755.0471912362</v>
      </c>
      <c r="L1673" s="444">
        <f t="shared" ca="1" si="132"/>
        <v>-455189966.37308794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-455189966.37308794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-1896624.8598878665</v>
      </c>
      <c r="L1674" s="444">
        <f t="shared" ca="1" si="132"/>
        <v>-457086591.23297578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-457086591.23297578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-1904527.4634707326</v>
      </c>
      <c r="L1675" s="444">
        <f t="shared" ca="1" si="132"/>
        <v>-458991118.69644654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-458991118.69644654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-1912462.9945685272</v>
      </c>
      <c r="L1676" s="444">
        <f t="shared" ca="1" si="132"/>
        <v>-460903581.69101506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-460903581.69101506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-1920431.5903792297</v>
      </c>
      <c r="L1677" s="444">
        <f t="shared" ca="1" si="132"/>
        <v>-462824013.2813943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-462824013.2813943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-1928433.3886724764</v>
      </c>
      <c r="L1678" s="444">
        <f t="shared" ca="1" si="132"/>
        <v>-464752446.67006677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-464752446.67006677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-1936468.5277919448</v>
      </c>
      <c r="L1679" s="444">
        <f t="shared" ca="1" si="132"/>
        <v>-466688915.19785869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-466688915.19785869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-1944537.1466577444</v>
      </c>
      <c r="L1680" s="444">
        <f t="shared" ca="1" si="132"/>
        <v>-468633452.34451646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-468633452.34451646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-1952639.3847688183</v>
      </c>
      <c r="L1681" s="444">
        <f t="shared" ca="1" si="132"/>
        <v>-470586091.7292853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-470586091.7292853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-1960775.3822053554</v>
      </c>
      <c r="L1682" s="444">
        <f t="shared" ca="1" si="132"/>
        <v>-472546867.11149067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-472546867.11149067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-1968945.2796312107</v>
      </c>
      <c r="L1683" s="444">
        <f t="shared" ca="1" si="132"/>
        <v>-474515812.39112186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-474515812.39112186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-1977149.2182963411</v>
      </c>
      <c r="L1684" s="444">
        <f t="shared" ca="1" si="132"/>
        <v>-476492961.60941821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-476492961.60941821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-1985387.3400392423</v>
      </c>
      <c r="L1685" s="444">
        <f t="shared" ca="1" si="132"/>
        <v>-478478348.94945747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-478478348.94945747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-1993659.7872894062</v>
      </c>
      <c r="L1686" s="444">
        <f t="shared" ca="1" si="132"/>
        <v>-480472008.73674685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-480472008.73674685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-2001966.7030697789</v>
      </c>
      <c r="L1687" s="444">
        <f t="shared" ca="1" si="132"/>
        <v>-482473975.43981665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-482473975.43981665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-2010308.230999236</v>
      </c>
      <c r="L1688" s="444">
        <f t="shared" ca="1" si="132"/>
        <v>-484484283.67081589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-484484283.67081589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-2018684.5152950662</v>
      </c>
      <c r="L1689" s="444">
        <f t="shared" ca="1" si="132"/>
        <v>-486502968.18611097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-486502968.18611097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-2027095.7007754624</v>
      </c>
      <c r="L1690" s="444">
        <f t="shared" ca="1" si="132"/>
        <v>-488530063.88688642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-488530063.88688642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-2035541.9328620266</v>
      </c>
      <c r="L1691" s="444">
        <f t="shared" ca="1" si="132"/>
        <v>-490565605.81974846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-490565605.81974846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-2044023.3575822853</v>
      </c>
      <c r="L1692" s="444">
        <f t="shared" ca="1" si="132"/>
        <v>-492609629.17733073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-492609629.17733073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-2052540.1215722112</v>
      </c>
      <c r="L1693" s="444">
        <f t="shared" ca="1" si="132"/>
        <v>-494662169.29890293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-494662169.29890293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-2061092.3720787619</v>
      </c>
      <c r="L1694" s="444">
        <f t="shared" ca="1" si="132"/>
        <v>-496723261.67098171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-496723261.67098171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-2069680.2569624237</v>
      </c>
      <c r="L1695" s="444">
        <f t="shared" ca="1" si="132"/>
        <v>-498792941.92794412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-498792941.92794412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-2078303.9246997668</v>
      </c>
      <c r="L1696" s="444">
        <f t="shared" ca="1" si="132"/>
        <v>-500871245.85264391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-500871245.85264391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-2086963.5243860162</v>
      </c>
      <c r="L1697" s="444">
        <f t="shared" ca="1" si="132"/>
        <v>-502958209.3770299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-502958209.3770299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-2095659.2057376246</v>
      </c>
      <c r="L1698" s="444">
        <f t="shared" ca="1" si="132"/>
        <v>-505053868.58276755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-505053868.58276755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-2104391.1190948649</v>
      </c>
      <c r="L1699" s="444">
        <f t="shared" ca="1" si="132"/>
        <v>-507158259.70186239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-507158259.70186239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-2113159.4154244266</v>
      </c>
      <c r="L1700" s="444">
        <f t="shared" ca="1" si="132"/>
        <v>-509271419.1172868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-509271419.1172868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-2121964.2463220283</v>
      </c>
      <c r="L1701" s="444">
        <f t="shared" ca="1" si="132"/>
        <v>-511393383.36360884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-511393383.36360884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-2130805.7640150366</v>
      </c>
      <c r="L1702" s="444">
        <f t="shared" ca="1" si="132"/>
        <v>-513524189.12762386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-513524189.12762386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-2139684.1213650992</v>
      </c>
      <c r="L1703" s="444">
        <f t="shared" ca="1" si="132"/>
        <v>-515663873.24898893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-515663873.24898893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-2148599.471870787</v>
      </c>
      <c r="L1704" s="444">
        <f t="shared" ca="1" si="132"/>
        <v>-517812472.72085971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-517812472.72085971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-2157551.9696702487</v>
      </c>
      <c r="L1705" s="444">
        <f t="shared" ca="1" si="132"/>
        <v>-519970024.69052994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-519970024.69052994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-2166541.7695438745</v>
      </c>
      <c r="L1706" s="444">
        <f t="shared" ca="1" si="132"/>
        <v>-522136566.46007383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-522136566.46007383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-2175569.0269169747</v>
      </c>
      <c r="L1707" s="444">
        <f t="shared" ca="1" si="132"/>
        <v>-524312135.48699081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-524312135.48699081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-2184633.8978624619</v>
      </c>
      <c r="L1708" s="444">
        <f t="shared" ca="1" si="132"/>
        <v>-526496769.38485324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-526496769.38485324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-2193736.5391035555</v>
      </c>
      <c r="L1709" s="444">
        <f t="shared" ca="1" si="132"/>
        <v>-528690505.92395681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-528690505.92395681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-2202877.1080164867</v>
      </c>
      <c r="L1710" s="444">
        <f t="shared" ca="1" si="132"/>
        <v>-530893383.0319733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-530893383.0319733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-2212055.7626332217</v>
      </c>
      <c r="L1711" s="444">
        <f t="shared" ca="1" si="132"/>
        <v>-533105438.79460651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-533105438.79460651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-2221272.6616441938</v>
      </c>
      <c r="L1712" s="444">
        <f t="shared" ca="1" si="132"/>
        <v>-535326711.45625073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-535326711.45625073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-2230527.9644010449</v>
      </c>
      <c r="L1713" s="444">
        <f t="shared" ca="1" si="132"/>
        <v>-537557239.42065179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-537557239.42065179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-2239821.8309193826</v>
      </c>
      <c r="L1714" s="444">
        <f t="shared" ca="1" si="132"/>
        <v>-539797061.25157118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-539797061.25157118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-2249154.4218815467</v>
      </c>
      <c r="L1715" s="444">
        <f t="shared" ca="1" si="132"/>
        <v>-542046215.67345273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-542046215.67345273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-2258525.8986393865</v>
      </c>
      <c r="L1716" s="444">
        <f t="shared" ca="1" si="132"/>
        <v>-544304741.57209218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-544304741.57209218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-2267936.4232170507</v>
      </c>
      <c r="L1717" s="444">
        <f t="shared" ca="1" si="132"/>
        <v>-546572677.99530923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-546572677.99530923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-2277386.1583137885</v>
      </c>
      <c r="L1718" s="444">
        <f t="shared" ca="1" si="132"/>
        <v>-548850064.15362298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-548850064.15362298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-2286875.2673067623</v>
      </c>
      <c r="L1719" s="444">
        <f t="shared" ca="1" si="132"/>
        <v>-551136939.42092979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-551136939.42092979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-2296403.9142538742</v>
      </c>
      <c r="L1720" s="444">
        <f t="shared" ca="1" si="132"/>
        <v>-553433343.33518362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-553433343.33518362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-2305972.2638965985</v>
      </c>
      <c r="L1721" s="444">
        <f t="shared" ca="1" si="132"/>
        <v>-555739315.5990802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-555739315.5990802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-2315580.4816628341</v>
      </c>
      <c r="L1722" s="444">
        <f t="shared" ca="1" si="132"/>
        <v>-558054896.08074307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-558054896.08074307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-2325228.733669763</v>
      </c>
      <c r="L1723" s="444">
        <f t="shared" ca="1" si="132"/>
        <v>-560380124.81441283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-560380124.81441283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-2334917.1867267201</v>
      </c>
      <c r="L1724" s="444">
        <f t="shared" ca="1" si="132"/>
        <v>-562715042.00113952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-562715042.00113952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-2344646.0083380812</v>
      </c>
      <c r="L1725" s="444">
        <f t="shared" ca="1" si="132"/>
        <v>-565059688.00947762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-565059688.00947762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-2354415.3667061566</v>
      </c>
      <c r="L1726" s="444">
        <f t="shared" ca="1" si="132"/>
        <v>-567414103.37618375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-567414103.37618375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-2364225.4307340989</v>
      </c>
      <c r="L1727" s="444">
        <f t="shared" ca="1" si="132"/>
        <v>-569778328.80691791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-569778328.80691791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-2374076.3700288245</v>
      </c>
      <c r="L1728" s="444">
        <f t="shared" ca="1" si="132"/>
        <v>-572152405.17694676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-572152405.17694676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-2383968.3549039448</v>
      </c>
      <c r="L1729" s="444">
        <f t="shared" ca="1" si="132"/>
        <v>-574536373.5318507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-574536373.5318507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-2393901.556382711</v>
      </c>
      <c r="L1730" s="444">
        <f t="shared" ca="1" si="132"/>
        <v>-576930275.08823335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-576930275.08823335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-2403876.1462009721</v>
      </c>
      <c r="L1731" s="444">
        <f t="shared" ca="1" si="132"/>
        <v>-579334151.23443437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-579334151.23443437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-2413892.2968101432</v>
      </c>
      <c r="L1732" s="444">
        <f t="shared" ca="1" si="132"/>
        <v>-581748043.53124452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-581748043.53124452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-2423950.1813801853</v>
      </c>
      <c r="L1733" s="444">
        <f t="shared" ca="1" si="132"/>
        <v>-584171993.71262467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-584171993.71262467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-2434049.9738026028</v>
      </c>
      <c r="L1734" s="444">
        <f t="shared" ca="1" si="132"/>
        <v>-586606043.68642724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-586606043.68642724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-2444191.8486934467</v>
      </c>
      <c r="L1735" s="444">
        <f t="shared" ca="1" si="132"/>
        <v>-589050235.53512073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-589050235.53512073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-2454375.9813963361</v>
      </c>
      <c r="L1736" s="444">
        <f t="shared" ca="1" si="132"/>
        <v>-591504611.51651704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-591504611.51651704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-2464602.5479854876</v>
      </c>
      <c r="L1737" s="444">
        <f t="shared" ca="1" si="132"/>
        <v>-593969214.06450248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-593969214.06450248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-2474871.7252687602</v>
      </c>
      <c r="L1738" s="444">
        <f t="shared" ca="1" si="132"/>
        <v>-596444085.7897712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-596444085.7897712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-2485183.6907907133</v>
      </c>
      <c r="L1739" s="444">
        <f t="shared" ca="1" si="132"/>
        <v>-598929269.48056197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-598929269.48056197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-2495538.6228356748</v>
      </c>
      <c r="L1740" s="444">
        <f t="shared" ca="1" si="132"/>
        <v>-601424808.10339761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-601424808.10339761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-2505936.7004308235</v>
      </c>
      <c r="L1741" s="444">
        <f t="shared" ca="1" si="132"/>
        <v>-603930744.80382848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-603930744.80382848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-2516378.1033492852</v>
      </c>
      <c r="L1742" s="444">
        <f t="shared" ca="1" si="132"/>
        <v>-606447122.90717781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-606447122.90717781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-2526863.012113241</v>
      </c>
      <c r="L1743" s="444">
        <f t="shared" ca="1" si="132"/>
        <v>-608973985.91929102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-608973985.91929102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-2537391.6079970459</v>
      </c>
      <c r="L1744" s="444">
        <f t="shared" ca="1" si="132"/>
        <v>-611511377.52728808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-611511377.52728808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-2547964.073030367</v>
      </c>
      <c r="L1745" s="444">
        <f t="shared" ca="1" si="132"/>
        <v>-614059341.60031843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-614059341.60031843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-2558580.590001327</v>
      </c>
      <c r="L1746" s="444">
        <f t="shared" ca="1" si="132"/>
        <v>-616617922.19031978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-616617922.19031978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-2569241.3424596656</v>
      </c>
      <c r="L1747" s="444">
        <f t="shared" ca="1" si="132"/>
        <v>-619187163.53277946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-619187163.53277946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-2579946.5147199142</v>
      </c>
      <c r="L1748" s="444">
        <f t="shared" ca="1" si="132"/>
        <v>-621767110.04749942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-621767110.04749942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-2590696.2918645809</v>
      </c>
      <c r="L1749" s="444">
        <f t="shared" ca="1" si="132"/>
        <v>-624357806.33936405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-624357806.33936405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-2601490.8597473502</v>
      </c>
      <c r="L1750" s="444">
        <f t="shared" ca="1" si="132"/>
        <v>-626959297.19911146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-626959297.19911146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-2612330.4049962978</v>
      </c>
      <c r="L1751" s="444">
        <f t="shared" ca="1" si="132"/>
        <v>-629571627.60410774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-629571627.60410774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-2623215.1150171156</v>
      </c>
      <c r="L1752" s="444">
        <f t="shared" ca="1" si="132"/>
        <v>-632194842.71912479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-632194842.71912479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-2634145.1779963532</v>
      </c>
      <c r="L1753" s="444">
        <f t="shared" ca="1" si="132"/>
        <v>-634828987.89712119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-634828987.89712119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-2645120.7829046715</v>
      </c>
      <c r="L1754" s="444">
        <f t="shared" ca="1" si="132"/>
        <v>-637474108.68002582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-637474108.68002582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-2656142.1195001076</v>
      </c>
      <c r="L1755" s="444">
        <f t="shared" ca="1" si="132"/>
        <v>-640130250.79952598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-640130250.79952598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-2667209.3783313581</v>
      </c>
      <c r="L1756" s="444">
        <f t="shared" ca="1" si="132"/>
        <v>-642797460.17785728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-642797460.17785728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-2678322.750741072</v>
      </c>
      <c r="L1757" s="444">
        <f t="shared" ca="1" si="132"/>
        <v>-645475782.9285984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-645475782.9285984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-2689482.4288691599</v>
      </c>
      <c r="L1758" s="444">
        <f t="shared" ca="1" si="132"/>
        <v>-648165265.35746753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-648165265.35746753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-2700688.6056561149</v>
      </c>
      <c r="L1759" s="444">
        <f t="shared" ca="1" si="132"/>
        <v>-650865953.96312368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-650865953.96312368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-2711941.4748463486</v>
      </c>
      <c r="L1760" s="444">
        <f t="shared" ca="1" si="132"/>
        <v>-653577895.43797004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-653577895.43797004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-2723241.2309915419</v>
      </c>
      <c r="L1761" s="444">
        <f t="shared" ca="1" si="132"/>
        <v>-656301136.66896152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-656301136.66896152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-2734588.0694540064</v>
      </c>
      <c r="L1762" s="444">
        <f t="shared" ca="1" si="132"/>
        <v>-659035724.73841548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-659035724.73841548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-2745982.1864100643</v>
      </c>
      <c r="L1763" s="444">
        <f t="shared" ca="1" si="132"/>
        <v>-661781706.92482555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-661781706.92482555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-2757423.7788534397</v>
      </c>
      <c r="L1764" s="444">
        <f t="shared" ca="1" si="132"/>
        <v>-664539130.70367897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-664539130.70367897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-2768913.0445986623</v>
      </c>
      <c r="L1765" s="444">
        <f t="shared" ca="1" si="132"/>
        <v>-667308043.74827766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-667308043.74827766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-2780450.1822844902</v>
      </c>
      <c r="L1766" s="444">
        <f t="shared" ca="1" si="132"/>
        <v>-670088493.93056214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-670088493.93056214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-2792035.3913773424</v>
      </c>
      <c r="L1767" s="444">
        <f t="shared" ca="1" si="132"/>
        <v>-672880529.32193947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-672880529.32193947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-2803668.8721747478</v>
      </c>
      <c r="L1768" s="444">
        <f t="shared" ca="1" si="132"/>
        <v>-675684198.19411421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-675684198.19411421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-2815350.8258088091</v>
      </c>
      <c r="L1769" s="444">
        <f t="shared" ca="1" si="132"/>
        <v>-678499549.01992297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-678499549.01992297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-2827081.4542496791</v>
      </c>
      <c r="L1770" s="444">
        <f t="shared" ca="1" si="132"/>
        <v>-681326630.47417259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-681326630.47417259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-2838860.9603090524</v>
      </c>
      <c r="L1771" s="444">
        <f t="shared" ca="1" si="132"/>
        <v>-684165491.43448162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-684165491.43448162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-2850689.5476436736</v>
      </c>
      <c r="L1772" s="444">
        <f t="shared" ca="1" si="132"/>
        <v>-687016180.98212528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-687016180.98212528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-2862567.4207588555</v>
      </c>
      <c r="L1773" s="444">
        <f t="shared" ca="1" si="132"/>
        <v>-689878748.40288413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-689878748.40288413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-2874494.785012017</v>
      </c>
      <c r="L1774" s="444">
        <f t="shared" ca="1" si="132"/>
        <v>-692753243.18789613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-692753243.18789613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-2886471.8466162337</v>
      </c>
      <c r="L1775" s="444">
        <f t="shared" ca="1" si="132"/>
        <v>-695639715.0345124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-695639715.0345124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-2898498.8126438018</v>
      </c>
      <c r="L1776" s="444">
        <f t="shared" ca="1" si="132"/>
        <v>-698538213.84715617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-698538213.84715617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-2910575.8910298175</v>
      </c>
      <c r="L1777" s="444">
        <f t="shared" ca="1" si="132"/>
        <v>-701448789.738186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-701448789.738186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-2922703.2905757749</v>
      </c>
      <c r="L1778" s="444">
        <f t="shared" ca="1" si="132"/>
        <v>-704371493.02876174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-704371493.02876174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-2934881.2209531739</v>
      </c>
      <c r="L1779" s="444">
        <f t="shared" ca="1" si="132"/>
        <v>-707306374.24971497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-707306374.24971497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-2947109.8927071458</v>
      </c>
      <c r="L1780" s="444">
        <f t="shared" ca="1" si="132"/>
        <v>-710253484.14242208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-710253484.14242208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-2959389.5172600918</v>
      </c>
      <c r="L1781" s="444">
        <f t="shared" ca="1" si="132"/>
        <v>-713212873.65968215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-713212873.65968215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-2971720.3069153423</v>
      </c>
      <c r="L1782" s="444">
        <f t="shared" ca="1" si="132"/>
        <v>-716184593.96659744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-716184593.96659744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-2984102.4748608228</v>
      </c>
      <c r="L1783" s="444">
        <f t="shared" ca="1" si="132"/>
        <v>-719168696.44145823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-719168696.44145823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-2996536.2351727425</v>
      </c>
      <c r="L1784" s="444">
        <f t="shared" ca="1" si="132"/>
        <v>-722165232.67663097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-722165232.67663097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-3009021.8028192958</v>
      </c>
      <c r="L1785" s="444">
        <f t="shared" ca="1" si="132"/>
        <v>-725174254.47945023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-725174254.47945023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-3021559.3936643759</v>
      </c>
      <c r="L1786" s="444">
        <f t="shared" ca="1" si="132"/>
        <v>-728195813.87311459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-728195813.87311459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-3034149.2244713106</v>
      </c>
      <c r="L1787" s="444">
        <f t="shared" ca="1" si="132"/>
        <v>-731229963.09758592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-731229963.09758592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-3046791.5129066082</v>
      </c>
      <c r="L1788" s="444">
        <f t="shared" ca="1" si="132"/>
        <v>-734276754.61049247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-734276754.61049247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-3059486.4775437186</v>
      </c>
      <c r="L1789" s="444">
        <f t="shared" ca="1" si="132"/>
        <v>-737336241.08803618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-737336241.08803618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-3072234.3378668176</v>
      </c>
      <c r="L1790" s="444">
        <f t="shared" ca="1" si="132"/>
        <v>-740408475.42590296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-740408475.42590296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-3085035.3142745956</v>
      </c>
      <c r="L1791" s="444">
        <f t="shared" ca="1" si="132"/>
        <v>-743493510.74017751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-743493510.74017751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-3097889.6280840728</v>
      </c>
      <c r="L1792" s="444">
        <f t="shared" ca="1" si="132"/>
        <v>-746591400.36826158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-746591400.36826158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-3110797.5015344233</v>
      </c>
      <c r="L1793" s="444">
        <f t="shared" ref="L1793:L2047" ca="1" si="137">I1793-J1793+K1793</f>
        <v>-749702197.86979604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-749702197.86979604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-3123759.1577908169</v>
      </c>
      <c r="L1794" s="444">
        <f t="shared" ca="1" si="137"/>
        <v>-752825957.02758682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-752825957.02758682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-3136774.8209482785</v>
      </c>
      <c r="L1795" s="444">
        <f t="shared" ca="1" si="137"/>
        <v>-755962731.84853506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-755962731.84853506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-3149844.7160355626</v>
      </c>
      <c r="L1796" s="444">
        <f t="shared" ca="1" si="137"/>
        <v>-759112576.56457067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-759112576.56457067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-3162969.0690190443</v>
      </c>
      <c r="L1797" s="444">
        <f t="shared" ca="1" si="137"/>
        <v>-762275545.63358974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-762275545.63358974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-3176148.1068066237</v>
      </c>
      <c r="L1798" s="444">
        <f t="shared" ca="1" si="137"/>
        <v>-765451693.74039638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-765451693.74039638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-3189382.0572516518</v>
      </c>
      <c r="L1799" s="444">
        <f t="shared" ca="1" si="137"/>
        <v>-768641075.79764807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-768641075.79764807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-3202671.1491568671</v>
      </c>
      <c r="L1800" s="444">
        <f t="shared" ca="1" si="137"/>
        <v>-771843746.94680488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-771843746.94680488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-3216015.6122783534</v>
      </c>
      <c r="L1801" s="444">
        <f t="shared" ca="1" si="137"/>
        <v>-775059762.55908322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-775059762.55908322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-3229415.6773295132</v>
      </c>
      <c r="L1802" s="444">
        <f t="shared" ca="1" si="137"/>
        <v>-778289178.23641276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-778289178.23641276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-3242871.5759850531</v>
      </c>
      <c r="L1803" s="444">
        <f t="shared" ca="1" si="137"/>
        <v>-781532049.81239784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-781532049.81239784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-3256383.5408849912</v>
      </c>
      <c r="L1804" s="444">
        <f t="shared" ca="1" si="137"/>
        <v>-784788433.35328281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-784788433.35328281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-3269951.8056386784</v>
      </c>
      <c r="L1805" s="444">
        <f t="shared" ca="1" si="137"/>
        <v>-788058385.15892148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-788058385.15892148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-3283576.6048288397</v>
      </c>
      <c r="L1806" s="444">
        <f t="shared" ca="1" si="137"/>
        <v>-791341961.76375031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-791341961.76375031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-3297258.1740156263</v>
      </c>
      <c r="L1807" s="444">
        <f t="shared" ca="1" si="137"/>
        <v>-794639219.93776596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-794639219.93776596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-3310996.7497406914</v>
      </c>
      <c r="L1808" s="444">
        <f t="shared" ca="1" si="137"/>
        <v>-797950216.68750668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-797950216.68750668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-3324792.5695312778</v>
      </c>
      <c r="L1809" s="444">
        <f t="shared" ca="1" si="137"/>
        <v>-801275009.257038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-801275009.257038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-3338645.8719043247</v>
      </c>
      <c r="L1810" s="444">
        <f t="shared" ca="1" si="137"/>
        <v>-804613655.12894237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-804613655.12894237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-3352556.896370593</v>
      </c>
      <c r="L1811" s="444">
        <f t="shared" ca="1" si="137"/>
        <v>-807966212.02531302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-807966212.02531302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-3366525.8834388042</v>
      </c>
      <c r="L1812" s="444">
        <f t="shared" ca="1" si="137"/>
        <v>-811332737.90875185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-811332737.90875185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-3380553.0746197994</v>
      </c>
      <c r="L1813" s="444">
        <f t="shared" ca="1" si="137"/>
        <v>-814713290.98337162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-814713290.98337162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-3394638.7124307151</v>
      </c>
      <c r="L1814" s="444">
        <f t="shared" ca="1" si="137"/>
        <v>-818107929.69580233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-818107929.69580233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-3408783.0403991765</v>
      </c>
      <c r="L1815" s="444">
        <f t="shared" ca="1" si="137"/>
        <v>-821516712.73620152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-821516712.73620152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-3422986.3030675063</v>
      </c>
      <c r="L1816" s="444">
        <f t="shared" ca="1" si="137"/>
        <v>-824939699.03926909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-824939699.03926909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-3437248.7459969544</v>
      </c>
      <c r="L1817" s="444">
        <f t="shared" ca="1" si="137"/>
        <v>-828376947.78526604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-828376947.78526604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-3451570.6157719418</v>
      </c>
      <c r="L1818" s="444">
        <f t="shared" ca="1" si="137"/>
        <v>-831828518.40103793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-831828518.40103793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-3465952.1600043247</v>
      </c>
      <c r="L1819" s="444">
        <f t="shared" ca="1" si="137"/>
        <v>-835294470.56104231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-835294470.56104231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-3480393.627337676</v>
      </c>
      <c r="L1820" s="444">
        <f t="shared" ca="1" si="137"/>
        <v>-838774864.18838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-838774864.18838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-3494895.2674515834</v>
      </c>
      <c r="L1821" s="444">
        <f t="shared" ca="1" si="137"/>
        <v>-842269759.45583153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-842269759.45583153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-3509457.3310659644</v>
      </c>
      <c r="L1822" s="444">
        <f t="shared" ca="1" si="137"/>
        <v>-845779216.78689754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-845779216.78689754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-3524080.0699454066</v>
      </c>
      <c r="L1823" s="444">
        <f t="shared" ca="1" si="137"/>
        <v>-849303296.85684299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-849303296.85684299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-3538763.7369035124</v>
      </c>
      <c r="L1824" s="444">
        <f t="shared" ca="1" si="137"/>
        <v>-852842060.59374654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-852842060.59374654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-3553508.5858072774</v>
      </c>
      <c r="L1825" s="444">
        <f t="shared" ca="1" si="137"/>
        <v>-856395569.17955387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-856395569.17955387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-3568314.8715814743</v>
      </c>
      <c r="L1826" s="444">
        <f t="shared" ca="1" si="137"/>
        <v>-859963884.0511353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-859963884.0511353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-3583182.8502130639</v>
      </c>
      <c r="L1827" s="444">
        <f t="shared" ca="1" si="137"/>
        <v>-863547066.90134835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-863547066.90134835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-3598112.7787556183</v>
      </c>
      <c r="L1828" s="444">
        <f t="shared" ca="1" si="137"/>
        <v>-867145179.68010402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-867145179.68010402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-3613104.915333766</v>
      </c>
      <c r="L1829" s="444">
        <f t="shared" ca="1" si="137"/>
        <v>-870758284.59543777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-870758284.59543777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-3628159.5191476569</v>
      </c>
      <c r="L1830" s="444">
        <f t="shared" ca="1" si="137"/>
        <v>-874386444.1145854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-874386444.1145854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-3643276.8504774389</v>
      </c>
      <c r="L1831" s="444">
        <f t="shared" ca="1" si="137"/>
        <v>-878029720.96506286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-878029720.96506286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-3658457.1706877616</v>
      </c>
      <c r="L1832" s="444">
        <f t="shared" ca="1" si="137"/>
        <v>-881688178.13575065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-881688178.13575065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-3673700.7422322948</v>
      </c>
      <c r="L1833" s="444">
        <f t="shared" ca="1" si="137"/>
        <v>-885361878.87798297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-885361878.87798297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-3689007.8286582623</v>
      </c>
      <c r="L1834" s="444">
        <f t="shared" ca="1" si="137"/>
        <v>-889050886.7066412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-889050886.7066412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-3704378.694611005</v>
      </c>
      <c r="L1835" s="444">
        <f t="shared" ca="1" si="137"/>
        <v>-892755265.40125215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-892755265.40125215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-3719813.6058385507</v>
      </c>
      <c r="L1836" s="444">
        <f t="shared" ca="1" si="137"/>
        <v>-896475079.00709069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-896475079.00709069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-3735312.8291962114</v>
      </c>
      <c r="L1837" s="444">
        <f t="shared" ca="1" si="137"/>
        <v>-900210391.8362869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-900210391.8362869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-3750876.6326511954</v>
      </c>
      <c r="L1838" s="444">
        <f t="shared" ca="1" si="137"/>
        <v>-903961268.46893811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-903961268.46893811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-3766505.2852872419</v>
      </c>
      <c r="L1839" s="444">
        <f t="shared" ca="1" si="137"/>
        <v>-907727773.75422537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-907727773.75422537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-3782199.0573092722</v>
      </c>
      <c r="L1840" s="444">
        <f t="shared" ca="1" si="137"/>
        <v>-911509972.81153464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-911509972.81153464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-3797958.2200480611</v>
      </c>
      <c r="L1841" s="444">
        <f t="shared" ca="1" si="137"/>
        <v>-915307931.03158271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-915307931.03158271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-3813783.0459649283</v>
      </c>
      <c r="L1842" s="444">
        <f t="shared" ca="1" si="137"/>
        <v>-919121714.07754767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-919121714.07754767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-3829673.8086564485</v>
      </c>
      <c r="L1843" s="444">
        <f t="shared" ca="1" si="137"/>
        <v>-922951387.88620412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-922951387.88620412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-3845630.7828591834</v>
      </c>
      <c r="L1844" s="444">
        <f t="shared" ca="1" si="137"/>
        <v>-926797018.66906333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-926797018.66906333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-3861654.2444544304</v>
      </c>
      <c r="L1845" s="444">
        <f t="shared" ca="1" si="137"/>
        <v>-930658672.91351771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-930658672.91351771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-3877744.4704729905</v>
      </c>
      <c r="L1846" s="444">
        <f t="shared" ca="1" si="137"/>
        <v>-934536417.38399065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-934536417.38399065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-3893901.7390999612</v>
      </c>
      <c r="L1847" s="444">
        <f t="shared" ca="1" si="137"/>
        <v>-938430319.12309062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-938430319.12309062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-3910126.3296795445</v>
      </c>
      <c r="L1848" s="444">
        <f t="shared" ca="1" si="137"/>
        <v>-942340445.45277011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-942340445.45277011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-3926418.522719875</v>
      </c>
      <c r="L1849" s="444">
        <f t="shared" ca="1" si="137"/>
        <v>-946266863.97548997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-946266863.97548997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-3942778.599897875</v>
      </c>
      <c r="L1850" s="444">
        <f t="shared" ca="1" si="137"/>
        <v>-950209642.57538784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-950209642.57538784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-3959206.844064116</v>
      </c>
      <c r="L1851" s="444">
        <f t="shared" ca="1" si="137"/>
        <v>-954168849.41945195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-954168849.41945195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-3975703.5392477158</v>
      </c>
      <c r="L1852" s="444">
        <f t="shared" ca="1" si="137"/>
        <v>-958144552.9586997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-958144552.9586997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-3992268.9706612481</v>
      </c>
      <c r="L1853" s="444">
        <f t="shared" ca="1" si="137"/>
        <v>-962136821.92936099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-962136821.92936099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-4008903.4247056707</v>
      </c>
      <c r="L1854" s="444">
        <f t="shared" ca="1" si="137"/>
        <v>-966145725.35406661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-966145725.35406661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-4025607.1889752774</v>
      </c>
      <c r="L1855" s="444">
        <f t="shared" ca="1" si="137"/>
        <v>-970171332.54304194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-970171332.54304194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-4042380.5522626746</v>
      </c>
      <c r="L1856" s="444">
        <f t="shared" ca="1" si="137"/>
        <v>-974213713.09530461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-974213713.09530461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-4059223.8045637691</v>
      </c>
      <c r="L1857" s="444">
        <f t="shared" ca="1" si="137"/>
        <v>-978272936.89986837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-978272936.89986837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-4076137.237082785</v>
      </c>
      <c r="L1858" s="444">
        <f t="shared" ca="1" si="137"/>
        <v>-982349074.13695121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-982349074.13695121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-4093121.1422372968</v>
      </c>
      <c r="L1859" s="444">
        <f t="shared" ca="1" si="137"/>
        <v>-986442195.27918851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-986442195.27918851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-4110175.8136632848</v>
      </c>
      <c r="L1860" s="444">
        <f t="shared" ca="1" si="137"/>
        <v>-990552371.09285176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-990552371.09285176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-4127301.5462202155</v>
      </c>
      <c r="L1861" s="444">
        <f t="shared" ca="1" si="137"/>
        <v>-994679672.63907194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-994679672.63907194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-4144498.6359961331</v>
      </c>
      <c r="L1862" s="444">
        <f t="shared" ca="1" si="137"/>
        <v>-998824171.27506804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-998824171.27506804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-4161767.3803127841</v>
      </c>
      <c r="L1863" s="444">
        <f t="shared" ca="1" si="137"/>
        <v>-1002985938.6553808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-1002985938.6553808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-4179108.0777307535</v>
      </c>
      <c r="L1864" s="444">
        <f t="shared" ca="1" si="137"/>
        <v>-1007165046.7331116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-1007165046.7331116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-4196521.0280546313</v>
      </c>
      <c r="L1865" s="444">
        <f t="shared" ca="1" si="137"/>
        <v>-1011361567.7611662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-1011361567.7611662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-4214006.5323381927</v>
      </c>
      <c r="L1866" s="444">
        <f t="shared" ca="1" si="137"/>
        <v>-1015575574.2935044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-1015575574.2935044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-4231564.8928896012</v>
      </c>
      <c r="L1867" s="444">
        <f t="shared" ca="1" si="137"/>
        <v>-1019807139.186394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-1019807139.186394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-4249196.4132766416</v>
      </c>
      <c r="L1868" s="444">
        <f t="shared" ca="1" si="137"/>
        <v>-1024056335.5996706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-1024056335.5996706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-4266901.3983319616</v>
      </c>
      <c r="L1869" s="444">
        <f t="shared" ca="1" si="137"/>
        <v>-1028323236.9980026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-1028323236.9980026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-4284680.1541583445</v>
      </c>
      <c r="L1870" s="444">
        <f t="shared" ca="1" si="137"/>
        <v>-1032607917.152161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-1032607917.152161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-4302532.9881340042</v>
      </c>
      <c r="L1871" s="444">
        <f t="shared" ca="1" si="137"/>
        <v>-1036910450.140295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-1036910450.140295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-4320460.2089178963</v>
      </c>
      <c r="L1872" s="444">
        <f t="shared" ca="1" si="137"/>
        <v>-1041230910.3492129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-1041230910.3492129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-4338462.1264550537</v>
      </c>
      <c r="L1873" s="444">
        <f t="shared" ca="1" si="137"/>
        <v>-1045569372.475668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-1045569372.475668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-4356539.0519819492</v>
      </c>
      <c r="L1874" s="444">
        <f t="shared" ca="1" si="137"/>
        <v>-1049925911.5276499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-1049925911.5276499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-4374691.298031874</v>
      </c>
      <c r="L1875" s="444">
        <f t="shared" ca="1" si="137"/>
        <v>-1054300602.8256818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-1054300602.8256818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-4392919.1784403417</v>
      </c>
      <c r="L1876" s="444">
        <f t="shared" ca="1" si="137"/>
        <v>-1058693522.0041221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-1058693522.0041221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-4411223.0083505092</v>
      </c>
      <c r="L1877" s="444">
        <f t="shared" ca="1" si="137"/>
        <v>-1063104745.0124726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-1063104745.0124726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-4429603.1042186366</v>
      </c>
      <c r="L1878" s="444">
        <f t="shared" ca="1" si="137"/>
        <v>-1067534348.1166912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-1067534348.1166912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-4448059.7838195469</v>
      </c>
      <c r="L1879" s="444">
        <f t="shared" ca="1" si="137"/>
        <v>-1071982407.9005108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-1071982407.9005108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-4466593.366252128</v>
      </c>
      <c r="L1880" s="444">
        <f t="shared" ca="1" si="137"/>
        <v>-1076449001.266763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-1076449001.266763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-4485204.1719448455</v>
      </c>
      <c r="L1881" s="444">
        <f t="shared" ca="1" si="137"/>
        <v>-1080934205.4387078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-1080934205.4387078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-4503892.5226612827</v>
      </c>
      <c r="L1882" s="444">
        <f t="shared" ca="1" si="137"/>
        <v>-1085438097.961369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-1085438097.961369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-4522658.7415057039</v>
      </c>
      <c r="L1883" s="444">
        <f t="shared" ca="1" si="137"/>
        <v>-1089960756.7028747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-1089960756.7028747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-4541503.1529286448</v>
      </c>
      <c r="L1884" s="444">
        <f t="shared" ca="1" si="137"/>
        <v>-1094502259.8558033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-1094502259.8558033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-4560426.0827325135</v>
      </c>
      <c r="L1885" s="444">
        <f t="shared" ca="1" si="137"/>
        <v>-1099062685.9385357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-1099062685.9385357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-4579427.8580772318</v>
      </c>
      <c r="L1886" s="444">
        <f t="shared" ca="1" si="137"/>
        <v>-1103642113.796613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-1103642113.796613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-4598508.8074858878</v>
      </c>
      <c r="L1887" s="444">
        <f t="shared" ca="1" si="137"/>
        <v>-1108240622.6040988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-1108240622.6040988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-4617669.2608504118</v>
      </c>
      <c r="L1888" s="444">
        <f t="shared" ca="1" si="137"/>
        <v>-1112858291.8649492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-1112858291.8649492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-4636909.5494372882</v>
      </c>
      <c r="L1889" s="444">
        <f t="shared" ca="1" si="137"/>
        <v>-1117495201.4143865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-1117495201.4143865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-4656230.005893277</v>
      </c>
      <c r="L1890" s="444">
        <f t="shared" ca="1" si="137"/>
        <v>-1122151431.4202797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-1122151431.4202797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-4675630.9642511653</v>
      </c>
      <c r="L1891" s="444">
        <f t="shared" ca="1" si="137"/>
        <v>-1126827062.384531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-1126827062.384531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-4695112.7599355457</v>
      </c>
      <c r="L1892" s="444">
        <f t="shared" ca="1" si="137"/>
        <v>-1131522175.1444666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-1131522175.1444666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-4714675.7297686106</v>
      </c>
      <c r="L1893" s="444">
        <f t="shared" ca="1" si="137"/>
        <v>-1136236850.8742352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-1136236850.8742352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-4734320.2119759796</v>
      </c>
      <c r="L1894" s="444">
        <f t="shared" ca="1" si="137"/>
        <v>-1140971171.0862112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-1140971171.0862112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-4754046.5461925464</v>
      </c>
      <c r="L1895" s="444">
        <f t="shared" ca="1" si="137"/>
        <v>-1145725217.6324039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-1145725217.6324039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-4773855.0734683489</v>
      </c>
      <c r="L1896" s="444">
        <f t="shared" ca="1" si="137"/>
        <v>-1150499072.7058723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-1150499072.7058723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-4793746.1362744682</v>
      </c>
      <c r="L1897" s="444">
        <f t="shared" ca="1" si="137"/>
        <v>-1155292818.8421469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-1155292818.8421469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-4813720.0785089452</v>
      </c>
      <c r="L1898" s="444">
        <f t="shared" ca="1" si="137"/>
        <v>-1160106538.9206557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-1160106538.9206557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-4833777.2455027318</v>
      </c>
      <c r="L1899" s="444">
        <f t="shared" ca="1" si="137"/>
        <v>-1164940316.1661584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-1164940316.1661584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-4853917.98402566</v>
      </c>
      <c r="L1900" s="444">
        <f t="shared" ca="1" si="137"/>
        <v>-1169794234.1501842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-1169794234.1501842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-4874142.6422924343</v>
      </c>
      <c r="L1901" s="444">
        <f t="shared" ca="1" si="137"/>
        <v>-1174668376.7924767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-1174668376.7924767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-4894451.5699686529</v>
      </c>
      <c r="L1902" s="444">
        <f t="shared" ca="1" si="137"/>
        <v>-1179562828.3624454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-1179562828.3624454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-4914845.1181768551</v>
      </c>
      <c r="L1903" s="444">
        <f t="shared" ca="1" si="137"/>
        <v>-1184477673.4806223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-1184477673.4806223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-4935323.6395025924</v>
      </c>
      <c r="L1904" s="444">
        <f t="shared" ca="1" si="137"/>
        <v>-1189412997.1201248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-1189412997.1201248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-4955887.4880005196</v>
      </c>
      <c r="L1905" s="444">
        <f t="shared" ca="1" si="137"/>
        <v>-1194368884.6081254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-1194368884.6081254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-4976537.0192005225</v>
      </c>
      <c r="L1906" s="444">
        <f t="shared" ca="1" si="137"/>
        <v>-1199345421.627326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-1199345421.627326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-4997272.5901138587</v>
      </c>
      <c r="L1907" s="444">
        <f t="shared" ca="1" si="137"/>
        <v>-1204342694.2174399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-1204342694.2174399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-5018094.5592393326</v>
      </c>
      <c r="L1908" s="444">
        <f t="shared" ca="1" si="137"/>
        <v>-1209360788.7766793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-1209360788.7766793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-5039003.2865694966</v>
      </c>
      <c r="L1909" s="444">
        <f t="shared" ca="1" si="137"/>
        <v>-1214399792.0632489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-1214399792.0632489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-5059999.1335968701</v>
      </c>
      <c r="L1910" s="444">
        <f t="shared" ca="1" si="137"/>
        <v>-1219459791.1968458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-1219459791.1968458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-5081082.463320191</v>
      </c>
      <c r="L1911" s="444">
        <f t="shared" ca="1" si="137"/>
        <v>-1224540873.660166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-1224540873.660166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-5102253.6402506921</v>
      </c>
      <c r="L1912" s="444">
        <f t="shared" ca="1" si="137"/>
        <v>-1229643127.3004167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-1229643127.3004167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-5123513.0304184025</v>
      </c>
      <c r="L1913" s="444">
        <f t="shared" ca="1" si="137"/>
        <v>-1234766640.3308351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-1234766640.3308351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-5144861.0013784794</v>
      </c>
      <c r="L1914" s="444">
        <f t="shared" ca="1" si="137"/>
        <v>-1239911501.3322136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-1239911501.3322136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-5166297.9222175572</v>
      </c>
      <c r="L1915" s="444">
        <f t="shared" ca="1" si="137"/>
        <v>-1245077799.2544312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-1245077799.2544312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-5187824.1635601297</v>
      </c>
      <c r="L1916" s="444">
        <f t="shared" ca="1" si="137"/>
        <v>-1250265623.4179914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-1250265623.4179914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-5209440.0975749642</v>
      </c>
      <c r="L1917" s="444">
        <f t="shared" ca="1" si="137"/>
        <v>-1255475063.5155663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-1255475063.5155663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-5231146.0979815265</v>
      </c>
      <c r="L1918" s="444">
        <f t="shared" ca="1" si="137"/>
        <v>-1260706209.6135478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-1260706209.6135478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-5252942.5400564494</v>
      </c>
      <c r="L1919" s="444">
        <f t="shared" ca="1" si="137"/>
        <v>-1265959152.1536043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-1265959152.1536043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-5274829.8006400177</v>
      </c>
      <c r="L1920" s="444">
        <f t="shared" ca="1" si="137"/>
        <v>-1271233981.9542444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-1271233981.9542444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-5296808.2581426846</v>
      </c>
      <c r="L1921" s="444">
        <f t="shared" ca="1" si="137"/>
        <v>-1276530790.2123871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-1276530790.2123871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-5318878.2925516125</v>
      </c>
      <c r="L1922" s="444">
        <f t="shared" ca="1" si="137"/>
        <v>-1281849668.5049386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-1281849668.5049386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-5341040.285437244</v>
      </c>
      <c r="L1923" s="444">
        <f t="shared" ca="1" si="137"/>
        <v>-1287190708.7903759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-1287190708.7903759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-5363294.6199599002</v>
      </c>
      <c r="L1924" s="444">
        <f t="shared" ca="1" si="137"/>
        <v>-1292554003.4103358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-1292554003.4103358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-5385641.6808763994</v>
      </c>
      <c r="L1925" s="444">
        <f t="shared" ca="1" si="137"/>
        <v>-1297939645.0912123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-1297939645.0912123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-5408081.8545467174</v>
      </c>
      <c r="L1926" s="444">
        <f t="shared" ca="1" si="137"/>
        <v>-1303347726.9457591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-1303347726.9457591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-5430615.5289406627</v>
      </c>
      <c r="L1927" s="444">
        <f t="shared" ca="1" si="137"/>
        <v>-1308778342.4746997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-1308778342.4746997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-5453243.0936445817</v>
      </c>
      <c r="L1928" s="444">
        <f t="shared" ca="1" si="137"/>
        <v>-1314231585.5683444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-1314231585.5683444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-5475964.9398681019</v>
      </c>
      <c r="L1929" s="444">
        <f t="shared" ca="1" si="137"/>
        <v>-1319707550.5082126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-1319707550.5082126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-5498781.4604508858</v>
      </c>
      <c r="L1930" s="444">
        <f t="shared" ca="1" si="137"/>
        <v>-1325206331.9686635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-1325206331.9686635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-5521693.0498694312</v>
      </c>
      <c r="L1931" s="444">
        <f t="shared" ca="1" si="137"/>
        <v>-1330728025.018533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-1330728025.018533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-5544700.1042438876</v>
      </c>
      <c r="L1932" s="444">
        <f t="shared" ca="1" si="137"/>
        <v>-1336272725.122777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-1336272725.122777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-5567803.0213449039</v>
      </c>
      <c r="L1933" s="444">
        <f t="shared" ca="1" si="137"/>
        <v>-1341840528.1441219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-1341840528.1441219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-5591002.2006005077</v>
      </c>
      <c r="L1934" s="444">
        <f t="shared" ca="1" si="137"/>
        <v>-1347431530.3447225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-1347431530.3447225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-5614298.0431030104</v>
      </c>
      <c r="L1935" s="444">
        <f t="shared" ca="1" si="137"/>
        <v>-1353045828.3878255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-1353045828.3878255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-5637690.9516159398</v>
      </c>
      <c r="L1936" s="444">
        <f t="shared" ca="1" si="137"/>
        <v>-1358683519.3394415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-1358683519.3394415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-5661181.3305810066</v>
      </c>
      <c r="L1937" s="444">
        <f t="shared" ca="1" si="137"/>
        <v>-1364344700.6700225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-1364344700.6700225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-5684769.5861250935</v>
      </c>
      <c r="L1938" s="444">
        <f t="shared" ca="1" si="137"/>
        <v>-1370029470.2561476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-1370029470.2561476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-5708456.1260672817</v>
      </c>
      <c r="L1939" s="444">
        <f t="shared" ca="1" si="137"/>
        <v>-1375737926.382215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-1375737926.382215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-5732241.3599258959</v>
      </c>
      <c r="L1940" s="444">
        <f t="shared" ca="1" si="137"/>
        <v>-1381470167.742141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-1381470167.742141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-5756125.6989255873</v>
      </c>
      <c r="L1941" s="444">
        <f t="shared" ca="1" si="137"/>
        <v>-1387226293.4410665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-1387226293.4410665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-5780109.5560044441</v>
      </c>
      <c r="L1942" s="444">
        <f t="shared" ca="1" si="137"/>
        <v>-1393006402.997071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-1393006402.997071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-5804193.3458211292</v>
      </c>
      <c r="L1943" s="444">
        <f t="shared" ca="1" si="137"/>
        <v>-1398810596.3428922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-1398810596.3428922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-5828377.4847620502</v>
      </c>
      <c r="L1944" s="444">
        <f t="shared" ca="1" si="137"/>
        <v>-1404638973.8276541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-1404638973.8276541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-5852662.3909485592</v>
      </c>
      <c r="L1945" s="444">
        <f t="shared" ca="1" si="137"/>
        <v>-1410491636.2186027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-1410491636.2186027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-5877048.484244178</v>
      </c>
      <c r="L1946" s="444">
        <f t="shared" ca="1" si="137"/>
        <v>-1416368684.7028468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-1416368684.7028468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-5901536.1862618616</v>
      </c>
      <c r="L1947" s="444">
        <f t="shared" ca="1" si="137"/>
        <v>-1422270220.8891087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-1422270220.8891087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-5926125.9203712856</v>
      </c>
      <c r="L1948" s="444">
        <f t="shared" ca="1" si="137"/>
        <v>-1428196346.80948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-1428196346.80948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-5950818.1117061665</v>
      </c>
      <c r="L1949" s="444">
        <f t="shared" ca="1" si="137"/>
        <v>-1434147164.9211862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-1434147164.9211862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-5975613.1871716091</v>
      </c>
      <c r="L1950" s="444">
        <f t="shared" ca="1" si="137"/>
        <v>-1440122778.1083579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-1440122778.1083579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-6000511.5754514914</v>
      </c>
      <c r="L1951" s="444">
        <f t="shared" ca="1" si="137"/>
        <v>-1446123289.6838093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-1446123289.6838093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-6025513.707015872</v>
      </c>
      <c r="L1952" s="444">
        <f t="shared" ca="1" si="137"/>
        <v>-1452148803.3908253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-1452148803.3908253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-6050620.0141284382</v>
      </c>
      <c r="L1953" s="444">
        <f t="shared" ca="1" si="137"/>
        <v>-1458199423.4049537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-1458199423.4049537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-6075830.9308539741</v>
      </c>
      <c r="L1954" s="444">
        <f t="shared" ca="1" si="137"/>
        <v>-1464275254.3358078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-1464275254.3358078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-6101146.8930658661</v>
      </c>
      <c r="L1955" s="444">
        <f t="shared" ca="1" si="137"/>
        <v>-1470376401.2288737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-1470376401.2288737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-6126568.3384536402</v>
      </c>
      <c r="L1956" s="444">
        <f t="shared" ca="1" si="137"/>
        <v>-1476502969.5673273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-1476502969.5673273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-6152095.70653053</v>
      </c>
      <c r="L1957" s="444">
        <f t="shared" ca="1" si="137"/>
        <v>-1482655065.2738578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-1482655065.2738578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-6177729.4386410741</v>
      </c>
      <c r="L1958" s="444">
        <f t="shared" ca="1" si="137"/>
        <v>-1488832794.7124989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-1488832794.7124989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-6203469.9779687449</v>
      </c>
      <c r="L1959" s="444">
        <f t="shared" ca="1" si="137"/>
        <v>-1495036264.6904676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-1495036264.6904676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-6229317.7695436152</v>
      </c>
      <c r="L1960" s="444">
        <f t="shared" ca="1" si="137"/>
        <v>-1501265582.4600112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-1501265582.4600112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-6255273.2602500468</v>
      </c>
      <c r="L1961" s="444">
        <f t="shared" ca="1" si="137"/>
        <v>-1507520855.7202613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-1507520855.7202613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-6281336.8988344222</v>
      </c>
      <c r="L1962" s="444">
        <f t="shared" ca="1" si="137"/>
        <v>-1513802192.6190958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-1513802192.6190958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-6307509.1359128989</v>
      </c>
      <c r="L1963" s="444">
        <f t="shared" ca="1" si="137"/>
        <v>-1520109701.7550087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-1520109701.7550087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-6333790.4239792032</v>
      </c>
      <c r="L1964" s="444">
        <f t="shared" ca="1" si="137"/>
        <v>-1526443492.178988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-1526443492.178988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-6360181.2174124494</v>
      </c>
      <c r="L1965" s="444">
        <f t="shared" ca="1" si="137"/>
        <v>-1532803673.3964005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-1532803673.3964005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-6386681.9724850021</v>
      </c>
      <c r="L1966" s="444">
        <f t="shared" ca="1" si="137"/>
        <v>-1539190355.3688855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-1539190355.3688855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-6413293.1473703561</v>
      </c>
      <c r="L1967" s="444">
        <f t="shared" ca="1" si="137"/>
        <v>-1545603648.5162559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-1545603648.5162559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-6440015.2021510657</v>
      </c>
      <c r="L1968" s="444">
        <f t="shared" ca="1" si="137"/>
        <v>-1552043663.7184069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-1552043663.7184069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-6466848.5988266952</v>
      </c>
      <c r="L1969" s="444">
        <f t="shared" ca="1" si="137"/>
        <v>-1558510512.3172336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-1558510512.3172336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-6493793.8013218064</v>
      </c>
      <c r="L1970" s="444">
        <f t="shared" ca="1" si="137"/>
        <v>-1565004306.1185553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-1565004306.1185553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-6520851.2754939804</v>
      </c>
      <c r="L1971" s="444">
        <f t="shared" ca="1" si="137"/>
        <v>-1571525157.3940494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-1571525157.3940494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-6548021.4891418722</v>
      </c>
      <c r="L1972" s="444">
        <f t="shared" ca="1" si="137"/>
        <v>-1578073178.8831913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-1578073178.8831913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-6575304.912013297</v>
      </c>
      <c r="L1973" s="444">
        <f t="shared" ca="1" si="137"/>
        <v>-1584648483.7952046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-1584648483.7952046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-6602702.0158133525</v>
      </c>
      <c r="L1974" s="444">
        <f t="shared" ca="1" si="137"/>
        <v>-1591251185.811018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-1591251185.811018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-6630213.2742125746</v>
      </c>
      <c r="L1975" s="444">
        <f t="shared" ca="1" si="137"/>
        <v>-1597881399.0852306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-1597881399.0852306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-6657839.1628551278</v>
      </c>
      <c r="L1976" s="444">
        <f t="shared" ca="1" si="137"/>
        <v>-1604539238.2480857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-1604539238.2480857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-6685580.159367024</v>
      </c>
      <c r="L1977" s="444">
        <f t="shared" ca="1" si="137"/>
        <v>-1611224818.4074528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-1611224818.4074528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-6713436.7433643863</v>
      </c>
      <c r="L1978" s="444">
        <f t="shared" ca="1" si="137"/>
        <v>-1617938255.1508172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-1617938255.1508172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-6741409.3964617383</v>
      </c>
      <c r="L1979" s="444">
        <f t="shared" ca="1" si="137"/>
        <v>-1624679664.5472789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-1624679664.5472789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-6769498.602280329</v>
      </c>
      <c r="L1980" s="444">
        <f t="shared" ca="1" si="137"/>
        <v>-1631449163.1495593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-1631449163.1495593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-6797704.846456497</v>
      </c>
      <c r="L1981" s="444">
        <f t="shared" ca="1" si="137"/>
        <v>-1638246867.9960158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-1638246867.9960158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-6826028.6166500654</v>
      </c>
      <c r="L1982" s="444">
        <f t="shared" ca="1" si="137"/>
        <v>-1645072896.6126659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-1645072896.6126659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-6854470.4025527742</v>
      </c>
      <c r="L1983" s="444">
        <f t="shared" ca="1" si="137"/>
        <v>-1651927367.0152187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-1651927367.0152187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-6883030.6958967447</v>
      </c>
      <c r="L1984" s="444">
        <f t="shared" ca="1" si="137"/>
        <v>-1658810397.7111154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-1658810397.7111154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-6911709.9904629802</v>
      </c>
      <c r="L1985" s="444">
        <f t="shared" ca="1" si="137"/>
        <v>-1665722107.7015784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-1665722107.7015784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-6940508.7820899095</v>
      </c>
      <c r="L1986" s="444">
        <f t="shared" ca="1" si="137"/>
        <v>-1672662616.4836683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-1672662616.4836683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-6969427.5686819516</v>
      </c>
      <c r="L1987" s="444">
        <f t="shared" ca="1" si="137"/>
        <v>-1679632044.0523503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-1679632044.0523503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-6998466.8502181256</v>
      </c>
      <c r="L1988" s="444">
        <f t="shared" ca="1" si="137"/>
        <v>-1686630510.9025683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-1686630510.9025683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-7027627.128760701</v>
      </c>
      <c r="L1989" s="444">
        <f t="shared" ca="1" si="137"/>
        <v>-1693658138.0313292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-1693658138.0313292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-7056908.908463872</v>
      </c>
      <c r="L1990" s="444">
        <f t="shared" ca="1" si="137"/>
        <v>-1700715046.9397931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-1700715046.9397931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-7086312.6955824709</v>
      </c>
      <c r="L1991" s="444">
        <f t="shared" ca="1" si="137"/>
        <v>-1707801359.6353755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-1707801359.6353755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-7115838.9984807326</v>
      </c>
      <c r="L1992" s="444">
        <f t="shared" ca="1" si="137"/>
        <v>-1714917198.6338563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-1714917198.6338563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-7145488.327641068</v>
      </c>
      <c r="L1993" s="444">
        <f t="shared" ca="1" si="137"/>
        <v>-1722062686.9614973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-1722062686.9614973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-7175261.195672906</v>
      </c>
      <c r="L1994" s="444">
        <f t="shared" ca="1" si="137"/>
        <v>-1729237948.1571703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-1729237948.1571703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-7205158.1173215425</v>
      </c>
      <c r="L1995" s="444">
        <f t="shared" ca="1" si="137"/>
        <v>-1736443106.2744918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-1736443106.2744918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-7235179.6094770478</v>
      </c>
      <c r="L1996" s="444">
        <f t="shared" ca="1" si="137"/>
        <v>-1743678285.8839688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-1743678285.8839688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-7265326.1911832029</v>
      </c>
      <c r="L1997" s="444">
        <f t="shared" ca="1" si="137"/>
        <v>-1750943612.0751519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-1750943612.0751519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-7295598.3836464658</v>
      </c>
      <c r="L1998" s="444">
        <f t="shared" ca="1" si="137"/>
        <v>-1758239210.4587984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-1758239210.4587984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-7325996.7102449946</v>
      </c>
      <c r="L1999" s="444">
        <f t="shared" ca="1" si="137"/>
        <v>-1765565207.1690433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-1765565207.1690433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-7356521.69653768</v>
      </c>
      <c r="L2000" s="444">
        <f t="shared" ca="1" si="137"/>
        <v>-1772921728.865581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-1772921728.865581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-7387173.8702732539</v>
      </c>
      <c r="L2001" s="444">
        <f t="shared" ca="1" si="137"/>
        <v>-1780308902.7358544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-1780308902.7358544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-7417953.7613993939</v>
      </c>
      <c r="L2002" s="444">
        <f t="shared" ca="1" si="137"/>
        <v>-1787726856.4972539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-1787726856.4972539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-7448861.9020718914</v>
      </c>
      <c r="L2003" s="444">
        <f t="shared" ca="1" si="137"/>
        <v>-1795175718.3993258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-1795175718.3993258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-7479898.8266638564</v>
      </c>
      <c r="L2004" s="444">
        <f t="shared" ca="1" si="137"/>
        <v>-1802655617.2259898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-1802655617.2259898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-7511065.0717749577</v>
      </c>
      <c r="L2005" s="444">
        <f t="shared" ca="1" si="137"/>
        <v>-1810166682.2977648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-1810166682.2977648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-7542361.1762406863</v>
      </c>
      <c r="L2006" s="444">
        <f t="shared" ca="1" si="137"/>
        <v>-1817709043.4740055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-1817709043.4740055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-7573787.6811416894</v>
      </c>
      <c r="L2007" s="444">
        <f t="shared" ca="1" si="137"/>
        <v>-1825282831.1551471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-1825282831.1551471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-7605345.1298131114</v>
      </c>
      <c r="L2008" s="444">
        <f t="shared" ca="1" si="137"/>
        <v>-1832888176.2849603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-1832888176.2849603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-7637034.0678540012</v>
      </c>
      <c r="L2009" s="444">
        <f t="shared" ca="1" si="137"/>
        <v>-1840525210.3528142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-1840525210.3528142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-7668855.0431367261</v>
      </c>
      <c r="L2010" s="444">
        <f t="shared" ca="1" si="137"/>
        <v>-1848194065.395951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-1848194065.395951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-7700808.6058164621</v>
      </c>
      <c r="L2011" s="444">
        <f t="shared" ca="1" si="137"/>
        <v>-1855894874.0017674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-1855894874.0017674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-7732895.3083406985</v>
      </c>
      <c r="L2012" s="444">
        <f t="shared" ca="1" si="137"/>
        <v>-1863627769.3101082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-1863627769.3101082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-7765115.7054587826</v>
      </c>
      <c r="L2013" s="444">
        <f t="shared" ca="1" si="137"/>
        <v>-1871392885.0155671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-1871392885.0155671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-7797470.3542315289</v>
      </c>
      <c r="L2014" s="444">
        <f t="shared" ca="1" si="137"/>
        <v>-1879190355.3697987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-1879190355.3697987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-7829959.8140408266</v>
      </c>
      <c r="L2015" s="444">
        <f t="shared" ca="1" si="137"/>
        <v>-1887020315.1838396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-1887020315.1838396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-7862584.6465993309</v>
      </c>
      <c r="L2016" s="444">
        <f t="shared" ca="1" si="137"/>
        <v>-1894882899.8304389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-1894882899.8304389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-7895345.4159601619</v>
      </c>
      <c r="L2017" s="444">
        <f t="shared" ca="1" si="137"/>
        <v>-1902778245.2463989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-1902778245.2463989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-7928242.6885266611</v>
      </c>
      <c r="L2018" s="444">
        <f t="shared" ca="1" si="137"/>
        <v>-1910706487.9349256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-1910706487.9349256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-7961277.0330621898</v>
      </c>
      <c r="L2019" s="444">
        <f t="shared" ca="1" si="137"/>
        <v>-1918667764.9679878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-1918667764.9679878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-7994449.020699949</v>
      </c>
      <c r="L2020" s="444">
        <f t="shared" ca="1" si="137"/>
        <v>-1926662213.9886878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-1926662213.9886878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-8027759.2249528654</v>
      </c>
      <c r="L2021" s="444">
        <f t="shared" ca="1" si="137"/>
        <v>-1934689973.2136407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-1934689973.2136407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-8061208.2217235016</v>
      </c>
      <c r="L2022" s="444">
        <f t="shared" ca="1" si="137"/>
        <v>-1942751181.4353642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-1942751181.4353642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-8094796.5893140184</v>
      </c>
      <c r="L2023" s="444">
        <f t="shared" ca="1" si="137"/>
        <v>-1950845978.0246782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-1950845978.0246782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-8128524.9084361596</v>
      </c>
      <c r="L2024" s="444">
        <f t="shared" ca="1" si="137"/>
        <v>-1958974502.9331143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-1958974502.9331143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-8162393.7622213094</v>
      </c>
      <c r="L2025" s="444">
        <f t="shared" ca="1" si="137"/>
        <v>-1967136896.6953356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-1967136896.6953356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-8196403.7362305652</v>
      </c>
      <c r="L2026" s="444">
        <f t="shared" ca="1" si="137"/>
        <v>-1975333300.4315662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-1975333300.4315662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-8230555.418464859</v>
      </c>
      <c r="L2027" s="444">
        <f t="shared" ca="1" si="137"/>
        <v>-1983563855.8500311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-1983563855.8500311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-8264849.3993751295</v>
      </c>
      <c r="L2028" s="444">
        <f t="shared" ca="1" si="137"/>
        <v>-1991828705.2494063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-1991828705.2494063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-8299286.271872526</v>
      </c>
      <c r="L2029" s="444">
        <f t="shared" ca="1" si="137"/>
        <v>-2000127991.5212789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-2000127991.5212789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-8333866.6313386615</v>
      </c>
      <c r="L2030" s="444">
        <f t="shared" ca="1" si="137"/>
        <v>-2008461858.1526175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-2008461858.1526175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-8368591.0756359054</v>
      </c>
      <c r="L2031" s="444">
        <f t="shared" ca="1" si="137"/>
        <v>-2016830449.2282534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-2016830449.2282534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-8403460.205117723</v>
      </c>
      <c r="L2032" s="444">
        <f t="shared" ca="1" si="137"/>
        <v>-2025233909.4333711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-2025233909.4333711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-8438474.6226390451</v>
      </c>
      <c r="L2033" s="444">
        <f t="shared" ca="1" si="137"/>
        <v>-2033672384.05601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-2033672384.05601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-8473634.93356671</v>
      </c>
      <c r="L2034" s="444">
        <f t="shared" ca="1" si="137"/>
        <v>-2042146018.9895768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-2042146018.9895768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-8508941.7457899041</v>
      </c>
      <c r="L2035" s="444">
        <f t="shared" ca="1" si="137"/>
        <v>-2050654960.7353668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-2050654960.7353668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-8544395.669730695</v>
      </c>
      <c r="L2036" s="444">
        <f t="shared" ca="1" si="137"/>
        <v>-2059199356.4050975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-2059199356.4050975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-8579997.3183545712</v>
      </c>
      <c r="L2037" s="444">
        <f t="shared" ca="1" si="137"/>
        <v>-2067779353.7234521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-2067779353.7234521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-8615747.307181051</v>
      </c>
      <c r="L2038" s="444">
        <f t="shared" ca="1" si="137"/>
        <v>-2076395101.0306332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-2076395101.0306332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-8651646.2542943042</v>
      </c>
      <c r="L2039" s="444">
        <f t="shared" ca="1" si="137"/>
        <v>-2085046747.2849276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-2085046747.2849276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-8687694.7803538647</v>
      </c>
      <c r="L2040" s="444">
        <f t="shared" ca="1" si="137"/>
        <v>-2093734442.0652814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-2093734442.0652814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-8723893.5086053405</v>
      </c>
      <c r="L2041" s="444">
        <f t="shared" ca="1" si="137"/>
        <v>-2102458335.5738866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-2102458335.5738866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-8760243.0648911949</v>
      </c>
      <c r="L2042" s="444">
        <f t="shared" ca="1" si="137"/>
        <v>-2111218578.6387777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-2111218578.6387777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-8796744.0776615739</v>
      </c>
      <c r="L2043" s="444">
        <f t="shared" ca="1" si="137"/>
        <v>-2120015322.7164392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-2120015322.7164392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-8833397.1779851634</v>
      </c>
      <c r="L2044" s="444">
        <f t="shared" ca="1" si="137"/>
        <v>-2128848719.8944244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-2128848719.8944244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-8870202.999560101</v>
      </c>
      <c r="L2045" s="444">
        <f t="shared" ca="1" si="137"/>
        <v>-2137718922.8939846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-2137718922.8939846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-8907162.1787249353</v>
      </c>
      <c r="L2046" s="444">
        <f t="shared" ca="1" si="137"/>
        <v>-2146626085.0727096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-2146626085.0727096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-8944275.3544696234</v>
      </c>
      <c r="L2047" s="444">
        <f t="shared" ca="1" si="137"/>
        <v>-2155570360.4271793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-2155570360.4271793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-8981543.1684465799</v>
      </c>
      <c r="L2048" s="444">
        <f t="shared" ref="L2048:L2302" ca="1" si="142">I2048-J2048+K2048</f>
        <v>-2164551903.5956259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-2164551903.5956259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-9018966.2649817746</v>
      </c>
      <c r="L2049" s="444">
        <f t="shared" ca="1" si="142"/>
        <v>-2173570869.8606076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-2173570869.8606076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-9056545.2910858653</v>
      </c>
      <c r="L2050" s="444">
        <f t="shared" ca="1" si="142"/>
        <v>-2182627415.1516933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-2182627415.1516933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-9094280.8964653891</v>
      </c>
      <c r="L2051" s="444">
        <f t="shared" ca="1" si="142"/>
        <v>-2191721696.0481586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-2191721696.0481586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-9132173.7335339934</v>
      </c>
      <c r="L2052" s="444">
        <f t="shared" ca="1" si="142"/>
        <v>-2200853869.7816925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-2200853869.7816925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-9170224.4574237186</v>
      </c>
      <c r="L2053" s="444">
        <f t="shared" ca="1" si="142"/>
        <v>-2210024094.2391162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-2210024094.2391162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-9208433.7259963173</v>
      </c>
      <c r="L2054" s="444">
        <f t="shared" ca="1" si="142"/>
        <v>-2219232527.9651127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-2219232527.9651127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-9246802.1998546366</v>
      </c>
      <c r="L2055" s="444">
        <f t="shared" ca="1" si="142"/>
        <v>-2228479330.1649675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-2228479330.1649675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-9285330.5423540305</v>
      </c>
      <c r="L2056" s="444">
        <f t="shared" ca="1" si="142"/>
        <v>-2237764660.7073216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-2237764660.7073216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-9324019.4196138401</v>
      </c>
      <c r="L2057" s="444">
        <f t="shared" ca="1" si="142"/>
        <v>-2247088680.1269355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-2247088680.1269355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-9362869.5005288981</v>
      </c>
      <c r="L2058" s="444">
        <f t="shared" ca="1" si="142"/>
        <v>-2256451549.6274643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-2256451549.6274643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-9401881.4567811005</v>
      </c>
      <c r="L2059" s="444">
        <f t="shared" ca="1" si="142"/>
        <v>-2265853431.0842452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-2265853431.0842452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-9441055.9628510214</v>
      </c>
      <c r="L2060" s="444">
        <f t="shared" ca="1" si="142"/>
        <v>-2275294487.0470963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-2275294487.0470963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-9480393.6960295681</v>
      </c>
      <c r="L2061" s="444">
        <f t="shared" ca="1" si="142"/>
        <v>-2284774880.7431259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-2284774880.7431259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-9519895.3364296909</v>
      </c>
      <c r="L2062" s="444">
        <f t="shared" ca="1" si="142"/>
        <v>-2294294776.0795555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-2294294776.0795555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-9559561.5669981483</v>
      </c>
      <c r="L2063" s="444">
        <f t="shared" ca="1" si="142"/>
        <v>-2303854337.6465535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-2303854337.6465535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-9599393.0735273063</v>
      </c>
      <c r="L2064" s="444">
        <f t="shared" ca="1" si="142"/>
        <v>-2313453730.7200809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-2313453730.7200809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-9639390.5446670037</v>
      </c>
      <c r="L2065" s="444">
        <f t="shared" ca="1" si="142"/>
        <v>-2323093121.2647476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-2323093121.2647476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-9679554.6719364487</v>
      </c>
      <c r="L2066" s="444">
        <f t="shared" ca="1" si="142"/>
        <v>-2332772675.9366841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-2332772675.9366841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-9719886.1497361846</v>
      </c>
      <c r="L2067" s="444">
        <f t="shared" ca="1" si="142"/>
        <v>-2342492562.0864205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-2342492562.0864205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-9760385.6753600854</v>
      </c>
      <c r="L2068" s="444">
        <f t="shared" ca="1" si="142"/>
        <v>-2352252947.7617807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-2352252947.7617807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-9801053.9490074199</v>
      </c>
      <c r="L2069" s="444">
        <f t="shared" ca="1" si="142"/>
        <v>-2362054001.7107882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-2362054001.7107882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-9841891.6737949513</v>
      </c>
      <c r="L2070" s="444">
        <f t="shared" ca="1" si="142"/>
        <v>-2371895893.384583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-2371895893.384583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-9882899.5557690952</v>
      </c>
      <c r="L2071" s="444">
        <f t="shared" ca="1" si="142"/>
        <v>-2381778792.940352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-2381778792.940352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-9924078.3039181326</v>
      </c>
      <c r="L2072" s="444">
        <f t="shared" ca="1" si="142"/>
        <v>-2391702871.2442703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-2391702871.2442703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-9965428.6301844604</v>
      </c>
      <c r="L2073" s="444">
        <f t="shared" ca="1" si="142"/>
        <v>-2401668299.874455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-2401668299.874455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-10006951.249476895</v>
      </c>
      <c r="L2074" s="444">
        <f t="shared" ca="1" si="142"/>
        <v>-2411675251.1239319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-2411675251.1239319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-10048646.879683049</v>
      </c>
      <c r="L2075" s="444">
        <f t="shared" ca="1" si="142"/>
        <v>-2421723898.0036149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-2421723898.0036149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-10090516.241681729</v>
      </c>
      <c r="L2076" s="444">
        <f t="shared" ca="1" si="142"/>
        <v>-2431814414.2452965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-2431814414.2452965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-10132560.059355402</v>
      </c>
      <c r="L2077" s="444">
        <f t="shared" ca="1" si="142"/>
        <v>-2441946974.3046517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-2441946974.3046517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-10174779.059602715</v>
      </c>
      <c r="L2078" s="444">
        <f t="shared" ca="1" si="142"/>
        <v>-2452121753.3642545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-2452121753.3642545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-10217173.972351059</v>
      </c>
      <c r="L2079" s="444">
        <f t="shared" ca="1" si="142"/>
        <v>-2462338927.3366055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-2462338927.3366055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-10259745.53056919</v>
      </c>
      <c r="L2080" s="444">
        <f t="shared" ca="1" si="142"/>
        <v>-2472598672.8671746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-2472598672.8671746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-10302494.470279895</v>
      </c>
      <c r="L2081" s="444">
        <f t="shared" ca="1" si="142"/>
        <v>-2482901167.3374543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-2482901167.3374543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-10345421.530572725</v>
      </c>
      <c r="L2082" s="444">
        <f t="shared" ca="1" si="142"/>
        <v>-2493246588.8680272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-2493246588.8680272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-10388527.453616779</v>
      </c>
      <c r="L2083" s="444">
        <f t="shared" ca="1" si="142"/>
        <v>-2503635116.3216438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-2503635116.3216438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-10431812.984673515</v>
      </c>
      <c r="L2084" s="444">
        <f t="shared" ca="1" si="142"/>
        <v>-2514066929.3063173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-2514066929.3063173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-10475278.872109655</v>
      </c>
      <c r="L2085" s="444">
        <f t="shared" ca="1" si="142"/>
        <v>-2524542208.1784272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-2524542208.1784272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-10518925.867410114</v>
      </c>
      <c r="L2086" s="444">
        <f t="shared" ca="1" si="142"/>
        <v>-2535061134.0458374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-2535061134.0458374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-10562754.72519099</v>
      </c>
      <c r="L2087" s="444">
        <f t="shared" ca="1" si="142"/>
        <v>-2545623888.7710285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-2545623888.7710285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-10606766.203212619</v>
      </c>
      <c r="L2088" s="444">
        <f t="shared" ca="1" si="142"/>
        <v>-2556230654.9742413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-2556230654.9742413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-10650961.062392673</v>
      </c>
      <c r="L2089" s="444">
        <f t="shared" ca="1" si="142"/>
        <v>-2566881616.036634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-2566881616.036634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-10695340.066819308</v>
      </c>
      <c r="L2090" s="444">
        <f t="shared" ca="1" si="142"/>
        <v>-2577576956.1034532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-2577576956.1034532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-10739903.983764388</v>
      </c>
      <c r="L2091" s="444">
        <f t="shared" ca="1" si="142"/>
        <v>-2588316860.0872173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-2588316860.0872173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-10784653.583696738</v>
      </c>
      <c r="L2092" s="444">
        <f t="shared" ca="1" si="142"/>
        <v>-2599101513.6709142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-2599101513.6709142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-10829589.640295476</v>
      </c>
      <c r="L2093" s="444">
        <f t="shared" ca="1" si="142"/>
        <v>-2609931103.3112097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-2609931103.3112097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-10874712.930463374</v>
      </c>
      <c r="L2094" s="444">
        <f t="shared" ca="1" si="142"/>
        <v>-2620805816.241673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-2620805816.241673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-10920024.234340305</v>
      </c>
      <c r="L2095" s="444">
        <f t="shared" ca="1" si="142"/>
        <v>-2631725840.4760132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-2631725840.4760132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-10965524.335316721</v>
      </c>
      <c r="L2096" s="444">
        <f t="shared" ca="1" si="142"/>
        <v>-2642691364.8113298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-2642691364.8113298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-11011214.020047208</v>
      </c>
      <c r="L2097" s="444">
        <f t="shared" ca="1" si="142"/>
        <v>-2653702578.831377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-2653702578.831377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-11057094.07846407</v>
      </c>
      <c r="L2098" s="444">
        <f t="shared" ca="1" si="142"/>
        <v>-2664759672.9098411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-2664759672.9098411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-11103165.303791005</v>
      </c>
      <c r="L2099" s="444">
        <f t="shared" ca="1" si="142"/>
        <v>-2675862838.2136321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-2675862838.2136321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-11149428.492556801</v>
      </c>
      <c r="L2100" s="444">
        <f t="shared" ca="1" si="142"/>
        <v>-2687012266.7061887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-2687012266.7061887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-11195884.444609119</v>
      </c>
      <c r="L2101" s="444">
        <f t="shared" ca="1" si="142"/>
        <v>-2698208151.1507978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-2698208151.1507978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-11242533.963128325</v>
      </c>
      <c r="L2102" s="444">
        <f t="shared" ca="1" si="142"/>
        <v>-2709450685.1139259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-2709450685.1139259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-11289377.854641357</v>
      </c>
      <c r="L2103" s="444">
        <f t="shared" ca="1" si="142"/>
        <v>-2720740062.9685674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-2720740062.9685674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-11336416.929035697</v>
      </c>
      <c r="L2104" s="444">
        <f t="shared" ca="1" si="142"/>
        <v>-2732076479.897603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-2732076479.897603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-11383651.999573346</v>
      </c>
      <c r="L2105" s="444">
        <f t="shared" ca="1" si="142"/>
        <v>-2743460131.8971763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-2743460131.8971763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-11431083.8829049</v>
      </c>
      <c r="L2106" s="444">
        <f t="shared" ca="1" si="142"/>
        <v>-2754891215.7800813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-2754891215.7800813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-11478713.399083672</v>
      </c>
      <c r="L2107" s="444">
        <f t="shared" ca="1" si="142"/>
        <v>-2766369929.1791649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-2766369929.1791649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-11526541.371579854</v>
      </c>
      <c r="L2108" s="444">
        <f t="shared" ca="1" si="142"/>
        <v>-2777896470.5507445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-2777896470.5507445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-11574568.62729477</v>
      </c>
      <c r="L2109" s="444">
        <f t="shared" ca="1" si="142"/>
        <v>-2789471039.1780391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-2789471039.1780391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-11622795.996575162</v>
      </c>
      <c r="L2110" s="444">
        <f t="shared" ca="1" si="142"/>
        <v>-2801093835.1746144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-2801093835.1746144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-11671224.31322756</v>
      </c>
      <c r="L2111" s="444">
        <f t="shared" ca="1" si="142"/>
        <v>-2812765059.4878421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-2812765059.4878421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-11719854.414532674</v>
      </c>
      <c r="L2112" s="444">
        <f t="shared" ca="1" si="142"/>
        <v>-2824484913.9023747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-2824484913.9023747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-11768687.141259894</v>
      </c>
      <c r="L2113" s="444">
        <f t="shared" ca="1" si="142"/>
        <v>-2836253601.0436344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-2836253601.0436344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-11817723.337681809</v>
      </c>
      <c r="L2114" s="444">
        <f t="shared" ca="1" si="142"/>
        <v>-2848071324.3813162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-2848071324.3813162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-11866963.851588817</v>
      </c>
      <c r="L2115" s="444">
        <f t="shared" ca="1" si="142"/>
        <v>-2859938288.2329049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-2859938288.2329049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-11916409.534303769</v>
      </c>
      <c r="L2116" s="444">
        <f t="shared" ca="1" si="142"/>
        <v>-2871854697.7672086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-2871854697.7672086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-11966061.240696702</v>
      </c>
      <c r="L2117" s="444">
        <f t="shared" ca="1" si="142"/>
        <v>-2883820759.0079055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-2883820759.0079055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-12015919.829199607</v>
      </c>
      <c r="L2118" s="444">
        <f t="shared" ca="1" si="142"/>
        <v>-2895836678.8371053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-2895836678.8371053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-12065986.161821272</v>
      </c>
      <c r="L2119" s="444">
        <f t="shared" ca="1" si="142"/>
        <v>-2907902664.9989266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-2907902664.9989266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-12116261.104162194</v>
      </c>
      <c r="L2120" s="444">
        <f t="shared" ca="1" si="142"/>
        <v>-2920018926.1030889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-2920018926.1030889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-12166745.525429538</v>
      </c>
      <c r="L2121" s="444">
        <f t="shared" ca="1" si="142"/>
        <v>-2932185671.6285186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-2932185671.6285186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-12217440.298452161</v>
      </c>
      <c r="L2122" s="444">
        <f t="shared" ca="1" si="142"/>
        <v>-2944403111.926971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-2944403111.926971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-12268346.299695712</v>
      </c>
      <c r="L2123" s="444">
        <f t="shared" ca="1" si="142"/>
        <v>-2956671458.2266665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-2956671458.2266665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-12319464.409277776</v>
      </c>
      <c r="L2124" s="444">
        <f t="shared" ca="1" si="142"/>
        <v>-2968990922.6359444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-2968990922.6359444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-12370795.510983102</v>
      </c>
      <c r="L2125" s="444">
        <f t="shared" ca="1" si="142"/>
        <v>-2981361718.1469274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-2981361718.1469274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-12422340.492278865</v>
      </c>
      <c r="L2126" s="444">
        <f t="shared" ca="1" si="142"/>
        <v>-2993784058.6392064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-2993784058.6392064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-12474100.244330026</v>
      </c>
      <c r="L2127" s="444">
        <f t="shared" ca="1" si="142"/>
        <v>-3006258158.8835363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-3006258158.8835363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-12526075.662014734</v>
      </c>
      <c r="L2128" s="444">
        <f t="shared" ca="1" si="142"/>
        <v>-3018784234.5455513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-3018784234.5455513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-12578267.643939797</v>
      </c>
      <c r="L2129" s="444">
        <f t="shared" ca="1" si="142"/>
        <v>-3031362502.1894913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-3031362502.1894913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-12630677.092456214</v>
      </c>
      <c r="L2130" s="444">
        <f t="shared" ca="1" si="142"/>
        <v>-3043993179.2819476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-3043993179.2819476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-12683304.913674781</v>
      </c>
      <c r="L2131" s="444">
        <f t="shared" ca="1" si="142"/>
        <v>-3056676484.1956224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-3056676484.1956224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-12736152.017481759</v>
      </c>
      <c r="L2132" s="444">
        <f t="shared" ca="1" si="142"/>
        <v>-3069412636.2131042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-3069412636.2131042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-12789219.317554601</v>
      </c>
      <c r="L2133" s="444">
        <f t="shared" ca="1" si="142"/>
        <v>-3082201855.5306587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-3082201855.5306587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-12842507.731377745</v>
      </c>
      <c r="L2134" s="444">
        <f t="shared" ca="1" si="142"/>
        <v>-3095044363.2620363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-3095044363.2620363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-12896018.180258485</v>
      </c>
      <c r="L2135" s="444">
        <f t="shared" ca="1" si="142"/>
        <v>-3107940381.4422946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-3107940381.4422946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-12949751.589342894</v>
      </c>
      <c r="L2136" s="444">
        <f t="shared" ca="1" si="142"/>
        <v>-3120890133.0316377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-3120890133.0316377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-13003708.887631824</v>
      </c>
      <c r="L2137" s="444">
        <f t="shared" ca="1" si="142"/>
        <v>-3133893841.9192696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-3133893841.9192696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-13057891.007996956</v>
      </c>
      <c r="L2138" s="444">
        <f t="shared" ca="1" si="142"/>
        <v>-3146951732.9272666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-3146951732.9272666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-13112298.887196943</v>
      </c>
      <c r="L2139" s="444">
        <f t="shared" ca="1" si="142"/>
        <v>-3160064031.8144636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-3160064031.8144636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-13166933.465893598</v>
      </c>
      <c r="L2140" s="444">
        <f t="shared" ca="1" si="142"/>
        <v>-3173230965.2803574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-3173230965.2803574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-13221795.688668156</v>
      </c>
      <c r="L2141" s="444">
        <f t="shared" ca="1" si="142"/>
        <v>-3186452760.9690256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-3186452760.9690256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-13276886.504037607</v>
      </c>
      <c r="L2142" s="444">
        <f t="shared" ca="1" si="142"/>
        <v>-3199729647.473063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-3199729647.473063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-13332206.864471097</v>
      </c>
      <c r="L2143" s="444">
        <f t="shared" ca="1" si="142"/>
        <v>-3213061854.337534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-3213061854.337534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-13387757.726406392</v>
      </c>
      <c r="L2144" s="444">
        <f t="shared" ca="1" si="142"/>
        <v>-3226449612.0639405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-3226449612.0639405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-13443540.050266419</v>
      </c>
      <c r="L2145" s="444">
        <f t="shared" ca="1" si="142"/>
        <v>-3239893152.1142068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-3239893152.1142068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-13499554.800475862</v>
      </c>
      <c r="L2146" s="444">
        <f t="shared" ca="1" si="142"/>
        <v>-3253392706.9146829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-3253392706.9146829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-13555802.945477845</v>
      </c>
      <c r="L2147" s="444">
        <f t="shared" ca="1" si="142"/>
        <v>-3266948509.8601608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-3266948509.8601608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-13612285.457750671</v>
      </c>
      <c r="L2148" s="444">
        <f t="shared" ca="1" si="142"/>
        <v>-3280560795.3179116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-3280560795.3179116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-13669003.313824631</v>
      </c>
      <c r="L2149" s="444">
        <f t="shared" ca="1" si="142"/>
        <v>-3294229798.6317363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-3294229798.6317363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-13725957.494298901</v>
      </c>
      <c r="L2150" s="444">
        <f t="shared" ca="1" si="142"/>
        <v>-3307955756.1260352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-3307955756.1260352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-13783148.983858479</v>
      </c>
      <c r="L2151" s="444">
        <f t="shared" ca="1" si="142"/>
        <v>-3321738905.1098938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-3321738905.1098938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-13840578.771291224</v>
      </c>
      <c r="L2152" s="444">
        <f t="shared" ca="1" si="142"/>
        <v>-3335579483.8811851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-3335579483.8811851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-13898247.849504938</v>
      </c>
      <c r="L2153" s="444">
        <f t="shared" ca="1" si="142"/>
        <v>-3349477731.73069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-3349477731.73069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-13956157.215544539</v>
      </c>
      <c r="L2154" s="444">
        <f t="shared" ca="1" si="142"/>
        <v>-3363433888.9462347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-3363433888.9462347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-14014307.870609313</v>
      </c>
      <c r="L2155" s="444">
        <f t="shared" ca="1" si="142"/>
        <v>-3377448196.816844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-3377448196.816844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-14072700.820070183</v>
      </c>
      <c r="L2156" s="444">
        <f t="shared" ca="1" si="142"/>
        <v>-3391520897.6369143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-3391520897.6369143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-14131337.073487142</v>
      </c>
      <c r="L2157" s="444">
        <f t="shared" ca="1" si="142"/>
        <v>-3405652234.7104015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-3405652234.7104015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-14190217.644626671</v>
      </c>
      <c r="L2158" s="444">
        <f t="shared" ca="1" si="142"/>
        <v>-3419842452.3550282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-3419842452.3550282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-14249343.551479284</v>
      </c>
      <c r="L2159" s="444">
        <f t="shared" ca="1" si="142"/>
        <v>-3434091795.9065075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-3434091795.9065075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-14308715.816277115</v>
      </c>
      <c r="L2160" s="444">
        <f t="shared" ca="1" si="142"/>
        <v>-3448400511.7227845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-3448400511.7227845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-14368335.465511601</v>
      </c>
      <c r="L2161" s="444">
        <f t="shared" ca="1" si="142"/>
        <v>-3462768847.1882963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-3462768847.1882963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-14428203.529951235</v>
      </c>
      <c r="L2162" s="444">
        <f t="shared" ca="1" si="142"/>
        <v>-3477197050.7182474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-3477197050.7182474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-14488321.044659361</v>
      </c>
      <c r="L2163" s="444">
        <f t="shared" ca="1" si="142"/>
        <v>-3491685371.7629066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-3491685371.7629066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-14548689.04901211</v>
      </c>
      <c r="L2164" s="444">
        <f t="shared" ca="1" si="142"/>
        <v>-3506234060.8119187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-3506234060.8119187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-14609308.586716328</v>
      </c>
      <c r="L2165" s="444">
        <f t="shared" ca="1" si="142"/>
        <v>-3520843369.3986349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-3520843369.3986349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-14670180.705827648</v>
      </c>
      <c r="L2166" s="444">
        <f t="shared" ca="1" si="142"/>
        <v>-3535513550.1044626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-3535513550.1044626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-14731306.458768597</v>
      </c>
      <c r="L2167" s="444">
        <f t="shared" ca="1" si="142"/>
        <v>-3550244856.563231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-3550244856.563231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-14792686.902346795</v>
      </c>
      <c r="L2168" s="444">
        <f t="shared" ca="1" si="142"/>
        <v>-3565037543.4655776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-3565037543.4655776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-14854323.097773239</v>
      </c>
      <c r="L2169" s="444">
        <f t="shared" ca="1" si="142"/>
        <v>-3579891866.5633507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-3579891866.5633507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-14916216.110680627</v>
      </c>
      <c r="L2170" s="444">
        <f t="shared" ca="1" si="142"/>
        <v>-3594808082.6740313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-3594808082.6740313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-14978367.011141798</v>
      </c>
      <c r="L2171" s="444">
        <f t="shared" ca="1" si="142"/>
        <v>-3609786449.685173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-3609786449.685173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-15040776.873688221</v>
      </c>
      <c r="L2172" s="444">
        <f t="shared" ca="1" si="142"/>
        <v>-3624827226.5588613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-3624827226.5588613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-15103446.777328588</v>
      </c>
      <c r="L2173" s="444">
        <f t="shared" ca="1" si="142"/>
        <v>-3639930673.3361897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-3639930673.3361897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-15166377.805567456</v>
      </c>
      <c r="L2174" s="444">
        <f t="shared" ca="1" si="142"/>
        <v>-3655097051.141757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-3655097051.141757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-15229571.046423987</v>
      </c>
      <c r="L2175" s="444">
        <f t="shared" ca="1" si="142"/>
        <v>-3670326622.1881809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-3670326622.1881809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-15293027.592450751</v>
      </c>
      <c r="L2176" s="444">
        <f t="shared" ca="1" si="142"/>
        <v>-3685619649.7806315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-3685619649.7806315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-15356748.540752631</v>
      </c>
      <c r="L2177" s="444">
        <f t="shared" ca="1" si="142"/>
        <v>-3700976398.321384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-3700976398.321384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-15420734.993005766</v>
      </c>
      <c r="L2178" s="444">
        <f t="shared" ca="1" si="142"/>
        <v>-3716397133.3143897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-3716397133.3143897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-15484988.055476626</v>
      </c>
      <c r="L2179" s="444">
        <f t="shared" ca="1" si="142"/>
        <v>-3731882121.3698664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-3731882121.3698664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-15549508.83904111</v>
      </c>
      <c r="L2180" s="444">
        <f t="shared" ca="1" si="142"/>
        <v>-3747431630.2089076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-3747431630.2089076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-15614298.459203782</v>
      </c>
      <c r="L2181" s="444">
        <f t="shared" ca="1" si="142"/>
        <v>-3763045928.6681113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-3763045928.6681113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-15679358.036117133</v>
      </c>
      <c r="L2182" s="444">
        <f t="shared" ca="1" si="142"/>
        <v>-3778725286.7042284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-3778725286.7042284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-15744688.694600953</v>
      </c>
      <c r="L2183" s="444">
        <f t="shared" ca="1" si="142"/>
        <v>-3794469975.3988295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-3794469975.3988295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-15810291.564161789</v>
      </c>
      <c r="L2184" s="444">
        <f t="shared" ca="1" si="142"/>
        <v>-3810280266.9629912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-3810280266.9629912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-15876167.779012464</v>
      </c>
      <c r="L2185" s="444">
        <f t="shared" ca="1" si="142"/>
        <v>-3826156434.7420039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-3826156434.7420039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-15942318.478091685</v>
      </c>
      <c r="L2186" s="444">
        <f t="shared" ca="1" si="142"/>
        <v>-3842098753.2200956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-3842098753.2200956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-16008744.805083731</v>
      </c>
      <c r="L2187" s="444">
        <f t="shared" ca="1" si="142"/>
        <v>-3858107498.0251794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-3858107498.0251794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-16075447.908438247</v>
      </c>
      <c r="L2188" s="444">
        <f t="shared" ca="1" si="142"/>
        <v>-3874182945.9336176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-3874182945.9336176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-16142428.941390073</v>
      </c>
      <c r="L2189" s="444">
        <f t="shared" ca="1" si="142"/>
        <v>-3890325374.8750076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-3890325374.8750076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-16209689.061979199</v>
      </c>
      <c r="L2190" s="444">
        <f t="shared" ca="1" si="142"/>
        <v>-3906535063.9369869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-3906535063.9369869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-16277229.433070781</v>
      </c>
      <c r="L2191" s="444">
        <f t="shared" ca="1" si="142"/>
        <v>-3922812293.3700576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-3922812293.3700576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-16345051.222375238</v>
      </c>
      <c r="L2192" s="444">
        <f t="shared" ca="1" si="142"/>
        <v>-3939157344.592433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-3939157344.592433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-16413155.60246847</v>
      </c>
      <c r="L2193" s="444">
        <f t="shared" ca="1" si="142"/>
        <v>-3955570500.1949015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-3955570500.1949015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-16481543.750812089</v>
      </c>
      <c r="L2194" s="444">
        <f t="shared" ca="1" si="142"/>
        <v>-3972052043.9457135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-3972052043.9457135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-16550216.849773807</v>
      </c>
      <c r="L2195" s="444">
        <f t="shared" ca="1" si="142"/>
        <v>-3988602260.7954874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-3988602260.7954874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-16619176.086647864</v>
      </c>
      <c r="L2196" s="444">
        <f t="shared" ca="1" si="142"/>
        <v>-4005221436.8821354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-4005221436.8821354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-16688422.653675562</v>
      </c>
      <c r="L2197" s="444">
        <f t="shared" ca="1" si="142"/>
        <v>-4021909859.5358109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-4021909859.5358109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-16757957.74806588</v>
      </c>
      <c r="L2198" s="444">
        <f t="shared" ca="1" si="142"/>
        <v>-4038667817.2838769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-4038667817.2838769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-16827782.572016153</v>
      </c>
      <c r="L2199" s="444">
        <f t="shared" ca="1" si="142"/>
        <v>-4055495599.8558931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-4055495599.8558931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-16897898.332732886</v>
      </c>
      <c r="L2200" s="444">
        <f t="shared" ca="1" si="142"/>
        <v>-4072393498.1886258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-4072393498.1886258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-16968306.242452607</v>
      </c>
      <c r="L2201" s="444">
        <f t="shared" ca="1" si="142"/>
        <v>-4089361804.4310784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-4089361804.4310784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-17039007.518462829</v>
      </c>
      <c r="L2202" s="444">
        <f t="shared" ca="1" si="142"/>
        <v>-4106400811.9495411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-4106400811.9495411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-17110003.383123089</v>
      </c>
      <c r="L2203" s="444">
        <f t="shared" ca="1" si="142"/>
        <v>-4123510815.332664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-4123510815.332664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-17181295.063886099</v>
      </c>
      <c r="L2204" s="444">
        <f t="shared" ca="1" si="142"/>
        <v>-4140692110.3965502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-4140692110.3965502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-17252883.793318957</v>
      </c>
      <c r="L2205" s="444">
        <f t="shared" ca="1" si="142"/>
        <v>-4157944994.1898689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-4157944994.1898689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-17324770.809124455</v>
      </c>
      <c r="L2206" s="444">
        <f t="shared" ca="1" si="142"/>
        <v>-4175269764.9989934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-4175269764.9989934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-17396957.354162473</v>
      </c>
      <c r="L2207" s="444">
        <f t="shared" ca="1" si="142"/>
        <v>-4192666722.3531561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-4192666722.3531561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-17469444.676471483</v>
      </c>
      <c r="L2208" s="444">
        <f t="shared" ca="1" si="142"/>
        <v>-4210136167.0296278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-4210136167.0296278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-17542234.029290117</v>
      </c>
      <c r="L2209" s="444">
        <f t="shared" ca="1" si="142"/>
        <v>-4227678401.058918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-4227678401.058918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-17615326.671078824</v>
      </c>
      <c r="L2210" s="444">
        <f t="shared" ca="1" si="142"/>
        <v>-4245293727.7299967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-4245293727.7299967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-17688723.865541652</v>
      </c>
      <c r="L2211" s="444">
        <f t="shared" ca="1" si="142"/>
        <v>-4262982451.5955381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-4262982451.5955381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-17762426.881648079</v>
      </c>
      <c r="L2212" s="444">
        <f t="shared" ca="1" si="142"/>
        <v>-4280744878.4771862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-4280744878.4771862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-17836436.99365494</v>
      </c>
      <c r="L2213" s="444">
        <f t="shared" ca="1" si="142"/>
        <v>-4298581315.4708414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-4298581315.4708414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-17910755.481128506</v>
      </c>
      <c r="L2214" s="444">
        <f t="shared" ca="1" si="142"/>
        <v>-4316492070.9519701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-4316492070.9519701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-17985383.62896654</v>
      </c>
      <c r="L2215" s="444">
        <f t="shared" ca="1" si="142"/>
        <v>-4334477454.5809364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-4334477454.5809364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-18060322.727420568</v>
      </c>
      <c r="L2216" s="444">
        <f t="shared" ca="1" si="142"/>
        <v>-4352537777.3083572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-4352537777.3083572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-18135574.072118156</v>
      </c>
      <c r="L2217" s="444">
        <f t="shared" ca="1" si="142"/>
        <v>-4370673351.380475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-4370673351.380475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-18211138.964085311</v>
      </c>
      <c r="L2218" s="444">
        <f t="shared" ca="1" si="142"/>
        <v>-4388884490.3445606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-4388884490.3445606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-18287018.709769003</v>
      </c>
      <c r="L2219" s="444">
        <f t="shared" ca="1" si="142"/>
        <v>-4407171509.0543299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-4407171509.0543299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-18363214.621059708</v>
      </c>
      <c r="L2220" s="444">
        <f t="shared" ca="1" si="142"/>
        <v>-4425534723.6753893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-4425534723.6753893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-18439728.015314121</v>
      </c>
      <c r="L2221" s="444">
        <f t="shared" ca="1" si="142"/>
        <v>-4443974451.6907034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-4443974451.6907034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-18516560.215377931</v>
      </c>
      <c r="L2222" s="444">
        <f t="shared" ca="1" si="142"/>
        <v>-4462491011.9060812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-4462491011.9060812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-18593712.54960867</v>
      </c>
      <c r="L2223" s="444">
        <f t="shared" ca="1" si="142"/>
        <v>-4481084724.4556894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-4481084724.4556894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-18671186.351898707</v>
      </c>
      <c r="L2224" s="444">
        <f t="shared" ca="1" si="142"/>
        <v>-4499755910.8075886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-4499755910.8075886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-18748982.961698286</v>
      </c>
      <c r="L2225" s="444">
        <f t="shared" ca="1" si="142"/>
        <v>-4518504893.7692871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-4518504893.7692871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-18827103.724038698</v>
      </c>
      <c r="L2226" s="444">
        <f t="shared" ca="1" si="142"/>
        <v>-4537331997.4933262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-4537331997.4933262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-18905549.989555527</v>
      </c>
      <c r="L2227" s="444">
        <f t="shared" ca="1" si="142"/>
        <v>-4556237547.4828815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-4556237547.4828815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-18984323.114512008</v>
      </c>
      <c r="L2228" s="444">
        <f t="shared" ca="1" si="142"/>
        <v>-4575221870.597394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-4575221870.597394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-19063424.460822474</v>
      </c>
      <c r="L2229" s="444">
        <f t="shared" ca="1" si="142"/>
        <v>-4594285295.0582161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-4594285295.0582161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-19142855.396075901</v>
      </c>
      <c r="L2230" s="444">
        <f t="shared" ca="1" si="142"/>
        <v>-4613428150.4542923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-4613428150.4542923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-19222617.293559551</v>
      </c>
      <c r="L2231" s="444">
        <f t="shared" ca="1" si="142"/>
        <v>-4632650767.7478523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-4632650767.7478523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-19302711.532282718</v>
      </c>
      <c r="L2232" s="444">
        <f t="shared" ca="1" si="142"/>
        <v>-4651953479.2801352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-4651953479.2801352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-19383139.497000564</v>
      </c>
      <c r="L2233" s="444">
        <f t="shared" ca="1" si="142"/>
        <v>-4671336618.7771358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-4671336618.7771358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-19463902.578238066</v>
      </c>
      <c r="L2234" s="444">
        <f t="shared" ca="1" si="142"/>
        <v>-4690800521.3553743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-4690800521.3553743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-19545002.172314059</v>
      </c>
      <c r="L2235" s="444">
        <f t="shared" ca="1" si="142"/>
        <v>-4710345523.527688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-4710345523.527688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-19626439.681365367</v>
      </c>
      <c r="L2236" s="444">
        <f t="shared" ca="1" si="142"/>
        <v>-4729971963.209053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-4729971963.209053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-19708216.513371054</v>
      </c>
      <c r="L2237" s="444">
        <f t="shared" ca="1" si="142"/>
        <v>-4749680179.7224245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-4749680179.7224245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-19790334.082176767</v>
      </c>
      <c r="L2238" s="444">
        <f t="shared" ca="1" si="142"/>
        <v>-4769470513.8046017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-4769470513.8046017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-19872793.807519175</v>
      </c>
      <c r="L2239" s="444">
        <f t="shared" ca="1" si="142"/>
        <v>-4789343307.6121206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-4789343307.6121206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-19955597.115050502</v>
      </c>
      <c r="L2240" s="444">
        <f t="shared" ca="1" si="142"/>
        <v>-4809298904.7271709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-4809298904.7271709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-20038745.436363213</v>
      </c>
      <c r="L2241" s="444">
        <f t="shared" ca="1" si="142"/>
        <v>-4829337650.1635342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-4829337650.1635342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-20122240.209014725</v>
      </c>
      <c r="L2242" s="444">
        <f t="shared" ca="1" si="142"/>
        <v>-4849459890.3725491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-4849459890.3725491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-20206082.876552287</v>
      </c>
      <c r="L2243" s="444">
        <f t="shared" ca="1" si="142"/>
        <v>-4869665973.2491016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-4869665973.2491016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-20290274.888537925</v>
      </c>
      <c r="L2244" s="444">
        <f t="shared" ca="1" si="142"/>
        <v>-4889956248.13764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-4889956248.13764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-20374817.7005735</v>
      </c>
      <c r="L2245" s="444">
        <f t="shared" ca="1" si="142"/>
        <v>-4910331065.8382139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-4910331065.8382139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-20459712.774325892</v>
      </c>
      <c r="L2246" s="444">
        <f t="shared" ca="1" si="142"/>
        <v>-4930790778.6125402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-4930790778.6125402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-20544961.577552252</v>
      </c>
      <c r="L2247" s="444">
        <f t="shared" ca="1" si="142"/>
        <v>-4951335740.1900921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-4951335740.1900921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-20630565.584125385</v>
      </c>
      <c r="L2248" s="444">
        <f t="shared" ca="1" si="142"/>
        <v>-4971966305.7742176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-4971966305.7742176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-20716526.27405924</v>
      </c>
      <c r="L2249" s="444">
        <f t="shared" ca="1" si="142"/>
        <v>-4992682832.0482769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-4992682832.0482769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-20802845.133534487</v>
      </c>
      <c r="L2250" s="444">
        <f t="shared" ca="1" si="142"/>
        <v>-5013485677.1818113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-5013485677.1818113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-20889523.654924214</v>
      </c>
      <c r="L2251" s="444">
        <f t="shared" ca="1" si="142"/>
        <v>-5034375200.8367357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-5034375200.8367357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-20976563.336819731</v>
      </c>
      <c r="L2252" s="444">
        <f t="shared" ca="1" si="142"/>
        <v>-5055351764.1735554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-5055351764.1735554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-21063965.684056479</v>
      </c>
      <c r="L2253" s="444">
        <f t="shared" ca="1" si="142"/>
        <v>-5076415729.8576117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-5076415729.8576117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-21151732.20774005</v>
      </c>
      <c r="L2254" s="444">
        <f t="shared" ca="1" si="142"/>
        <v>-5097567462.0653515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-5097567462.0653515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-21239864.425272297</v>
      </c>
      <c r="L2255" s="444">
        <f t="shared" ca="1" si="142"/>
        <v>-5118807326.4906235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-5118807326.4906235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-21328363.860377599</v>
      </c>
      <c r="L2256" s="444">
        <f t="shared" ca="1" si="142"/>
        <v>-5140135690.3510008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-5140135690.3510008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-21417232.043129168</v>
      </c>
      <c r="L2257" s="444">
        <f t="shared" ca="1" si="142"/>
        <v>-5161552922.3941298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-5161552922.3941298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-21506470.509975541</v>
      </c>
      <c r="L2258" s="444">
        <f t="shared" ca="1" si="142"/>
        <v>-5183059392.9041052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-5183059392.9041052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-21596080.803767104</v>
      </c>
      <c r="L2259" s="444">
        <f t="shared" ca="1" si="142"/>
        <v>-5204655473.7078724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-5204655473.7078724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-21686064.4737828</v>
      </c>
      <c r="L2260" s="444">
        <f t="shared" ca="1" si="142"/>
        <v>-5226341538.1816549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-5226341538.1816549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-21776423.075756896</v>
      </c>
      <c r="L2261" s="444">
        <f t="shared" ca="1" si="142"/>
        <v>-5248117961.257412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-5248117961.257412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-21867158.171905883</v>
      </c>
      <c r="L2262" s="444">
        <f t="shared" ca="1" si="142"/>
        <v>-5269985119.4293175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-5269985119.4293175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-21958271.33095549</v>
      </c>
      <c r="L2263" s="444">
        <f t="shared" ca="1" si="142"/>
        <v>-5291943390.760273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-5291943390.760273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-22049764.128167804</v>
      </c>
      <c r="L2264" s="444">
        <f t="shared" ca="1" si="142"/>
        <v>-5313993154.8884411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-5313993154.8884411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-22141638.145368505</v>
      </c>
      <c r="L2265" s="444">
        <f t="shared" ca="1" si="142"/>
        <v>-5336134793.0338097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-5336134793.0338097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-22233894.970974207</v>
      </c>
      <c r="L2266" s="444">
        <f t="shared" ca="1" si="142"/>
        <v>-5358368688.0047836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-5358368688.0047836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-22326536.200019933</v>
      </c>
      <c r="L2267" s="444">
        <f t="shared" ca="1" si="142"/>
        <v>-5380695224.2048035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-5380695224.2048035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-22419563.434186682</v>
      </c>
      <c r="L2268" s="444">
        <f t="shared" ca="1" si="142"/>
        <v>-5403114787.6389904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-5403114787.6389904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-22512978.281829126</v>
      </c>
      <c r="L2269" s="444">
        <f t="shared" ca="1" si="142"/>
        <v>-5425627765.9208193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-5425627765.9208193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-22606782.358003415</v>
      </c>
      <c r="L2270" s="444">
        <f t="shared" ca="1" si="142"/>
        <v>-5448234548.2788229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-5448234548.2788229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-22700977.284495097</v>
      </c>
      <c r="L2271" s="444">
        <f t="shared" ca="1" si="142"/>
        <v>-5470935525.5633183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-5470935525.5633183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-22795564.68984716</v>
      </c>
      <c r="L2272" s="444">
        <f t="shared" ca="1" si="142"/>
        <v>-5493731090.2531652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-5493731090.2531652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-22890546.209388189</v>
      </c>
      <c r="L2273" s="444">
        <f t="shared" ca="1" si="142"/>
        <v>-5516621636.462553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-5516621636.462553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-22985923.485260636</v>
      </c>
      <c r="L2274" s="444">
        <f t="shared" ca="1" si="142"/>
        <v>-5539607559.947814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-5539607559.947814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-23081698.166449226</v>
      </c>
      <c r="L2275" s="444">
        <f t="shared" ca="1" si="142"/>
        <v>-5562689258.1142635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-5562689258.1142635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-23177871.908809431</v>
      </c>
      <c r="L2276" s="444">
        <f t="shared" ca="1" si="142"/>
        <v>-5585867130.0230732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-5585867130.0230732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-23274446.375096139</v>
      </c>
      <c r="L2277" s="444">
        <f t="shared" ca="1" si="142"/>
        <v>-5609141576.3981695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-5609141576.3981695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-23371423.234992374</v>
      </c>
      <c r="L2278" s="444">
        <f t="shared" ca="1" si="142"/>
        <v>-5632512999.6331615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-5632512999.6331615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-23468804.165138174</v>
      </c>
      <c r="L2279" s="444">
        <f t="shared" ca="1" si="142"/>
        <v>-5655981803.7982998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-5655981803.7982998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-23566590.849159583</v>
      </c>
      <c r="L2280" s="444">
        <f t="shared" ca="1" si="142"/>
        <v>-5679548394.647459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-5679548394.647459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-23664784.977697745</v>
      </c>
      <c r="L2281" s="444">
        <f t="shared" ca="1" si="142"/>
        <v>-5703213179.6251564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-5703213179.6251564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-23763388.24843815</v>
      </c>
      <c r="L2282" s="444">
        <f t="shared" ca="1" si="142"/>
        <v>-5726976567.8735943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-5726976567.8735943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-23862402.366139974</v>
      </c>
      <c r="L2283" s="444">
        <f t="shared" ca="1" si="142"/>
        <v>-5750838970.2397346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-5750838970.2397346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-23961829.04266556</v>
      </c>
      <c r="L2284" s="444">
        <f t="shared" ca="1" si="142"/>
        <v>-5774800799.2824001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-5774800799.2824001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-24061669.99701</v>
      </c>
      <c r="L2285" s="444">
        <f t="shared" ca="1" si="142"/>
        <v>-5798862469.2794104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-5798862469.2794104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-24161926.955330875</v>
      </c>
      <c r="L2286" s="444">
        <f t="shared" ca="1" si="142"/>
        <v>-5823024396.2347412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-5823024396.2347412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-24262601.650978088</v>
      </c>
      <c r="L2287" s="444">
        <f t="shared" ca="1" si="142"/>
        <v>-5847286997.8857193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-5847286997.8857193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-24363695.824523829</v>
      </c>
      <c r="L2288" s="444">
        <f t="shared" ca="1" si="142"/>
        <v>-5871650693.7102432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-5871650693.7102432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-24465211.22379268</v>
      </c>
      <c r="L2289" s="444">
        <f t="shared" ca="1" si="142"/>
        <v>-5896115904.9340363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-5896115904.9340363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-24567149.603891816</v>
      </c>
      <c r="L2290" s="444">
        <f t="shared" ca="1" si="142"/>
        <v>-5920683054.5379276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-5920683054.5379276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-24669512.727241363</v>
      </c>
      <c r="L2291" s="444">
        <f t="shared" ca="1" si="142"/>
        <v>-5945352567.2651691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-5945352567.2651691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-24772302.36360487</v>
      </c>
      <c r="L2292" s="444">
        <f t="shared" ca="1" si="142"/>
        <v>-5970124869.6287737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-5970124869.6287737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-24875520.29011989</v>
      </c>
      <c r="L2293" s="444">
        <f t="shared" ca="1" si="142"/>
        <v>-5995000389.9188938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-5995000389.9188938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-24979168.291328724</v>
      </c>
      <c r="L2294" s="444">
        <f t="shared" ca="1" si="142"/>
        <v>-6019979558.2102222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-6019979558.2102222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-25083248.159209259</v>
      </c>
      <c r="L2295" s="444">
        <f t="shared" ca="1" si="142"/>
        <v>-6045062806.3694315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-6045062806.3694315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-25187761.693205964</v>
      </c>
      <c r="L2296" s="444">
        <f t="shared" ca="1" si="142"/>
        <v>-6070250568.0626373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-6070250568.0626373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-25292710.700260989</v>
      </c>
      <c r="L2297" s="444">
        <f t="shared" ca="1" si="142"/>
        <v>-6095543278.7628984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-6095543278.7628984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-25398096.994845409</v>
      </c>
      <c r="L2298" s="444">
        <f t="shared" ca="1" si="142"/>
        <v>-6120941375.7577438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-6120941375.7577438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-25503922.398990598</v>
      </c>
      <c r="L2299" s="444">
        <f t="shared" ca="1" si="142"/>
        <v>-6146445298.1567345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-6146445298.1567345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-25610188.742319725</v>
      </c>
      <c r="L2300" s="444">
        <f t="shared" ca="1" si="142"/>
        <v>-6172055486.8990545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-6172055486.8990545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-25716897.862079393</v>
      </c>
      <c r="L2301" s="444">
        <f t="shared" ca="1" si="142"/>
        <v>-6197772384.7611341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-6197772384.7611341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-25824051.603171393</v>
      </c>
      <c r="L2302" s="444">
        <f t="shared" ca="1" si="142"/>
        <v>-6223596436.3643055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-6223596436.3643055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-25931651.818184607</v>
      </c>
      <c r="L2303" s="444">
        <f t="shared" ref="L2303:L2557" ca="1" si="147">I2303-J2303+K2303</f>
        <v>-6249528088.1824903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-6249528088.1824903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-26039700.367427044</v>
      </c>
      <c r="L2304" s="444">
        <f t="shared" ca="1" si="147"/>
        <v>-6275567788.5499172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-6275567788.5499172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-26148199.118957989</v>
      </c>
      <c r="L2305" s="444">
        <f t="shared" ca="1" si="147"/>
        <v>-6301715987.6688747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-6301715987.6688747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-26257149.948620312</v>
      </c>
      <c r="L2306" s="444">
        <f t="shared" ca="1" si="147"/>
        <v>-6327973137.6174946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-6327973137.6174946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-26366554.740072895</v>
      </c>
      <c r="L2307" s="444">
        <f t="shared" ca="1" si="147"/>
        <v>-6354339692.3575678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-6354339692.3575678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-26476415.384823199</v>
      </c>
      <c r="L2308" s="444">
        <f t="shared" ca="1" si="147"/>
        <v>-6380816107.7423906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-6380816107.7423906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-26586733.78225996</v>
      </c>
      <c r="L2309" s="444">
        <f t="shared" ca="1" si="147"/>
        <v>-6407402841.5246506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-6407402841.5246506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-26697511.839686044</v>
      </c>
      <c r="L2310" s="444">
        <f t="shared" ca="1" si="147"/>
        <v>-6434100353.364337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-6434100353.364337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-26808751.472351402</v>
      </c>
      <c r="L2311" s="444">
        <f t="shared" ca="1" si="147"/>
        <v>-6460909104.836688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-6460909104.836688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-26920454.603486199</v>
      </c>
      <c r="L2312" s="444">
        <f t="shared" ca="1" si="147"/>
        <v>-6487829559.4401741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-6487829559.4401741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-27032623.164334059</v>
      </c>
      <c r="L2313" s="444">
        <f t="shared" ca="1" si="147"/>
        <v>-6514862182.6045084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-6514862182.6045084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-27145259.094185453</v>
      </c>
      <c r="L2314" s="444">
        <f t="shared" ca="1" si="147"/>
        <v>-6542007441.6986942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-6542007441.6986942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-27258364.340411227</v>
      </c>
      <c r="L2315" s="444">
        <f t="shared" ca="1" si="147"/>
        <v>-6569265806.0391054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-6569265806.0391054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-27371940.858496271</v>
      </c>
      <c r="L2316" s="444">
        <f t="shared" ca="1" si="147"/>
        <v>-6596637746.8976021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-6596637746.8976021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-27485990.612073343</v>
      </c>
      <c r="L2317" s="444">
        <f t="shared" ca="1" si="147"/>
        <v>-6624123737.509675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-6624123737.509675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-27600515.572956979</v>
      </c>
      <c r="L2318" s="444">
        <f t="shared" ca="1" si="147"/>
        <v>-6651724253.0826321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-6651724253.0826321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-27715517.721177634</v>
      </c>
      <c r="L2319" s="444">
        <f t="shared" ca="1" si="147"/>
        <v>-6679439770.8038101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-6679439770.8038101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-27830999.045015875</v>
      </c>
      <c r="L2320" s="444">
        <f t="shared" ca="1" si="147"/>
        <v>-6707270769.8488264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-6707270769.8488264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-27946961.541036781</v>
      </c>
      <c r="L2321" s="444">
        <f t="shared" ca="1" si="147"/>
        <v>-6735217731.389863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-6735217731.389863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-28063407.214124426</v>
      </c>
      <c r="L2322" s="444">
        <f t="shared" ca="1" si="147"/>
        <v>-6763281138.6039877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-6763281138.6039877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-28180338.077516615</v>
      </c>
      <c r="L2323" s="444">
        <f t="shared" ca="1" si="147"/>
        <v>-6791461476.6815042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-6791461476.6815042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-28297756.152839601</v>
      </c>
      <c r="L2324" s="444">
        <f t="shared" ca="1" si="147"/>
        <v>-6819759232.8343439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-6819759232.8343439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-28415663.470143102</v>
      </c>
      <c r="L2325" s="444">
        <f t="shared" ca="1" si="147"/>
        <v>-6848174896.3044872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-6848174896.3044872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-28534062.067935362</v>
      </c>
      <c r="L2326" s="444">
        <f t="shared" ca="1" si="147"/>
        <v>-6876708958.3724222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-6876708958.3724222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-28652953.993218426</v>
      </c>
      <c r="L2327" s="444">
        <f t="shared" ca="1" si="147"/>
        <v>-6905361912.3656406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-6905361912.3656406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-28772341.301523503</v>
      </c>
      <c r="L2328" s="444">
        <f t="shared" ca="1" si="147"/>
        <v>-6934134253.6671638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-6934134253.6671638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-28892226.056946516</v>
      </c>
      <c r="L2329" s="444">
        <f t="shared" ca="1" si="147"/>
        <v>-6963026479.7241106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-6963026479.7241106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-29012610.332183793</v>
      </c>
      <c r="L2330" s="444">
        <f t="shared" ca="1" si="147"/>
        <v>-6992039090.0562944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-6992039090.0562944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-29133496.208567891</v>
      </c>
      <c r="L2331" s="444">
        <f t="shared" ca="1" si="147"/>
        <v>-7021172586.2648621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-7021172586.2648621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-29254885.776103597</v>
      </c>
      <c r="L2332" s="444">
        <f t="shared" ca="1" si="147"/>
        <v>-7050427472.040966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-7050427472.040966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-29376781.133504026</v>
      </c>
      <c r="L2333" s="444">
        <f t="shared" ca="1" si="147"/>
        <v>-7079804253.1744699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-7079804253.1744699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-29499184.38822696</v>
      </c>
      <c r="L2334" s="444">
        <f t="shared" ca="1" si="147"/>
        <v>-7109303437.5626965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-7109303437.5626965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-29622097.656511236</v>
      </c>
      <c r="L2335" s="444">
        <f t="shared" ca="1" si="147"/>
        <v>-7138925535.2192078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-7138925535.2192078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-29745523.06341337</v>
      </c>
      <c r="L2336" s="444">
        <f t="shared" ca="1" si="147"/>
        <v>-7168671058.2826214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-7168671058.2826214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-29869462.74284425</v>
      </c>
      <c r="L2337" s="444">
        <f t="shared" ca="1" si="147"/>
        <v>-7198540521.025466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-7198540521.025466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-29993918.837606106</v>
      </c>
      <c r="L2338" s="444">
        <f t="shared" ca="1" si="147"/>
        <v>-7228534439.8630724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-7228534439.8630724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-30118893.499429472</v>
      </c>
      <c r="L2339" s="444">
        <f t="shared" ca="1" si="147"/>
        <v>-7258653333.3625021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-7258653333.3625021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-30244388.889010426</v>
      </c>
      <c r="L2340" s="444">
        <f t="shared" ca="1" si="147"/>
        <v>-7288897722.2515125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-7288897722.2515125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-30370407.176047966</v>
      </c>
      <c r="L2341" s="444">
        <f t="shared" ca="1" si="147"/>
        <v>-7319268129.4275608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-7319268129.4275608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-30496950.539281502</v>
      </c>
      <c r="L2342" s="444">
        <f t="shared" ca="1" si="147"/>
        <v>-7349765079.9668427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-7349765079.9668427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-30624021.166528508</v>
      </c>
      <c r="L2343" s="444">
        <f t="shared" ca="1" si="147"/>
        <v>-7380389101.1333714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-7380389101.1333714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-30751621.254722379</v>
      </c>
      <c r="L2344" s="444">
        <f t="shared" ca="1" si="147"/>
        <v>-7411140722.3880939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-7411140722.3880939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-30879753.009950392</v>
      </c>
      <c r="L2345" s="444">
        <f t="shared" ca="1" si="147"/>
        <v>-7442020475.3980446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-7442020475.3980446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-31008418.647491854</v>
      </c>
      <c r="L2346" s="444">
        <f t="shared" ca="1" si="147"/>
        <v>-7473028894.045536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-7473028894.045536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-31137620.391856395</v>
      </c>
      <c r="L2347" s="444">
        <f t="shared" ca="1" si="147"/>
        <v>-7504166514.4373922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-7504166514.4373922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-31267360.476822462</v>
      </c>
      <c r="L2348" s="444">
        <f t="shared" ca="1" si="147"/>
        <v>-7535433874.9142151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-7535433874.9142151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-31397641.145475894</v>
      </c>
      <c r="L2349" s="444">
        <f t="shared" ca="1" si="147"/>
        <v>-7566831516.0596914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-7566831516.0596914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-31528464.65024871</v>
      </c>
      <c r="L2350" s="444">
        <f t="shared" ca="1" si="147"/>
        <v>-7598359980.70994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-7598359980.70994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-31659833.252958082</v>
      </c>
      <c r="L2351" s="444">
        <f t="shared" ca="1" si="147"/>
        <v>-7630019813.9628983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-7630019813.9628983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-31791749.224845406</v>
      </c>
      <c r="L2352" s="444">
        <f t="shared" ca="1" si="147"/>
        <v>-7661811563.1877432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-7661811563.1877432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-31924214.846615598</v>
      </c>
      <c r="L2353" s="444">
        <f t="shared" ca="1" si="147"/>
        <v>-7693735778.034359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-7693735778.034359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-32057232.408476494</v>
      </c>
      <c r="L2354" s="444">
        <f t="shared" ca="1" si="147"/>
        <v>-7725793010.4428358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-7725793010.4428358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-32190804.210178483</v>
      </c>
      <c r="L2355" s="444">
        <f t="shared" ca="1" si="147"/>
        <v>-7757983814.6530142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-7757983814.6530142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-32324932.56105423</v>
      </c>
      <c r="L2356" s="444">
        <f t="shared" ca="1" si="147"/>
        <v>-7790308747.2140684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-7790308747.2140684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-32459619.780058619</v>
      </c>
      <c r="L2357" s="444">
        <f t="shared" ca="1" si="147"/>
        <v>-7822768366.9941273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-7822768366.9941273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-32594868.195808861</v>
      </c>
      <c r="L2358" s="444">
        <f t="shared" ca="1" si="147"/>
        <v>-7855363235.1899357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-7855363235.1899357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-32730680.146624736</v>
      </c>
      <c r="L2359" s="444">
        <f t="shared" ca="1" si="147"/>
        <v>-7888093915.3365602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-7888093915.3365602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-32867057.980569001</v>
      </c>
      <c r="L2360" s="444">
        <f t="shared" ca="1" si="147"/>
        <v>-7920960973.3171291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-7920960973.3171291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-33004004.055488035</v>
      </c>
      <c r="L2361" s="444">
        <f t="shared" ca="1" si="147"/>
        <v>-7953964977.3726168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-7953964977.3726168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-33141520.739052568</v>
      </c>
      <c r="L2362" s="444">
        <f t="shared" ca="1" si="147"/>
        <v>-7987106498.1116695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-7987106498.1116695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-33279610.408798624</v>
      </c>
      <c r="L2363" s="444">
        <f t="shared" ca="1" si="147"/>
        <v>-8020386108.5204678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-8020386108.5204678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-33418275.45216861</v>
      </c>
      <c r="L2364" s="444">
        <f t="shared" ca="1" si="147"/>
        <v>-8053804383.9726362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-8053804383.9726362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-33557518.266552649</v>
      </c>
      <c r="L2365" s="444">
        <f t="shared" ca="1" si="147"/>
        <v>-8087361902.2391891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-8087361902.2391891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-33697341.259329952</v>
      </c>
      <c r="L2366" s="444">
        <f t="shared" ca="1" si="147"/>
        <v>-8121059243.4985189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-8121059243.4985189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-33837746.847910501</v>
      </c>
      <c r="L2367" s="444">
        <f t="shared" ca="1" si="147"/>
        <v>-8154896990.3464298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-8154896990.3464298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-33978737.459776789</v>
      </c>
      <c r="L2368" s="444">
        <f t="shared" ca="1" si="147"/>
        <v>-8188875727.8062067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-8188875727.8062067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-34120315.53252586</v>
      </c>
      <c r="L2369" s="444">
        <f t="shared" ca="1" si="147"/>
        <v>-8222996043.3387327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-8222996043.3387327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-34262483.513911389</v>
      </c>
      <c r="L2370" s="444">
        <f t="shared" ca="1" si="147"/>
        <v>-8257258526.852644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-8257258526.852644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-34405243.861886017</v>
      </c>
      <c r="L2371" s="444">
        <f t="shared" ca="1" si="147"/>
        <v>-8291663770.71453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-8291663770.71453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-34548599.044643871</v>
      </c>
      <c r="L2372" s="444">
        <f t="shared" ca="1" si="147"/>
        <v>-8326212369.7591734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-8326212369.7591734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-34692551.54066322</v>
      </c>
      <c r="L2373" s="444">
        <f t="shared" ca="1" si="147"/>
        <v>-8360904921.2998362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-8360904921.2998362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-34837103.838749312</v>
      </c>
      <c r="L2374" s="444">
        <f t="shared" ca="1" si="147"/>
        <v>-8395742025.1385851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-8395742025.1385851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-34982258.438077435</v>
      </c>
      <c r="L2375" s="444">
        <f t="shared" ca="1" si="147"/>
        <v>-8430724283.5766621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-8430724283.5766621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-35128017.848236099</v>
      </c>
      <c r="L2376" s="444">
        <f t="shared" ca="1" si="147"/>
        <v>-8465852301.4248981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-8465852301.4248981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-35274384.589270405</v>
      </c>
      <c r="L2377" s="444">
        <f t="shared" ca="1" si="147"/>
        <v>-8501126686.0141687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-8501126686.0141687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-35421361.191725709</v>
      </c>
      <c r="L2378" s="444">
        <f t="shared" ca="1" si="147"/>
        <v>-8536548047.2058945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-8536548047.2058945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-35568950.19669123</v>
      </c>
      <c r="L2379" s="444">
        <f t="shared" ca="1" si="147"/>
        <v>-8572116997.402586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-8572116997.402586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-35717154.155844107</v>
      </c>
      <c r="L2380" s="444">
        <f t="shared" ca="1" si="147"/>
        <v>-8607834151.5584297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-8607834151.5584297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-35865975.631493457</v>
      </c>
      <c r="L2381" s="444">
        <f t="shared" ca="1" si="147"/>
        <v>-8643700127.1899223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-8643700127.1899223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-36015417.196624674</v>
      </c>
      <c r="L2382" s="444">
        <f t="shared" ca="1" si="147"/>
        <v>-8679715544.3865471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-8679715544.3865471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-36165481.434943944</v>
      </c>
      <c r="L2383" s="444">
        <f t="shared" ca="1" si="147"/>
        <v>-8715881025.8214912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-8715881025.8214912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-36316170.940922879</v>
      </c>
      <c r="L2384" s="444">
        <f t="shared" ca="1" si="147"/>
        <v>-8752197196.7624149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-8752197196.7624149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-36467488.319843397</v>
      </c>
      <c r="L2385" s="444">
        <f t="shared" ca="1" si="147"/>
        <v>-8788664685.0822582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-8788664685.0822582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-36619436.187842742</v>
      </c>
      <c r="L2386" s="444">
        <f t="shared" ca="1" si="147"/>
        <v>-8825284121.2701015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-8825284121.2701015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-36772017.171958759</v>
      </c>
      <c r="L2387" s="444">
        <f t="shared" ca="1" si="147"/>
        <v>-8862056138.4420605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-8862056138.4420605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-36925233.910175249</v>
      </c>
      <c r="L2388" s="444">
        <f t="shared" ca="1" si="147"/>
        <v>-8898981372.3522358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-8898981372.3522358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-37079089.05146765</v>
      </c>
      <c r="L2389" s="444">
        <f t="shared" ca="1" si="147"/>
        <v>-8936060461.4037037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-8936060461.4037037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-37233585.255848765</v>
      </c>
      <c r="L2390" s="444">
        <f t="shared" ca="1" si="147"/>
        <v>-8973294046.6595516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-8973294046.6595516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-37388725.194414794</v>
      </c>
      <c r="L2391" s="444">
        <f t="shared" ca="1" si="147"/>
        <v>-9010682771.8539658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-9010682771.8539658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-37544511.549391523</v>
      </c>
      <c r="L2392" s="444">
        <f t="shared" ca="1" si="147"/>
        <v>-9048227283.4033566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-9048227283.4033566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-37700947.014180653</v>
      </c>
      <c r="L2393" s="444">
        <f t="shared" ca="1" si="147"/>
        <v>-9085928230.4175377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-9085928230.4175377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-37858034.293406405</v>
      </c>
      <c r="L2394" s="444">
        <f t="shared" ca="1" si="147"/>
        <v>-9123786264.7109432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-9123786264.7109432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-38015776.102962263</v>
      </c>
      <c r="L2395" s="444">
        <f t="shared" ca="1" si="147"/>
        <v>-9161802040.8139057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-9161802040.8139057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-38174175.170057938</v>
      </c>
      <c r="L2396" s="444">
        <f t="shared" ca="1" si="147"/>
        <v>-9199976215.983963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-9199976215.983963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-38333234.23326651</v>
      </c>
      <c r="L2397" s="444">
        <f t="shared" ca="1" si="147"/>
        <v>-9238309450.2172298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-9238309450.2172298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-38492956.042571791</v>
      </c>
      <c r="L2398" s="444">
        <f t="shared" ca="1" si="147"/>
        <v>-9276802406.2598019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-9276802406.2598019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-38653343.359415844</v>
      </c>
      <c r="L2399" s="444">
        <f t="shared" ca="1" si="147"/>
        <v>-9315455749.6192169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-9315455749.6192169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-38814398.956746735</v>
      </c>
      <c r="L2400" s="444">
        <f t="shared" ca="1" si="147"/>
        <v>-9354270148.575964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-9354270148.575964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-38976125.619066514</v>
      </c>
      <c r="L2401" s="444">
        <f t="shared" ca="1" si="147"/>
        <v>-9393246274.1950302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-9393246274.1950302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-39138526.142479293</v>
      </c>
      <c r="L2402" s="444">
        <f t="shared" ca="1" si="147"/>
        <v>-9432384800.3375092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-9432384800.3375092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-39301603.334739618</v>
      </c>
      <c r="L2403" s="444">
        <f t="shared" ca="1" si="147"/>
        <v>-9471686403.6722488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-9471686403.6722488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-39465360.015301034</v>
      </c>
      <c r="L2404" s="444">
        <f t="shared" ca="1" si="147"/>
        <v>-9511151763.6875496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-9511151763.6875496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-39629799.015364788</v>
      </c>
      <c r="L2405" s="444">
        <f t="shared" ca="1" si="147"/>
        <v>-9550781562.7029152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-9550781562.7029152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-39794923.177928813</v>
      </c>
      <c r="L2406" s="444">
        <f t="shared" ca="1" si="147"/>
        <v>-9590576485.8808441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-9590576485.8808441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-39960735.35783685</v>
      </c>
      <c r="L2407" s="444">
        <f t="shared" ca="1" si="147"/>
        <v>-9630537221.2386818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-9630537221.2386818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-40127238.421827838</v>
      </c>
      <c r="L2408" s="444">
        <f t="shared" ca="1" si="147"/>
        <v>-9670664459.6605091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-9670664459.6605091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-40294435.248585455</v>
      </c>
      <c r="L2409" s="444">
        <f t="shared" ca="1" si="147"/>
        <v>-9710958894.9090939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-9710958894.9090939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-40462328.728787892</v>
      </c>
      <c r="L2410" s="444">
        <f t="shared" ca="1" si="147"/>
        <v>-9751421223.6378822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-9751421223.6378822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-40630921.765157841</v>
      </c>
      <c r="L2411" s="444">
        <f t="shared" ca="1" si="147"/>
        <v>-9792052145.4030399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-9792052145.4030399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-40800217.272512667</v>
      </c>
      <c r="L2412" s="444">
        <f t="shared" ca="1" si="147"/>
        <v>-9832852362.6755524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-9832852362.6755524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-40970218.177814804</v>
      </c>
      <c r="L2413" s="444">
        <f t="shared" ca="1" si="147"/>
        <v>-9873822580.8533669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-9873822580.8533669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-41140927.420222364</v>
      </c>
      <c r="L2414" s="444">
        <f t="shared" ca="1" si="147"/>
        <v>-9914963508.2735901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-9914963508.2735901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-41312347.951139957</v>
      </c>
      <c r="L2415" s="444">
        <f t="shared" ca="1" si="147"/>
        <v>-9956275856.2247295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-9956275856.2247295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-41484482.734269708</v>
      </c>
      <c r="L2416" s="444">
        <f t="shared" ca="1" si="147"/>
        <v>-9997760338.9589996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-9997760338.9589996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-41657334.745662495</v>
      </c>
      <c r="L2417" s="444">
        <f t="shared" ca="1" si="147"/>
        <v>-10039417673.704662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-10039417673.704662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-41830906.973769426</v>
      </c>
      <c r="L2418" s="444">
        <f t="shared" ca="1" si="147"/>
        <v>-10081248580.678432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-10081248580.678432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-42005202.419493467</v>
      </c>
      <c r="L2419" s="444">
        <f t="shared" ca="1" si="147"/>
        <v>-10123253783.097925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-10123253783.097925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-42180224.096241355</v>
      </c>
      <c r="L2420" s="444">
        <f t="shared" ca="1" si="147"/>
        <v>-10165434007.194166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-10165434007.194166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-42355975.02997569</v>
      </c>
      <c r="L2421" s="444">
        <f t="shared" ca="1" si="147"/>
        <v>-10207789982.224142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-10207789982.224142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-42532458.259267256</v>
      </c>
      <c r="L2422" s="444">
        <f t="shared" ca="1" si="147"/>
        <v>-10250322440.48341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-10250322440.48341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-42709676.835347541</v>
      </c>
      <c r="L2423" s="444">
        <f t="shared" ca="1" si="147"/>
        <v>-10293032117.318758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-10293032117.318758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-42887633.822161488</v>
      </c>
      <c r="L2424" s="444">
        <f t="shared" ca="1" si="147"/>
        <v>-10335919751.140919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-10335919751.140919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-43066332.296420492</v>
      </c>
      <c r="L2425" s="444">
        <f t="shared" ca="1" si="147"/>
        <v>-10378986083.43734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-10378986083.43734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-43245775.347655579</v>
      </c>
      <c r="L2426" s="444">
        <f t="shared" ca="1" si="147"/>
        <v>-10422231858.784996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-10422231858.784996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-43425966.078270815</v>
      </c>
      <c r="L2427" s="444">
        <f t="shared" ca="1" si="147"/>
        <v>-10465657824.863266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-10465657824.863266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-43606907.603596941</v>
      </c>
      <c r="L2428" s="444">
        <f t="shared" ca="1" si="147"/>
        <v>-10509264732.466864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-10509264732.466864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-43788603.051945262</v>
      </c>
      <c r="L2429" s="444">
        <f t="shared" ca="1" si="147"/>
        <v>-10553053335.518808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-10553053335.518808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-43971055.564661704</v>
      </c>
      <c r="L2430" s="444">
        <f t="shared" ca="1" si="147"/>
        <v>-10597024391.083469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-10597024391.083469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-44154268.29618112</v>
      </c>
      <c r="L2431" s="444">
        <f t="shared" ca="1" si="147"/>
        <v>-10641178659.37965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-10641178659.37965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-44338244.414081872</v>
      </c>
      <c r="L2432" s="444">
        <f t="shared" ca="1" si="147"/>
        <v>-10685516903.793732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-10685516903.793732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-44522987.099140547</v>
      </c>
      <c r="L2433" s="444">
        <f t="shared" ca="1" si="147"/>
        <v>-10730039890.892872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-10730039890.892872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-44708499.545386963</v>
      </c>
      <c r="L2434" s="444">
        <f t="shared" ca="1" si="147"/>
        <v>-10774748390.438259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-10774748390.438259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-44894784.960159414</v>
      </c>
      <c r="L2435" s="444">
        <f t="shared" ca="1" si="147"/>
        <v>-10819643175.398418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-10819643175.398418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-45081846.564160079</v>
      </c>
      <c r="L2436" s="444">
        <f t="shared" ca="1" si="147"/>
        <v>-10864725021.962578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-10864725021.962578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-45269687.591510743</v>
      </c>
      <c r="L2437" s="444">
        <f t="shared" ca="1" si="147"/>
        <v>-10909994709.554089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-10909994709.554089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-45458311.289808705</v>
      </c>
      <c r="L2438" s="444">
        <f t="shared" ca="1" si="147"/>
        <v>-10955453020.843897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-10955453020.843897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-45647720.920182906</v>
      </c>
      <c r="L2439" s="444">
        <f t="shared" ca="1" si="147"/>
        <v>-11001100741.76408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-11001100741.76408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-45837919.757350333</v>
      </c>
      <c r="L2440" s="444">
        <f t="shared" ca="1" si="147"/>
        <v>-11046938661.521431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-11046938661.521431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-46028911.089672625</v>
      </c>
      <c r="L2441" s="444">
        <f t="shared" ca="1" si="147"/>
        <v>-11092967572.611103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-11092967572.611103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-46220698.219212927</v>
      </c>
      <c r="L2442" s="444">
        <f t="shared" ca="1" si="147"/>
        <v>-11139188270.830317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-11139188270.830317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-46413284.461792983</v>
      </c>
      <c r="L2443" s="444">
        <f t="shared" ca="1" si="147"/>
        <v>-11185601555.29211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-11185601555.29211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-46606673.147050463</v>
      </c>
      <c r="L2444" s="444">
        <f t="shared" ca="1" si="147"/>
        <v>-11232208228.439161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-11232208228.439161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-46800867.618496507</v>
      </c>
      <c r="L2445" s="444">
        <f t="shared" ca="1" si="147"/>
        <v>-11279009096.057657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-11279009096.057657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-46995871.233573571</v>
      </c>
      <c r="L2446" s="444">
        <f t="shared" ca="1" si="147"/>
        <v>-11326004967.291231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-11326004967.291231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-47191687.363713466</v>
      </c>
      <c r="L2447" s="444">
        <f t="shared" ca="1" si="147"/>
        <v>-11373196654.654945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-11373196654.654945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-47388319.394395605</v>
      </c>
      <c r="L2448" s="444">
        <f t="shared" ca="1" si="147"/>
        <v>-11420584974.049341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-11420584974.049341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-47585770.725205585</v>
      </c>
      <c r="L2449" s="444">
        <f t="shared" ca="1" si="147"/>
        <v>-11468170744.774548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-11468170744.774548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-47784044.769893944</v>
      </c>
      <c r="L2450" s="444">
        <f t="shared" ca="1" si="147"/>
        <v>-11515954789.544441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-11515954789.544441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-47983144.956435174</v>
      </c>
      <c r="L2451" s="444">
        <f t="shared" ca="1" si="147"/>
        <v>-11563937934.500875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-11563937934.500875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-48183074.727086984</v>
      </c>
      <c r="L2452" s="444">
        <f t="shared" ca="1" si="147"/>
        <v>-11612121009.227962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-11612121009.227962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-48383837.538449846</v>
      </c>
      <c r="L2453" s="444">
        <f t="shared" ca="1" si="147"/>
        <v>-11660504846.766413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-11660504846.766413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-48585436.86152672</v>
      </c>
      <c r="L2454" s="444">
        <f t="shared" ca="1" si="147"/>
        <v>-11709090283.627939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-11709090283.627939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-48787876.18178308</v>
      </c>
      <c r="L2455" s="444">
        <f t="shared" ca="1" si="147"/>
        <v>-11757878159.809723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-11757878159.809723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-48991158.999207176</v>
      </c>
      <c r="L2456" s="444">
        <f t="shared" ca="1" si="147"/>
        <v>-11806869318.808929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-11806869318.808929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-49195288.828370541</v>
      </c>
      <c r="L2457" s="444">
        <f t="shared" ca="1" si="147"/>
        <v>-11856064607.6373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-11856064607.6373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-49400269.19848875</v>
      </c>
      <c r="L2458" s="444">
        <f t="shared" ca="1" si="147"/>
        <v>-11905464876.835789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-11905464876.835789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-49606103.653482452</v>
      </c>
      <c r="L2459" s="444">
        <f t="shared" ca="1" si="147"/>
        <v>-11955070980.489271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-11955070980.489271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-49812795.752038628</v>
      </c>
      <c r="L2460" s="444">
        <f t="shared" ca="1" si="147"/>
        <v>-12004883776.24131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-12004883776.24131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-50020349.067672126</v>
      </c>
      <c r="L2461" s="444">
        <f t="shared" ca="1" si="147"/>
        <v>-12054904125.308983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-12054904125.308983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-50228767.188787431</v>
      </c>
      <c r="L2462" s="444">
        <f t="shared" ca="1" si="147"/>
        <v>-12105132892.49777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-12105132892.49777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-50438053.718740709</v>
      </c>
      <c r="L2463" s="444">
        <f t="shared" ca="1" si="147"/>
        <v>-12155570946.216511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-12155570946.216511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-50648212.27590213</v>
      </c>
      <c r="L2464" s="444">
        <f t="shared" ca="1" si="147"/>
        <v>-12206219158.492413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-12206219158.492413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-50859246.493718386</v>
      </c>
      <c r="L2465" s="444">
        <f t="shared" ca="1" si="147"/>
        <v>-12257078404.986132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-12257078404.986132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-51071160.020775549</v>
      </c>
      <c r="L2466" s="444">
        <f t="shared" ca="1" si="147"/>
        <v>-12308149565.006907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-12308149565.006907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-51283956.52086211</v>
      </c>
      <c r="L2467" s="444">
        <f t="shared" ca="1" si="147"/>
        <v>-12359433521.527769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-12359433521.527769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-51497639.673032373</v>
      </c>
      <c r="L2468" s="444">
        <f t="shared" ca="1" si="147"/>
        <v>-12410931161.200802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-12410931161.200802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-51712213.171670005</v>
      </c>
      <c r="L2469" s="444">
        <f t="shared" ca="1" si="147"/>
        <v>-12462643374.372473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-12462643374.372473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-51927680.726551972</v>
      </c>
      <c r="L2470" s="444">
        <f t="shared" ca="1" si="147"/>
        <v>-12514571055.099024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-12514571055.099024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-52144046.062912598</v>
      </c>
      <c r="L2471" s="444">
        <f t="shared" ca="1" si="147"/>
        <v>-12566715101.161936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-12566715101.161936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-52361312.921508066</v>
      </c>
      <c r="L2472" s="444">
        <f t="shared" ca="1" si="147"/>
        <v>-12619076414.083445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-12619076414.083445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-52579485.058681019</v>
      </c>
      <c r="L2473" s="444">
        <f t="shared" ca="1" si="147"/>
        <v>-12671655899.142126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-12671655899.142126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-52798566.246425524</v>
      </c>
      <c r="L2474" s="444">
        <f t="shared" ca="1" si="147"/>
        <v>-12724454465.388552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-12724454465.388552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-53018560.272452295</v>
      </c>
      <c r="L2475" s="444">
        <f t="shared" ca="1" si="147"/>
        <v>-12777473025.661003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-12777473025.661003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-53239470.940254182</v>
      </c>
      <c r="L2476" s="444">
        <f t="shared" ca="1" si="147"/>
        <v>-12830712496.601257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-12830712496.601257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-53461302.069171906</v>
      </c>
      <c r="L2477" s="444">
        <f t="shared" ca="1" si="147"/>
        <v>-12884173798.670429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-12884173798.670429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-53684057.494460121</v>
      </c>
      <c r="L2478" s="444">
        <f t="shared" ca="1" si="147"/>
        <v>-12937857856.16489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-12937857856.16489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-53907741.067353711</v>
      </c>
      <c r="L2479" s="444">
        <f t="shared" ca="1" si="147"/>
        <v>-12991765597.232244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-12991765597.232244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-54132356.65513435</v>
      </c>
      <c r="L2480" s="444">
        <f t="shared" ca="1" si="147"/>
        <v>-13045897953.887379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-13045897953.887379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-54357908.141197413</v>
      </c>
      <c r="L2481" s="444">
        <f t="shared" ca="1" si="147"/>
        <v>-13100255862.028576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-13100255862.028576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-54584399.425119065</v>
      </c>
      <c r="L2482" s="444">
        <f t="shared" ca="1" si="147"/>
        <v>-13154840261.453695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-13154840261.453695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-54811834.422723733</v>
      </c>
      <c r="L2483" s="444">
        <f t="shared" ca="1" si="147"/>
        <v>-13209652095.876419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-13209652095.876419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-55040217.066151746</v>
      </c>
      <c r="L2484" s="444">
        <f t="shared" ca="1" si="147"/>
        <v>-13264692312.942572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-13264692312.942572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-55269551.303927384</v>
      </c>
      <c r="L2485" s="444">
        <f t="shared" ca="1" si="147"/>
        <v>-13319961864.246498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-13319961864.246498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-55499841.101027071</v>
      </c>
      <c r="L2486" s="444">
        <f t="shared" ca="1" si="147"/>
        <v>-13375461705.347525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-13375461705.347525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-55731090.43894802</v>
      </c>
      <c r="L2487" s="444">
        <f t="shared" ca="1" si="147"/>
        <v>-13431192795.786472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-13431192795.786472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-55963303.315776967</v>
      </c>
      <c r="L2488" s="444">
        <f t="shared" ca="1" si="147"/>
        <v>-13487156099.102249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-13487156099.102249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-56196483.746259362</v>
      </c>
      <c r="L2489" s="444">
        <f t="shared" ca="1" si="147"/>
        <v>-13543352582.848509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-13543352582.848509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-56430635.761868782</v>
      </c>
      <c r="L2490" s="444">
        <f t="shared" ca="1" si="147"/>
        <v>-13599783218.610378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-13599783218.610378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-56665763.410876572</v>
      </c>
      <c r="L2491" s="444">
        <f t="shared" ca="1" si="147"/>
        <v>-13656448982.021255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-13656448982.021255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-56901870.758421898</v>
      </c>
      <c r="L2492" s="444">
        <f t="shared" ca="1" si="147"/>
        <v>-13713350852.779678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-13713350852.779678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-57138961.886581995</v>
      </c>
      <c r="L2493" s="444">
        <f t="shared" ca="1" si="147"/>
        <v>-13770489814.66626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-13770489814.66626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-57377040.894442745</v>
      </c>
      <c r="L2494" s="444">
        <f t="shared" ca="1" si="147"/>
        <v>-13827866855.560703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-13827866855.560703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-57616111.898169607</v>
      </c>
      <c r="L2495" s="444">
        <f t="shared" ca="1" si="147"/>
        <v>-13885482967.458874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-13885482967.458874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-57856179.031078637</v>
      </c>
      <c r="L2496" s="444">
        <f t="shared" ca="1" si="147"/>
        <v>-13943339146.489952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-13943339146.489952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-58097246.443708129</v>
      </c>
      <c r="L2497" s="444">
        <f t="shared" ca="1" si="147"/>
        <v>-14001436392.933661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-14001436392.933661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-58339318.303890258</v>
      </c>
      <c r="L2498" s="444">
        <f t="shared" ca="1" si="147"/>
        <v>-14059775711.237551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-14059775711.237551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-58582398.796823129</v>
      </c>
      <c r="L2499" s="444">
        <f t="shared" ca="1" si="147"/>
        <v>-14118358110.034374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-14118358110.034374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-58826492.12514323</v>
      </c>
      <c r="L2500" s="444">
        <f t="shared" ca="1" si="147"/>
        <v>-14177184602.159517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-14177184602.159517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-59071602.508997984</v>
      </c>
      <c r="L2501" s="444">
        <f t="shared" ca="1" si="147"/>
        <v>-14236256204.668516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-14236256204.668516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-59317734.186118811</v>
      </c>
      <c r="L2502" s="444">
        <f t="shared" ca="1" si="147"/>
        <v>-14295573938.854635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-14295573938.854635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-59564891.411894314</v>
      </c>
      <c r="L2503" s="444">
        <f t="shared" ca="1" si="147"/>
        <v>-14355138830.266529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-14355138830.266529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-59813078.459443867</v>
      </c>
      <c r="L2504" s="444">
        <f t="shared" ca="1" si="147"/>
        <v>-14414951908.725973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-14414951908.725973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-60062299.619691551</v>
      </c>
      <c r="L2505" s="444">
        <f t="shared" ca="1" si="147"/>
        <v>-14475014208.345665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-14475014208.345665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-60312559.201440267</v>
      </c>
      <c r="L2506" s="444">
        <f t="shared" ca="1" si="147"/>
        <v>-14535326767.547106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-14535326767.547106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-60563861.531446271</v>
      </c>
      <c r="L2507" s="444">
        <f t="shared" ca="1" si="147"/>
        <v>-14595890629.078552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-14595890629.078552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-60816210.95449397</v>
      </c>
      <c r="L2508" s="444">
        <f t="shared" ca="1" si="147"/>
        <v>-14656706840.033047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-14656706840.033047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-61069611.833471023</v>
      </c>
      <c r="L2509" s="444">
        <f t="shared" ca="1" si="147"/>
        <v>-14717776451.866518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-14717776451.866518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-61324068.549443834</v>
      </c>
      <c r="L2510" s="444">
        <f t="shared" ca="1" si="147"/>
        <v>-14779100520.415962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-14779100520.415962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-61579585.501733176</v>
      </c>
      <c r="L2511" s="444">
        <f t="shared" ca="1" si="147"/>
        <v>-14840680105.917696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-14840680105.917696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-61836167.107990399</v>
      </c>
      <c r="L2512" s="444">
        <f t="shared" ca="1" si="147"/>
        <v>-14902516273.025686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-14902516273.025686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-62093817.804273695</v>
      </c>
      <c r="L2513" s="444">
        <f t="shared" ca="1" si="147"/>
        <v>-14964610090.82996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-14964610090.82996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-62352542.045124821</v>
      </c>
      <c r="L2514" s="444">
        <f t="shared" ca="1" si="147"/>
        <v>-15026962632.875084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-15026962632.875084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-62612344.303646192</v>
      </c>
      <c r="L2515" s="444">
        <f t="shared" ca="1" si="147"/>
        <v>-15089574977.17873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-15089574977.17873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-62873229.071578041</v>
      </c>
      <c r="L2516" s="444">
        <f t="shared" ca="1" si="147"/>
        <v>-15152448206.250309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-15152448206.250309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-63135200.859376289</v>
      </c>
      <c r="L2517" s="444">
        <f t="shared" ca="1" si="147"/>
        <v>-15215583407.109686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-15215583407.109686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-63398264.196290359</v>
      </c>
      <c r="L2518" s="444">
        <f t="shared" ca="1" si="147"/>
        <v>-15278981671.305977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-15278981671.305977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-63662423.630441561</v>
      </c>
      <c r="L2519" s="444">
        <f t="shared" ca="1" si="147"/>
        <v>-15342644094.936419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-15342644094.936419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-63927683.728901744</v>
      </c>
      <c r="L2520" s="444">
        <f t="shared" ca="1" si="147"/>
        <v>-15406571778.665319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-15406571778.665319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-64194049.07777217</v>
      </c>
      <c r="L2521" s="444">
        <f t="shared" ca="1" si="147"/>
        <v>-15470765827.743092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-15470765827.743092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-64461524.282262884</v>
      </c>
      <c r="L2522" s="444">
        <f t="shared" ca="1" si="147"/>
        <v>-15535227352.025354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-15535227352.025354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-64730113.966772318</v>
      </c>
      <c r="L2523" s="444">
        <f t="shared" ca="1" si="147"/>
        <v>-15599957465.992126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-15599957465.992126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-64999822.774967194</v>
      </c>
      <c r="L2524" s="444">
        <f t="shared" ca="1" si="147"/>
        <v>-15664957288.767094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-15664957288.767094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-65270655.369862884</v>
      </c>
      <c r="L2525" s="444">
        <f t="shared" ca="1" si="147"/>
        <v>-15730227944.136957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-15730227944.136957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-65542616.433903992</v>
      </c>
      <c r="L2526" s="444">
        <f t="shared" ca="1" si="147"/>
        <v>-15795770560.570862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-15795770560.570862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-65815710.669045247</v>
      </c>
      <c r="L2527" s="444">
        <f t="shared" ca="1" si="147"/>
        <v>-15861586271.239906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-15861586271.239906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-66089942.796832941</v>
      </c>
      <c r="L2528" s="444">
        <f t="shared" ca="1" si="147"/>
        <v>-15927676214.036739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-15927676214.036739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-66365317.558486409</v>
      </c>
      <c r="L2529" s="444">
        <f t="shared" ca="1" si="147"/>
        <v>-15994041531.595226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-15994041531.595226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-66641839.714980111</v>
      </c>
      <c r="L2530" s="444">
        <f t="shared" ca="1" si="147"/>
        <v>-16060683371.310205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-16060683371.310205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-66919514.047125861</v>
      </c>
      <c r="L2531" s="444">
        <f t="shared" ca="1" si="147"/>
        <v>-16127602885.357332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-16127602885.357332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-67198345.355655551</v>
      </c>
      <c r="L2532" s="444">
        <f t="shared" ca="1" si="147"/>
        <v>-16194801230.712988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-16194801230.712988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-67478338.461304128</v>
      </c>
      <c r="L2533" s="444">
        <f t="shared" ca="1" si="147"/>
        <v>-16262279569.174292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-16262279569.174292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-67759498.204892874</v>
      </c>
      <c r="L2534" s="444">
        <f t="shared" ca="1" si="147"/>
        <v>-16330039067.379185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-16330039067.379185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-68041829.447413281</v>
      </c>
      <c r="L2535" s="444">
        <f t="shared" ca="1" si="147"/>
        <v>-16398080896.826597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-16398080896.826597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-68325337.070110813</v>
      </c>
      <c r="L2536" s="444">
        <f t="shared" ca="1" si="147"/>
        <v>-16466406233.896708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-16466406233.896708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-68610025.974569619</v>
      </c>
      <c r="L2537" s="444">
        <f t="shared" ca="1" si="147"/>
        <v>-16535016259.871277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-16535016259.871277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-68895901.082796991</v>
      </c>
      <c r="L2538" s="444">
        <f t="shared" ca="1" si="147"/>
        <v>-16603912160.954073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-16603912160.954073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-69182967.33730863</v>
      </c>
      <c r="L2539" s="444">
        <f t="shared" ca="1" si="147"/>
        <v>-16673095128.291382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-16673095128.291382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-69471229.701214105</v>
      </c>
      <c r="L2540" s="444">
        <f t="shared" ca="1" si="147"/>
        <v>-16742566357.992596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-16742566357.992596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-69760693.158302486</v>
      </c>
      <c r="L2541" s="444">
        <f t="shared" ca="1" si="147"/>
        <v>-16812327051.150898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-16812327051.150898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-70051362.713128746</v>
      </c>
      <c r="L2542" s="444">
        <f t="shared" ca="1" si="147"/>
        <v>-16882378413.864027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-16882378413.864027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-70343243.391100109</v>
      </c>
      <c r="L2543" s="444">
        <f t="shared" ca="1" si="147"/>
        <v>-16952721657.255127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-16952721657.255127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-70636340.238563031</v>
      </c>
      <c r="L2544" s="444">
        <f t="shared" ca="1" si="147"/>
        <v>-17023357997.49369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-17023357997.49369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-70930658.322890371</v>
      </c>
      <c r="L2545" s="444">
        <f t="shared" ca="1" si="147"/>
        <v>-17094288655.816582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-17094288655.816582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-71226202.732569084</v>
      </c>
      <c r="L2546" s="444">
        <f t="shared" ca="1" si="147"/>
        <v>-17165514858.54915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-17165514858.54915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-71522978.577288121</v>
      </c>
      <c r="L2547" s="444">
        <f t="shared" ca="1" si="147"/>
        <v>-17237037837.126438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-17237037837.126438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-71820990.988026828</v>
      </c>
      <c r="L2548" s="444">
        <f t="shared" ca="1" si="147"/>
        <v>-17308858828.114464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-17308858828.114464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-72120245.117143601</v>
      </c>
      <c r="L2549" s="444">
        <f t="shared" ca="1" si="147"/>
        <v>-17380979073.231606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-17380979073.231606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-72420746.138465017</v>
      </c>
      <c r="L2550" s="444">
        <f t="shared" ca="1" si="147"/>
        <v>-17453399819.370071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-17453399819.370071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-72722499.247375295</v>
      </c>
      <c r="L2551" s="444">
        <f t="shared" ca="1" si="147"/>
        <v>-17526122318.617447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-17526122318.617447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-73025509.660906032</v>
      </c>
      <c r="L2552" s="444">
        <f t="shared" ca="1" si="147"/>
        <v>-17599147828.278355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-17599147828.278355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-73329782.617826477</v>
      </c>
      <c r="L2553" s="444">
        <f t="shared" ca="1" si="147"/>
        <v>-17672477610.896183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-17672477610.896183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-73635323.378734097</v>
      </c>
      <c r="L2554" s="444">
        <f t="shared" ca="1" si="147"/>
        <v>-17746112934.274918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-17746112934.274918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-73942137.226145491</v>
      </c>
      <c r="L2555" s="444">
        <f t="shared" ca="1" si="147"/>
        <v>-17820055071.501064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-17820055071.501064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-74250229.464587763</v>
      </c>
      <c r="L2556" s="444">
        <f t="shared" ca="1" si="147"/>
        <v>-17894305300.965652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-17894305300.965652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-74559605.420690224</v>
      </c>
      <c r="L2557" s="444">
        <f t="shared" ca="1" si="147"/>
        <v>-17968864906.386341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-17968864906.386341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-74870270.44327642</v>
      </c>
      <c r="L2558" s="444">
        <f t="shared" ref="L2558:L2812" ca="1" si="152">I2558-J2558+K2558</f>
        <v>-18043735176.829617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-18043735176.829617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-75182229.903456733</v>
      </c>
      <c r="L2559" s="444">
        <f t="shared" ca="1" si="152"/>
        <v>-18118917406.733074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-18118917406.733074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-75495489.194721147</v>
      </c>
      <c r="L2560" s="444">
        <f t="shared" ca="1" si="152"/>
        <v>-18194412895.927795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-18194412895.927795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-75810053.73303248</v>
      </c>
      <c r="L2561" s="444">
        <f t="shared" ca="1" si="152"/>
        <v>-18270222949.660828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-18270222949.660828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-76125928.956920117</v>
      </c>
      <c r="L2562" s="444">
        <f t="shared" ca="1" si="152"/>
        <v>-18346348878.617748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-18346348878.617748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-76443120.327573955</v>
      </c>
      <c r="L2563" s="444">
        <f t="shared" ca="1" si="152"/>
        <v>-18422791998.945324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-18422791998.945324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-76761633.328938842</v>
      </c>
      <c r="L2564" s="444">
        <f t="shared" ca="1" si="152"/>
        <v>-18499553632.274261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-18499553632.274261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-77081473.467809424</v>
      </c>
      <c r="L2565" s="444">
        <f t="shared" ca="1" si="152"/>
        <v>-18576635105.742069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-18576635105.742069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-77402646.27392529</v>
      </c>
      <c r="L2566" s="444">
        <f t="shared" ca="1" si="152"/>
        <v>-18654037752.015995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-18654037752.015995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-77725157.30006665</v>
      </c>
      <c r="L2567" s="444">
        <f t="shared" ca="1" si="152"/>
        <v>-18731762909.316063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-18731762909.316063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-78049012.122150257</v>
      </c>
      <c r="L2568" s="444">
        <f t="shared" ca="1" si="152"/>
        <v>-18809811921.438213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-18809811921.438213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-78374216.33932589</v>
      </c>
      <c r="L2569" s="444">
        <f t="shared" ca="1" si="152"/>
        <v>-18888186137.777538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-18888186137.777538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-78700775.574073076</v>
      </c>
      <c r="L2570" s="444">
        <f t="shared" ca="1" si="152"/>
        <v>-18966886913.351612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-18966886913.351612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-79028695.472298384</v>
      </c>
      <c r="L2571" s="444">
        <f t="shared" ca="1" si="152"/>
        <v>-19045915608.82391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-19045915608.82391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-79357981.703432962</v>
      </c>
      <c r="L2572" s="444">
        <f t="shared" ca="1" si="152"/>
        <v>-19125273590.527344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-19125273590.527344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-79688639.960530594</v>
      </c>
      <c r="L2573" s="444">
        <f t="shared" ca="1" si="152"/>
        <v>-19204962230.487873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-19204962230.487873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-80020675.96036613</v>
      </c>
      <c r="L2574" s="444">
        <f t="shared" ca="1" si="152"/>
        <v>-19284982906.448238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-19284982906.448238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-80354095.44353433</v>
      </c>
      <c r="L2575" s="444">
        <f t="shared" ca="1" si="152"/>
        <v>-19365337001.891773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-19365337001.891773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-80688904.174549058</v>
      </c>
      <c r="L2576" s="444">
        <f t="shared" ca="1" si="152"/>
        <v>-19446025906.066322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-19446025906.066322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-81025107.941943005</v>
      </c>
      <c r="L2577" s="444">
        <f t="shared" ca="1" si="152"/>
        <v>-19527051014.008266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-19527051014.008266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-81362712.558367774</v>
      </c>
      <c r="L2578" s="444">
        <f t="shared" ca="1" si="152"/>
        <v>-19608413726.566635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-19608413726.566635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-81701723.860694319</v>
      </c>
      <c r="L2579" s="444">
        <f t="shared" ca="1" si="152"/>
        <v>-19690115450.42733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-19690115450.42733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-82042147.710113868</v>
      </c>
      <c r="L2580" s="444">
        <f t="shared" ca="1" si="152"/>
        <v>-19772157598.137444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-19772157598.137444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-82383989.992239341</v>
      </c>
      <c r="L2581" s="444">
        <f t="shared" ca="1" si="152"/>
        <v>-19854541588.129684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-19854541588.129684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-82727256.617207021</v>
      </c>
      <c r="L2582" s="444">
        <f t="shared" ca="1" si="152"/>
        <v>-19937268844.746891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-19937268844.746891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-83071953.519778714</v>
      </c>
      <c r="L2583" s="444">
        <f t="shared" ca="1" si="152"/>
        <v>-20020340798.26667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-20020340798.26667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-83418086.659444451</v>
      </c>
      <c r="L2584" s="444">
        <f t="shared" ca="1" si="152"/>
        <v>-20103758884.926113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-20103758884.926113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-83765662.02052547</v>
      </c>
      <c r="L2585" s="444">
        <f t="shared" ca="1" si="152"/>
        <v>-20187524546.94664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-20187524546.94664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-84114685.612277672</v>
      </c>
      <c r="L2586" s="444">
        <f t="shared" ca="1" si="152"/>
        <v>-20271639232.558918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-20271639232.558918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-84465163.468995497</v>
      </c>
      <c r="L2587" s="444">
        <f t="shared" ca="1" si="152"/>
        <v>-20356104396.027912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-20356104396.027912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-84817101.650116295</v>
      </c>
      <c r="L2588" s="444">
        <f t="shared" ca="1" si="152"/>
        <v>-20440921497.678028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-20440921497.678028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-85170506.240325123</v>
      </c>
      <c r="L2589" s="444">
        <f t="shared" ca="1" si="152"/>
        <v>-20526092003.918354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-20526092003.918354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-85525383.349659801</v>
      </c>
      <c r="L2590" s="444">
        <f t="shared" ca="1" si="152"/>
        <v>-20611617387.268013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-20611617387.268013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-85881739.11361672</v>
      </c>
      <c r="L2591" s="444">
        <f t="shared" ca="1" si="152"/>
        <v>-20697499126.38163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-20697499126.38163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-86239579.693256795</v>
      </c>
      <c r="L2592" s="444">
        <f t="shared" ca="1" si="152"/>
        <v>-20783738706.074886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-20783738706.074886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-86598911.275312021</v>
      </c>
      <c r="L2593" s="444">
        <f t="shared" ca="1" si="152"/>
        <v>-20870337617.350197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-20870337617.350197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-86959740.072292492</v>
      </c>
      <c r="L2594" s="444">
        <f t="shared" ca="1" si="152"/>
        <v>-20957297357.422489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-20957297357.422489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-87322072.322593704</v>
      </c>
      <c r="L2595" s="444">
        <f t="shared" ca="1" si="152"/>
        <v>-21044619429.745083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-21044619429.745083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-87685914.290604517</v>
      </c>
      <c r="L2596" s="444">
        <f t="shared" ca="1" si="152"/>
        <v>-21132305344.035686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-21132305344.035686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-88051272.266815364</v>
      </c>
      <c r="L2597" s="444">
        <f t="shared" ca="1" si="152"/>
        <v>-21220356616.302502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-21220356616.302502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-88418152.567927092</v>
      </c>
      <c r="L2598" s="444">
        <f t="shared" ca="1" si="152"/>
        <v>-21308774768.87043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-21308774768.87043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-88786561.536960125</v>
      </c>
      <c r="L2599" s="444">
        <f t="shared" ca="1" si="152"/>
        <v>-21397561330.407391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-21397561330.407391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-89156505.543364123</v>
      </c>
      <c r="L2600" s="444">
        <f t="shared" ca="1" si="152"/>
        <v>-21486717835.950756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-21486717835.950756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-89527990.983128145</v>
      </c>
      <c r="L2601" s="444">
        <f t="shared" ca="1" si="152"/>
        <v>-21576245826.933884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-21576245826.933884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-89901024.278891176</v>
      </c>
      <c r="L2602" s="444">
        <f t="shared" ca="1" si="152"/>
        <v>-21666146851.212776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-21666146851.212776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-90275611.880053237</v>
      </c>
      <c r="L2603" s="444">
        <f t="shared" ca="1" si="152"/>
        <v>-21756422463.092831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-21756422463.092831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-90651760.262886792</v>
      </c>
      <c r="L2604" s="444">
        <f t="shared" ca="1" si="152"/>
        <v>-21847074223.355717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-21847074223.355717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-91029475.930648819</v>
      </c>
      <c r="L2605" s="444">
        <f t="shared" ca="1" si="152"/>
        <v>-21938103699.286366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-21938103699.286366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-91408765.41369319</v>
      </c>
      <c r="L2606" s="444">
        <f t="shared" ca="1" si="152"/>
        <v>-22029512464.700058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-22029512464.700058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-91789635.269583568</v>
      </c>
      <c r="L2607" s="444">
        <f t="shared" ca="1" si="152"/>
        <v>-22121302099.969643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-22121302099.969643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-92172092.083206847</v>
      </c>
      <c r="L2608" s="444">
        <f t="shared" ca="1" si="152"/>
        <v>-22213474192.052849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-22213474192.052849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-92556142.466886863</v>
      </c>
      <c r="L2609" s="444">
        <f t="shared" ca="1" si="152"/>
        <v>-22306030334.519737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-22306030334.519737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-92941793.060498908</v>
      </c>
      <c r="L2610" s="444">
        <f t="shared" ca="1" si="152"/>
        <v>-22398972127.580235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-22398972127.580235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-93329050.531584308</v>
      </c>
      <c r="L2611" s="444">
        <f t="shared" ca="1" si="152"/>
        <v>-22492301178.11182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-22492301178.11182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-93717921.575465918</v>
      </c>
      <c r="L2612" s="444">
        <f t="shared" ca="1" si="152"/>
        <v>-22586019099.687286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-22586019099.687286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-94108412.915363699</v>
      </c>
      <c r="L2613" s="444">
        <f t="shared" ca="1" si="152"/>
        <v>-22680127512.60265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-22680127512.60265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-94500531.302511036</v>
      </c>
      <c r="L2614" s="444">
        <f t="shared" ca="1" si="152"/>
        <v>-22774628043.905159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-22774628043.905159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-94894283.516271502</v>
      </c>
      <c r="L2615" s="444">
        <f t="shared" ca="1" si="152"/>
        <v>-22869522327.421429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-22869522327.421429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-95289676.36425595</v>
      </c>
      <c r="L2616" s="444">
        <f t="shared" ca="1" si="152"/>
        <v>-22964812003.785686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-22964812003.785686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-95686716.682440355</v>
      </c>
      <c r="L2617" s="444">
        <f t="shared" ca="1" si="152"/>
        <v>-23060498720.468128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-23060498720.468128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-96085411.335283861</v>
      </c>
      <c r="L2618" s="444">
        <f t="shared" ca="1" si="152"/>
        <v>-23156584131.803413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-23156584131.803413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-96485767.215847552</v>
      </c>
      <c r="L2619" s="444">
        <f t="shared" ca="1" si="152"/>
        <v>-23253069899.01926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-23253069899.01926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-96887791.24591358</v>
      </c>
      <c r="L2620" s="444">
        <f t="shared" ca="1" si="152"/>
        <v>-23349957690.265175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-23349957690.265175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-97291490.376104891</v>
      </c>
      <c r="L2621" s="444">
        <f t="shared" ca="1" si="152"/>
        <v>-23447249180.641281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-23447249180.641281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-97696871.58600533</v>
      </c>
      <c r="L2622" s="444">
        <f t="shared" ca="1" si="152"/>
        <v>-23544946052.227287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-23544946052.227287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-98103941.884280369</v>
      </c>
      <c r="L2623" s="444">
        <f t="shared" ca="1" si="152"/>
        <v>-23643049994.111568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-23643049994.111568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-98512708.308798194</v>
      </c>
      <c r="L2624" s="444">
        <f t="shared" ca="1" si="152"/>
        <v>-23741562702.420368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-23741562702.420368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-98923177.926751539</v>
      </c>
      <c r="L2625" s="444">
        <f t="shared" ca="1" si="152"/>
        <v>-23840485880.347118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-23840485880.347118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-99335357.834779665</v>
      </c>
      <c r="L2626" s="444">
        <f t="shared" ca="1" si="152"/>
        <v>-23939821238.181896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-23939821238.181896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-99749255.159091234</v>
      </c>
      <c r="L2627" s="444">
        <f t="shared" ca="1" si="152"/>
        <v>-24039570493.340988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-24039570493.340988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-100164877.05558746</v>
      </c>
      <c r="L2628" s="444">
        <f t="shared" ca="1" si="152"/>
        <v>-24139735370.396576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-24139735370.396576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-100582230.70998573</v>
      </c>
      <c r="L2629" s="444">
        <f t="shared" ca="1" si="152"/>
        <v>-24240317601.10656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-24240317601.10656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-101001323.337944</v>
      </c>
      <c r="L2630" s="444">
        <f t="shared" ca="1" si="152"/>
        <v>-24341318924.444504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-24341318924.444504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-101422162.18518543</v>
      </c>
      <c r="L2631" s="444">
        <f t="shared" ca="1" si="152"/>
        <v>-24442741086.629688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-24442741086.629688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-101844754.5276237</v>
      </c>
      <c r="L2632" s="444">
        <f t="shared" ca="1" si="152"/>
        <v>-24544585841.15731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-24544585841.15731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-102269107.67148879</v>
      </c>
      <c r="L2633" s="444">
        <f t="shared" ca="1" si="152"/>
        <v>-24646854948.8288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-24646854948.8288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-102695228.95345333</v>
      </c>
      <c r="L2634" s="444">
        <f t="shared" ca="1" si="152"/>
        <v>-24749550177.782253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-24749550177.782253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-103123125.74075939</v>
      </c>
      <c r="L2635" s="444">
        <f t="shared" ca="1" si="152"/>
        <v>-24852673303.523014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-24852673303.523014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-103552805.43134589</v>
      </c>
      <c r="L2636" s="444">
        <f t="shared" ca="1" si="152"/>
        <v>-24956226108.954361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-24956226108.954361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-103984275.4539765</v>
      </c>
      <c r="L2637" s="444">
        <f t="shared" ca="1" si="152"/>
        <v>-25060210384.408337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-25060210384.408337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-104417543.26836807</v>
      </c>
      <c r="L2638" s="444">
        <f t="shared" ca="1" si="152"/>
        <v>-25164627927.676704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-25164627927.676704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-104852616.36531959</v>
      </c>
      <c r="L2639" s="444">
        <f t="shared" ca="1" si="152"/>
        <v>-25269480544.042023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-25269480544.042023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-105289502.26684175</v>
      </c>
      <c r="L2640" s="444">
        <f t="shared" ca="1" si="152"/>
        <v>-25374770046.308865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-25374770046.308865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-105728208.52628693</v>
      </c>
      <c r="L2641" s="444">
        <f t="shared" ca="1" si="152"/>
        <v>-25480498254.835152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-25480498254.835152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-106168742.7284798</v>
      </c>
      <c r="L2642" s="444">
        <f t="shared" ca="1" si="152"/>
        <v>-25586666997.563633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-25586666997.563633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-106611112.48984846</v>
      </c>
      <c r="L2643" s="444">
        <f t="shared" ca="1" si="152"/>
        <v>-25693278110.053482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-25693278110.053482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-107055325.45855618</v>
      </c>
      <c r="L2644" s="444">
        <f t="shared" ca="1" si="152"/>
        <v>-25800333435.512039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-25800333435.512039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-107501389.31463349</v>
      </c>
      <c r="L2645" s="444">
        <f t="shared" ca="1" si="152"/>
        <v>-25907834824.826672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-25907834824.826672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-107949311.77011113</v>
      </c>
      <c r="L2646" s="444">
        <f t="shared" ca="1" si="152"/>
        <v>-26015784136.596783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-26015784136.596783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-108399100.56915326</v>
      </c>
      <c r="L2647" s="444">
        <f t="shared" ca="1" si="152"/>
        <v>-26124183237.165936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-26124183237.165936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-108850763.4881914</v>
      </c>
      <c r="L2648" s="444">
        <f t="shared" ca="1" si="152"/>
        <v>-26233034000.654125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-26233034000.654125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-109304308.33605886</v>
      </c>
      <c r="L2649" s="444">
        <f t="shared" ca="1" si="152"/>
        <v>-26342338308.990185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-26342338308.990185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-109759742.95412576</v>
      </c>
      <c r="L2650" s="444">
        <f t="shared" ca="1" si="152"/>
        <v>-26452098051.944309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-26452098051.944309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-110217075.21643461</v>
      </c>
      <c r="L2651" s="444">
        <f t="shared" ca="1" si="152"/>
        <v>-26562315127.160744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-26562315127.160744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-110676313.02983643</v>
      </c>
      <c r="L2652" s="444">
        <f t="shared" ca="1" si="152"/>
        <v>-26672991440.190578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-26672991440.190578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-111137464.33412741</v>
      </c>
      <c r="L2653" s="444">
        <f t="shared" ca="1" si="152"/>
        <v>-26784128904.524704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-26784128904.524704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-111600537.10218628</v>
      </c>
      <c r="L2654" s="444">
        <f t="shared" ca="1" si="152"/>
        <v>-26895729441.626892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-26895729441.626892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-112065539.34011205</v>
      </c>
      <c r="L2655" s="444">
        <f t="shared" ca="1" si="152"/>
        <v>-27007794980.967003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-27007794980.967003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-112532479.08736251</v>
      </c>
      <c r="L2656" s="444">
        <f t="shared" ca="1" si="152"/>
        <v>-27120327460.054367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-27120327460.054367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-113001364.41689321</v>
      </c>
      <c r="L2657" s="444">
        <f t="shared" ca="1" si="152"/>
        <v>-27233328824.47126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-27233328824.47126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-113472203.43529691</v>
      </c>
      <c r="L2658" s="444">
        <f t="shared" ca="1" si="152"/>
        <v>-27346801027.906555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-27346801027.906555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-113945004.28294398</v>
      </c>
      <c r="L2659" s="444">
        <f t="shared" ca="1" si="152"/>
        <v>-27460746032.189499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-27460746032.189499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-114419775.13412291</v>
      </c>
      <c r="L2660" s="444">
        <f t="shared" ca="1" si="152"/>
        <v>-27575165807.323624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-27575165807.323624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-114896524.19718176</v>
      </c>
      <c r="L2661" s="444">
        <f t="shared" ca="1" si="152"/>
        <v>-27690062331.520805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-27690062331.520805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-115375259.71467002</v>
      </c>
      <c r="L2662" s="444">
        <f t="shared" ca="1" si="152"/>
        <v>-27805437591.235474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-27805437591.235474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-115855989.96348116</v>
      </c>
      <c r="L2663" s="444">
        <f t="shared" ca="1" si="152"/>
        <v>-27921293581.198956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-27921293581.198956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-116338723.25499564</v>
      </c>
      <c r="L2664" s="444">
        <f t="shared" ca="1" si="152"/>
        <v>-28037632304.453953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-28037632304.453953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-116823467.9352248</v>
      </c>
      <c r="L2665" s="444">
        <f t="shared" ca="1" si="152"/>
        <v>-28154455772.389179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-28154455772.389179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-117310232.3849549</v>
      </c>
      <c r="L2666" s="444">
        <f t="shared" ca="1" si="152"/>
        <v>-28271766004.774136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-28271766004.774136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-117799025.01989223</v>
      </c>
      <c r="L2667" s="444">
        <f t="shared" ca="1" si="152"/>
        <v>-28389565029.794029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-28389565029.794029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-118289854.29080847</v>
      </c>
      <c r="L2668" s="444">
        <f t="shared" ca="1" si="152"/>
        <v>-28507854884.084839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-28507854884.084839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-118782728.68368684</v>
      </c>
      <c r="L2669" s="444">
        <f t="shared" ca="1" si="152"/>
        <v>-28626637612.768524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-28626637612.768524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-119277656.71986885</v>
      </c>
      <c r="L2670" s="444">
        <f t="shared" ca="1" si="152"/>
        <v>-28745915269.488392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-28745915269.488392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-119774646.95620163</v>
      </c>
      <c r="L2671" s="444">
        <f t="shared" ca="1" si="152"/>
        <v>-28865689916.444595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-28865689916.444595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-120273707.98518582</v>
      </c>
      <c r="L2672" s="444">
        <f t="shared" ca="1" si="152"/>
        <v>-28985963624.429783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-28985963624.429783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-120774848.4351241</v>
      </c>
      <c r="L2673" s="444">
        <f t="shared" ca="1" si="152"/>
        <v>-29106738472.864906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-29106738472.864906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-121278076.97027043</v>
      </c>
      <c r="L2674" s="444">
        <f t="shared" ca="1" si="152"/>
        <v>-29228016549.835178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-29228016549.835178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-121783402.29097991</v>
      </c>
      <c r="L2675" s="444">
        <f t="shared" ca="1" si="152"/>
        <v>-29349799952.12616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-29349799952.12616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-122290833.13385899</v>
      </c>
      <c r="L2676" s="444">
        <f t="shared" ca="1" si="152"/>
        <v>-29472090785.260017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-29472090785.260017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-122800378.27191672</v>
      </c>
      <c r="L2677" s="444">
        <f t="shared" ca="1" si="152"/>
        <v>-29594891163.531933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-29594891163.531933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-123312046.51471639</v>
      </c>
      <c r="L2678" s="444">
        <f t="shared" ca="1" si="152"/>
        <v>-29718203210.04665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-29718203210.04665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-123825846.7085277</v>
      </c>
      <c r="L2679" s="444">
        <f t="shared" ca="1" si="152"/>
        <v>-29842029056.755177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-29842029056.755177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-124341787.73647988</v>
      </c>
      <c r="L2680" s="444">
        <f t="shared" ca="1" si="152"/>
        <v>-29966370844.491657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-29966370844.491657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-124859878.51871522</v>
      </c>
      <c r="L2681" s="444">
        <f t="shared" ca="1" si="152"/>
        <v>-30091230723.010372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-30091230723.010372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-125380128.01254322</v>
      </c>
      <c r="L2682" s="444">
        <f t="shared" ca="1" si="152"/>
        <v>-30216610851.022915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-30216610851.022915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-125902545.21259548</v>
      </c>
      <c r="L2683" s="444">
        <f t="shared" ca="1" si="152"/>
        <v>-30342513396.235512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-30342513396.235512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-126427139.15098129</v>
      </c>
      <c r="L2684" s="444">
        <f t="shared" ca="1" si="152"/>
        <v>-30468940535.386494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-30468940535.386494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-126953918.89744374</v>
      </c>
      <c r="L2685" s="444">
        <f t="shared" ca="1" si="152"/>
        <v>-30595894454.283936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-30595894454.283936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-127482893.55951641</v>
      </c>
      <c r="L2686" s="444">
        <f t="shared" ca="1" si="152"/>
        <v>-30723377347.843452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-30723377347.843452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-128014072.28268103</v>
      </c>
      <c r="L2687" s="444">
        <f t="shared" ca="1" si="152"/>
        <v>-30851391420.126133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-30851391420.126133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-128547464.25052555</v>
      </c>
      <c r="L2688" s="444">
        <f t="shared" ca="1" si="152"/>
        <v>-30979938884.376659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-30979938884.376659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-129083078.68490274</v>
      </c>
      <c r="L2689" s="444">
        <f t="shared" ca="1" si="152"/>
        <v>-31109021963.061562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-31109021963.061562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-129620924.84608984</v>
      </c>
      <c r="L2690" s="444">
        <f t="shared" ca="1" si="152"/>
        <v>-31238642887.90765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-31238642887.90765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-130161012.03294854</v>
      </c>
      <c r="L2691" s="444">
        <f t="shared" ca="1" si="152"/>
        <v>-31368803899.940598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-31368803899.940598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-130703349.58308581</v>
      </c>
      <c r="L2692" s="444">
        <f t="shared" ca="1" si="152"/>
        <v>-31499507249.523682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-31499507249.523682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-131247946.87301534</v>
      </c>
      <c r="L2693" s="444">
        <f t="shared" ca="1" si="152"/>
        <v>-31630755196.396698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-31630755196.396698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-131794813.31831956</v>
      </c>
      <c r="L2694" s="444">
        <f t="shared" ca="1" si="152"/>
        <v>-31762550009.715019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-31762550009.715019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-132343958.37381256</v>
      </c>
      <c r="L2695" s="444">
        <f t="shared" ca="1" si="152"/>
        <v>-31894893968.088833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-31894893968.088833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-132895391.53370349</v>
      </c>
      <c r="L2696" s="444">
        <f t="shared" ca="1" si="152"/>
        <v>-32027789359.622536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-32027789359.622536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-133449122.33176057</v>
      </c>
      <c r="L2697" s="444">
        <f t="shared" ca="1" si="152"/>
        <v>-32161238481.954296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-32161238481.954296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-134005160.34147623</v>
      </c>
      <c r="L2698" s="444">
        <f t="shared" ca="1" si="152"/>
        <v>-32295243642.295773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-32295243642.295773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-134563515.1762324</v>
      </c>
      <c r="L2699" s="444">
        <f t="shared" ca="1" si="152"/>
        <v>-32429807157.472004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-32429807157.472004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-135124196.48946667</v>
      </c>
      <c r="L2700" s="444">
        <f t="shared" ca="1" si="152"/>
        <v>-32564931353.961472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-32564931353.961472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-135687213.97483945</v>
      </c>
      <c r="L2701" s="444">
        <f t="shared" ca="1" si="152"/>
        <v>-32700618567.93631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-32700618567.93631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-136252577.36640128</v>
      </c>
      <c r="L2702" s="444">
        <f t="shared" ca="1" si="152"/>
        <v>-32836871145.302711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-32836871145.302711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-136820296.43876129</v>
      </c>
      <c r="L2703" s="444">
        <f t="shared" ca="1" si="152"/>
        <v>-32973691441.741474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-32973691441.741474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-137390381.00725615</v>
      </c>
      <c r="L2704" s="444">
        <f t="shared" ca="1" si="152"/>
        <v>-33111081822.74873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-33111081822.74873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-137962840.92811972</v>
      </c>
      <c r="L2705" s="444">
        <f t="shared" ca="1" si="152"/>
        <v>-33249044663.676849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-33249044663.676849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-138537686.09865355</v>
      </c>
      <c r="L2706" s="444">
        <f t="shared" ca="1" si="152"/>
        <v>-33387582349.775501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-33387582349.775501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-139114926.45739791</v>
      </c>
      <c r="L2707" s="444">
        <f t="shared" ca="1" si="152"/>
        <v>-33526697276.232899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-33526697276.232899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-139694571.98430374</v>
      </c>
      <c r="L2708" s="444">
        <f t="shared" ca="1" si="152"/>
        <v>-33666391848.217201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-33666391848.217201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-140276632.700905</v>
      </c>
      <c r="L2709" s="444">
        <f t="shared" ca="1" si="152"/>
        <v>-33806668480.918106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-33806668480.918106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-140861118.67049211</v>
      </c>
      <c r="L2710" s="444">
        <f t="shared" ca="1" si="152"/>
        <v>-33947529599.588596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-33947529599.588596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-141448039.99828583</v>
      </c>
      <c r="L2711" s="444">
        <f t="shared" ca="1" si="152"/>
        <v>-34088977639.586884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-34088977639.586884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-142037406.83161202</v>
      </c>
      <c r="L2712" s="444">
        <f t="shared" ca="1" si="152"/>
        <v>-34231015046.418495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-34231015046.418495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-142629229.36007708</v>
      </c>
      <c r="L2713" s="444">
        <f t="shared" ca="1" si="152"/>
        <v>-34373644275.778572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-34373644275.778572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-143223517.81574404</v>
      </c>
      <c r="L2714" s="444">
        <f t="shared" ca="1" si="152"/>
        <v>-34516867793.594315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-34516867793.594315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-143820282.47330964</v>
      </c>
      <c r="L2715" s="444">
        <f t="shared" ca="1" si="152"/>
        <v>-34660688076.067627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-34660688076.067627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-144419533.65028179</v>
      </c>
      <c r="L2716" s="444">
        <f t="shared" ca="1" si="152"/>
        <v>-34805107609.717911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-34805107609.717911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-145021281.70715797</v>
      </c>
      <c r="L2717" s="444">
        <f t="shared" ca="1" si="152"/>
        <v>-34950128891.425072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-34950128891.425072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-145625537.04760447</v>
      </c>
      <c r="L2718" s="444">
        <f t="shared" ca="1" si="152"/>
        <v>-35095754428.472679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-35095754428.472679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-146232310.11863616</v>
      </c>
      <c r="L2719" s="444">
        <f t="shared" ca="1" si="152"/>
        <v>-35241986738.591316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-35241986738.591316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-146841611.41079715</v>
      </c>
      <c r="L2720" s="444">
        <f t="shared" ca="1" si="152"/>
        <v>-35388828350.002113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-35388828350.002113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-147453451.45834213</v>
      </c>
      <c r="L2721" s="444">
        <f t="shared" ca="1" si="152"/>
        <v>-35536281801.460457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-35536281801.460457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-148067840.83941856</v>
      </c>
      <c r="L2722" s="444">
        <f t="shared" ca="1" si="152"/>
        <v>-35684349642.299873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-35684349642.299873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-148684790.17624947</v>
      </c>
      <c r="L2723" s="444">
        <f t="shared" ca="1" si="152"/>
        <v>-35833034432.47612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-35833034432.47612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-149304310.13531718</v>
      </c>
      <c r="L2724" s="444">
        <f t="shared" ca="1" si="152"/>
        <v>-35982338742.611435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-35982338742.611435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-149926411.42754763</v>
      </c>
      <c r="L2725" s="444">
        <f t="shared" ca="1" si="152"/>
        <v>-36132265154.038986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-36132265154.038986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-150551104.80849576</v>
      </c>
      <c r="L2726" s="444">
        <f t="shared" ca="1" si="152"/>
        <v>-36282816258.847481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-36282816258.847481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-151178401.07853118</v>
      </c>
      <c r="L2727" s="444">
        <f t="shared" ca="1" si="152"/>
        <v>-36433994659.92601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-36433994659.92601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-151808311.08302504</v>
      </c>
      <c r="L2728" s="444">
        <f t="shared" ca="1" si="152"/>
        <v>-36585802971.009033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-36585802971.009033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-152440845.71253765</v>
      </c>
      <c r="L2729" s="444">
        <f t="shared" ca="1" si="152"/>
        <v>-36738243816.721573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-36738243816.721573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-153076015.90300655</v>
      </c>
      <c r="L2730" s="444">
        <f t="shared" ca="1" si="152"/>
        <v>-36891319832.62458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-36891319832.62458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-153713832.63593575</v>
      </c>
      <c r="L2731" s="444">
        <f t="shared" ca="1" si="152"/>
        <v>-37045033665.260513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-37045033665.260513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-154354306.93858546</v>
      </c>
      <c r="L2732" s="444">
        <f t="shared" ca="1" si="152"/>
        <v>-37199387972.199097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-37199387972.199097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-154997449.8841629</v>
      </c>
      <c r="L2733" s="444">
        <f t="shared" ca="1" si="152"/>
        <v>-37354385422.08326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-37354385422.08326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-155643272.59201357</v>
      </c>
      <c r="L2734" s="444">
        <f t="shared" ca="1" si="152"/>
        <v>-37510028694.67527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-37510028694.67527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-156291786.22781363</v>
      </c>
      <c r="L2735" s="444">
        <f t="shared" ca="1" si="152"/>
        <v>-37666320480.903084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-37666320480.903084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-156943002.00376284</v>
      </c>
      <c r="L2736" s="444">
        <f t="shared" ca="1" si="152"/>
        <v>-37823263482.906845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-37823263482.906845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-157596931.17877853</v>
      </c>
      <c r="L2737" s="444">
        <f t="shared" ca="1" si="152"/>
        <v>-37980860414.085625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-37980860414.085625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-158253585.0586901</v>
      </c>
      <c r="L2738" s="444">
        <f t="shared" ca="1" si="152"/>
        <v>-38139113999.144318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-38139113999.144318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-158912974.99643466</v>
      </c>
      <c r="L2739" s="444">
        <f t="shared" ca="1" si="152"/>
        <v>-38298026974.140755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-38298026974.140755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-159575112.39225313</v>
      </c>
      <c r="L2740" s="444">
        <f t="shared" ca="1" si="152"/>
        <v>-38457602086.533005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-38457602086.533005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-160240008.69388753</v>
      </c>
      <c r="L2741" s="444">
        <f t="shared" ca="1" si="152"/>
        <v>-38617842095.226891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-38617842095.226891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-160907675.3967787</v>
      </c>
      <c r="L2742" s="444">
        <f t="shared" ca="1" si="152"/>
        <v>-38778749770.623672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-38778749770.623672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-161578124.0442653</v>
      </c>
      <c r="L2743" s="444">
        <f t="shared" ca="1" si="152"/>
        <v>-38940327894.667938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-38940327894.667938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-162251366.22778308</v>
      </c>
      <c r="L2744" s="444">
        <f t="shared" ca="1" si="152"/>
        <v>-39102579260.895721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-39102579260.895721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-162927413.58706552</v>
      </c>
      <c r="L2745" s="444">
        <f t="shared" ca="1" si="152"/>
        <v>-39265506674.482788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-39265506674.482788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-163606277.81034493</v>
      </c>
      <c r="L2746" s="444">
        <f t="shared" ca="1" si="152"/>
        <v>-39429112952.293137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-39429112952.293137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-164287970.63455474</v>
      </c>
      <c r="L2747" s="444">
        <f t="shared" ca="1" si="152"/>
        <v>-39593400922.927689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-39593400922.927689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-164972503.84553203</v>
      </c>
      <c r="L2748" s="444">
        <f t="shared" ca="1" si="152"/>
        <v>-39758373426.773224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-39758373426.773224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-165659889.27822176</v>
      </c>
      <c r="L2749" s="444">
        <f t="shared" ca="1" si="152"/>
        <v>-39924033316.051445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-39924033316.051445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-166350138.81688103</v>
      </c>
      <c r="L2750" s="444">
        <f t="shared" ca="1" si="152"/>
        <v>-40090383454.868324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-40090383454.868324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-167043264.39528468</v>
      </c>
      <c r="L2751" s="444">
        <f t="shared" ca="1" si="152"/>
        <v>-40257426719.263611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-40257426719.263611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-167739277.9969317</v>
      </c>
      <c r="L2752" s="444">
        <f t="shared" ca="1" si="152"/>
        <v>-40425165997.260544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-40425165997.260544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-168438191.65525228</v>
      </c>
      <c r="L2753" s="444">
        <f t="shared" ca="1" si="152"/>
        <v>-40593604188.915794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-40593604188.915794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-169140017.45381582</v>
      </c>
      <c r="L2754" s="444">
        <f t="shared" ca="1" si="152"/>
        <v>-40762744206.369614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-40762744206.369614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-169844767.52654004</v>
      </c>
      <c r="L2755" s="444">
        <f t="shared" ca="1" si="152"/>
        <v>-40932588973.896156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-40932588973.896156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-170552454.05790064</v>
      </c>
      <c r="L2756" s="444">
        <f t="shared" ca="1" si="152"/>
        <v>-41103141427.954056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-41103141427.954056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-171263089.28314191</v>
      </c>
      <c r="L2757" s="444">
        <f t="shared" ca="1" si="152"/>
        <v>-41274404517.237198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-41274404517.237198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-171976685.48848832</v>
      </c>
      <c r="L2758" s="444">
        <f t="shared" ca="1" si="152"/>
        <v>-41446381202.725685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-41446381202.725685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-172693255.01135701</v>
      </c>
      <c r="L2759" s="444">
        <f t="shared" ca="1" si="152"/>
        <v>-41619074457.737045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-41619074457.737045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-173412810.24057102</v>
      </c>
      <c r="L2760" s="444">
        <f t="shared" ca="1" si="152"/>
        <v>-41792487267.977615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-41792487267.977615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-174135363.61657339</v>
      </c>
      <c r="L2761" s="444">
        <f t="shared" ca="1" si="152"/>
        <v>-41966622631.594193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-41966622631.594193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-174860927.63164246</v>
      </c>
      <c r="L2762" s="444">
        <f t="shared" ca="1" si="152"/>
        <v>-42141483559.225838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-42141483559.225838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-175589514.83010766</v>
      </c>
      <c r="L2763" s="444">
        <f t="shared" ca="1" si="152"/>
        <v>-42317073074.055946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-42317073074.055946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-176321137.80856645</v>
      </c>
      <c r="L2764" s="444">
        <f t="shared" ca="1" si="152"/>
        <v>-42493394211.86451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-42493394211.86451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-177055809.21610212</v>
      </c>
      <c r="L2765" s="444">
        <f t="shared" ca="1" si="152"/>
        <v>-42670450021.080612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-42670450021.080612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-177793541.75450253</v>
      </c>
      <c r="L2766" s="444">
        <f t="shared" ca="1" si="152"/>
        <v>-42848243562.835114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-42848243562.835114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-178534348.17847964</v>
      </c>
      <c r="L2767" s="444">
        <f t="shared" ca="1" si="152"/>
        <v>-43026777911.013596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-43026777911.013596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-179278241.29588997</v>
      </c>
      <c r="L2768" s="444">
        <f t="shared" ca="1" si="152"/>
        <v>-43206056152.309486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-43206056152.309486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-180025233.96795619</v>
      </c>
      <c r="L2769" s="444">
        <f t="shared" ca="1" si="152"/>
        <v>-43386081386.277443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-43386081386.277443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-180775339.10948935</v>
      </c>
      <c r="L2770" s="444">
        <f t="shared" ca="1" si="152"/>
        <v>-43566856725.386932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-43566856725.386932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-181528569.68911222</v>
      </c>
      <c r="L2771" s="444">
        <f t="shared" ca="1" si="152"/>
        <v>-43748385295.076042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-43748385295.076042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-182284938.72948352</v>
      </c>
      <c r="L2772" s="444">
        <f t="shared" ca="1" si="152"/>
        <v>-43930670233.805527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-43930670233.805527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-183044459.30752301</v>
      </c>
      <c r="L2773" s="444">
        <f t="shared" ca="1" si="152"/>
        <v>-44113714693.113052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-44113714693.113052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-183807144.55463773</v>
      </c>
      <c r="L2774" s="444">
        <f t="shared" ca="1" si="152"/>
        <v>-44297521837.667686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-44297521837.667686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-184573007.65694869</v>
      </c>
      <c r="L2775" s="444">
        <f t="shared" ca="1" si="152"/>
        <v>-44482094845.324638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-44482094845.324638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-185342061.85551932</v>
      </c>
      <c r="L2776" s="444">
        <f t="shared" ca="1" si="152"/>
        <v>-44667436907.180161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-44667436907.180161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-186114320.44658399</v>
      </c>
      <c r="L2777" s="444">
        <f t="shared" ca="1" si="152"/>
        <v>-44853551227.626747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-44853551227.626747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-186889796.7817781</v>
      </c>
      <c r="L2778" s="444">
        <f t="shared" ca="1" si="152"/>
        <v>-45040441024.408524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-45040441024.408524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-187668504.26836884</v>
      </c>
      <c r="L2779" s="444">
        <f t="shared" ca="1" si="152"/>
        <v>-45228109528.676895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-45228109528.676895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-188450456.36948705</v>
      </c>
      <c r="L2780" s="444">
        <f t="shared" ca="1" si="152"/>
        <v>-45416559985.046379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-45416559985.046379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-189235666.60435992</v>
      </c>
      <c r="L2781" s="444">
        <f t="shared" ca="1" si="152"/>
        <v>-45605795651.650742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-45605795651.650742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-190024148.54854476</v>
      </c>
      <c r="L2782" s="444">
        <f t="shared" ca="1" si="152"/>
        <v>-45795819800.199287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-45795819800.199287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-190815915.8341637</v>
      </c>
      <c r="L2783" s="444">
        <f t="shared" ca="1" si="152"/>
        <v>-45986635716.033455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-45986635716.033455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-191610982.15013939</v>
      </c>
      <c r="L2784" s="444">
        <f t="shared" ca="1" si="152"/>
        <v>-46178246698.183594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-46178246698.183594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-192409361.24243164</v>
      </c>
      <c r="L2785" s="444">
        <f t="shared" ca="1" si="152"/>
        <v>-46370656059.426025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-46370656059.426025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-193211066.91427511</v>
      </c>
      <c r="L2786" s="444">
        <f t="shared" ca="1" si="152"/>
        <v>-46563867126.340302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-46563867126.340302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-194016113.02641791</v>
      </c>
      <c r="L2787" s="444">
        <f t="shared" ca="1" si="152"/>
        <v>-46757883239.366722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-46757883239.366722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-194824513.49736133</v>
      </c>
      <c r="L2788" s="444">
        <f t="shared" ca="1" si="152"/>
        <v>-46952707752.864082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-46952707752.864082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-195636282.30360034</v>
      </c>
      <c r="L2789" s="444">
        <f t="shared" ca="1" si="152"/>
        <v>-47148344035.167686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-47148344035.167686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-196451433.47986537</v>
      </c>
      <c r="L2790" s="444">
        <f t="shared" ca="1" si="152"/>
        <v>-47344795468.647552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-47344795468.647552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-197269981.1193648</v>
      </c>
      <c r="L2791" s="444">
        <f t="shared" ca="1" si="152"/>
        <v>-47542065449.766914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-47542065449.766914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-198091939.3740288</v>
      </c>
      <c r="L2792" s="444">
        <f t="shared" ca="1" si="152"/>
        <v>-47740157389.140945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-47740157389.140945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-198917322.45475394</v>
      </c>
      <c r="L2793" s="444">
        <f t="shared" ca="1" si="152"/>
        <v>-47939074711.595703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-47939074711.595703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-199746144.63164875</v>
      </c>
      <c r="L2794" s="444">
        <f t="shared" ca="1" si="152"/>
        <v>-48138820856.227348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-48138820856.227348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-200578420.23428062</v>
      </c>
      <c r="L2795" s="444">
        <f t="shared" ca="1" si="152"/>
        <v>-48339399276.461632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-48339399276.461632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-201414163.65192348</v>
      </c>
      <c r="L2796" s="444">
        <f t="shared" ca="1" si="152"/>
        <v>-48540813440.113556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-48540813440.113556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-202253389.33380648</v>
      </c>
      <c r="L2797" s="444">
        <f t="shared" ca="1" si="152"/>
        <v>-48743066829.447365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-48743066829.447365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-203096111.78936401</v>
      </c>
      <c r="L2798" s="444">
        <f t="shared" ca="1" si="152"/>
        <v>-48946162941.236732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-48946162941.236732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-203942345.58848637</v>
      </c>
      <c r="L2799" s="444">
        <f t="shared" ca="1" si="152"/>
        <v>-49150105286.825218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-49150105286.825218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-204792105.36177173</v>
      </c>
      <c r="L2800" s="444">
        <f t="shared" ca="1" si="152"/>
        <v>-49354897392.186989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-49354897392.186989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-205645405.8007791</v>
      </c>
      <c r="L2801" s="444">
        <f t="shared" ca="1" si="152"/>
        <v>-49560542797.98777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-49560542797.98777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-206502261.65828237</v>
      </c>
      <c r="L2802" s="444">
        <f t="shared" ca="1" si="152"/>
        <v>-49767045059.646049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-49767045059.646049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-207362687.7485252</v>
      </c>
      <c r="L2803" s="444">
        <f t="shared" ca="1" si="152"/>
        <v>-49974407747.394577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-49974407747.394577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-208226698.9474774</v>
      </c>
      <c r="L2804" s="444">
        <f t="shared" ca="1" si="152"/>
        <v>-50182634446.342056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-50182634446.342056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-209094310.1930919</v>
      </c>
      <c r="L2805" s="444">
        <f t="shared" ca="1" si="152"/>
        <v>-50391728756.535149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-50391728756.535149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-209965536.48556313</v>
      </c>
      <c r="L2806" s="444">
        <f t="shared" ca="1" si="152"/>
        <v>-50601694293.020714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-50601694293.020714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-210840392.8875863</v>
      </c>
      <c r="L2807" s="444">
        <f t="shared" ca="1" si="152"/>
        <v>-50812534685.908302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-50812534685.908302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-211718894.52461791</v>
      </c>
      <c r="L2808" s="444">
        <f t="shared" ca="1" si="152"/>
        <v>-51024253580.432922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-51024253580.432922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-212601056.58513719</v>
      </c>
      <c r="L2809" s="444">
        <f t="shared" ca="1" si="152"/>
        <v>-51236854637.018059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-51236854637.018059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-213486894.32090858</v>
      </c>
      <c r="L2810" s="444">
        <f t="shared" ca="1" si="152"/>
        <v>-51450341531.338966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-51450341531.338966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-214376423.04724568</v>
      </c>
      <c r="L2811" s="444">
        <f t="shared" ca="1" si="152"/>
        <v>-51664717954.386215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-51664717954.386215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-215269658.14327589</v>
      </c>
      <c r="L2812" s="444">
        <f t="shared" ca="1" si="152"/>
        <v>-51879987612.529488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-51879987612.529488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-216166615.05220619</v>
      </c>
      <c r="L2813" s="444">
        <f t="shared" ref="L2813:L3067" ca="1" si="157">I2813-J2813+K2813</f>
        <v>-52096154227.581696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-52096154227.581696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-217067309.2815904</v>
      </c>
      <c r="L2814" s="444">
        <f t="shared" ca="1" si="157"/>
        <v>-52313221536.863289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-52313221536.863289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-217971756.40359703</v>
      </c>
      <c r="L2815" s="444">
        <f t="shared" ca="1" si="157"/>
        <v>-52531193293.266884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-52531193293.266884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-218879972.05527869</v>
      </c>
      <c r="L2816" s="444">
        <f t="shared" ca="1" si="157"/>
        <v>-52750073265.322159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-52750073265.322159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-219791971.93884233</v>
      </c>
      <c r="L2817" s="444">
        <f t="shared" ca="1" si="157"/>
        <v>-52969865237.261002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-52969865237.261002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-220707771.82192084</v>
      </c>
      <c r="L2818" s="444">
        <f t="shared" ca="1" si="157"/>
        <v>-53190573009.082924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-53190573009.082924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-221627387.53784552</v>
      </c>
      <c r="L2819" s="444">
        <f t="shared" ca="1" si="157"/>
        <v>-53412200396.620766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-53412200396.620766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-222550834.98591986</v>
      </c>
      <c r="L2820" s="444">
        <f t="shared" ca="1" si="157"/>
        <v>-53634751231.606682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-53634751231.606682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-223478130.1316945</v>
      </c>
      <c r="L2821" s="444">
        <f t="shared" ca="1" si="157"/>
        <v>-53858229361.738373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-53858229361.738373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-224409289.00724319</v>
      </c>
      <c r="L2822" s="444">
        <f t="shared" ca="1" si="157"/>
        <v>-54082638650.745613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-54082638650.745613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-225344327.71144006</v>
      </c>
      <c r="L2823" s="444">
        <f t="shared" ca="1" si="157"/>
        <v>-54307982978.457054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-54307982978.457054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-226283262.41023773</v>
      </c>
      <c r="L2824" s="444">
        <f t="shared" ca="1" si="157"/>
        <v>-54534266240.867294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-54534266240.867294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-227226109.33694705</v>
      </c>
      <c r="L2825" s="444">
        <f t="shared" ca="1" si="157"/>
        <v>-54761492350.204239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-54761492350.204239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-228172884.79251766</v>
      </c>
      <c r="L2826" s="444">
        <f t="shared" ca="1" si="157"/>
        <v>-54989665234.996758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-54989665234.996758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-229123605.14581981</v>
      </c>
      <c r="L2827" s="444">
        <f t="shared" ca="1" si="157"/>
        <v>-55218788840.142578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-55218788840.142578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-230078286.83392739</v>
      </c>
      <c r="L2828" s="444">
        <f t="shared" ca="1" si="157"/>
        <v>-55448867126.976509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-55448867126.976509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-231036946.36240214</v>
      </c>
      <c r="L2829" s="444">
        <f t="shared" ca="1" si="157"/>
        <v>-55679904073.338913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-55679904073.338913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-231999600.3055788</v>
      </c>
      <c r="L2830" s="444">
        <f t="shared" ca="1" si="157"/>
        <v>-55911903673.644493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-55911903673.644493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-232966265.30685201</v>
      </c>
      <c r="L2831" s="444">
        <f t="shared" ca="1" si="157"/>
        <v>-56144869938.951347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-56144869938.951347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-233936958.07896394</v>
      </c>
      <c r="L2832" s="444">
        <f t="shared" ca="1" si="157"/>
        <v>-56378806897.030312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-56378806897.030312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-234911695.404293</v>
      </c>
      <c r="L2833" s="444">
        <f t="shared" ca="1" si="157"/>
        <v>-56613718592.434601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-56613718592.434601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-235890494.13514417</v>
      </c>
      <c r="L2834" s="444">
        <f t="shared" ca="1" si="157"/>
        <v>-56849609086.569748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-56849609086.569748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-236873371.19404066</v>
      </c>
      <c r="L2835" s="444">
        <f t="shared" ca="1" si="157"/>
        <v>-57086482457.763786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-57086482457.763786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-237860343.57401577</v>
      </c>
      <c r="L2836" s="444">
        <f t="shared" ca="1" si="157"/>
        <v>-57324342801.337799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-57324342801.337799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-238851428.33890748</v>
      </c>
      <c r="L2837" s="444">
        <f t="shared" ca="1" si="157"/>
        <v>-57563194229.676704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-57563194229.676704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-239846642.62365294</v>
      </c>
      <c r="L2838" s="444">
        <f t="shared" ca="1" si="157"/>
        <v>-57803040872.300354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-57803040872.300354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-240846003.63458478</v>
      </c>
      <c r="L2839" s="444">
        <f t="shared" ca="1" si="157"/>
        <v>-58043886875.934937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-58043886875.934937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-241849528.64972889</v>
      </c>
      <c r="L2840" s="444">
        <f t="shared" ca="1" si="157"/>
        <v>-58285736404.584663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-58285736404.584663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-242857235.01910278</v>
      </c>
      <c r="L2841" s="444">
        <f t="shared" ca="1" si="157"/>
        <v>-58528593639.603767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-58528593639.603767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-243869140.16501567</v>
      </c>
      <c r="L2842" s="444">
        <f t="shared" ca="1" si="157"/>
        <v>-58772462779.768784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-58772462779.768784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-244885261.58236995</v>
      </c>
      <c r="L2843" s="444">
        <f t="shared" ca="1" si="157"/>
        <v>-59017348041.351151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-59017348041.351151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-245905616.83896312</v>
      </c>
      <c r="L2844" s="444">
        <f t="shared" ca="1" si="157"/>
        <v>-59263253658.190117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-59263253658.190117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-246930223.57579216</v>
      </c>
      <c r="L2845" s="444">
        <f t="shared" ca="1" si="157"/>
        <v>-59510183881.765907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-59510183881.765907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-247959099.50735795</v>
      </c>
      <c r="L2846" s="444">
        <f t="shared" ca="1" si="157"/>
        <v>-59758142981.273262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-59758142981.273262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-248992262.42197189</v>
      </c>
      <c r="L2847" s="444">
        <f t="shared" ca="1" si="157"/>
        <v>-60007135243.695236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-60007135243.695236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-250029730.18206349</v>
      </c>
      <c r="L2848" s="444">
        <f t="shared" ca="1" si="157"/>
        <v>-60257164973.877296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-60257164973.877296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-251071520.72448871</v>
      </c>
      <c r="L2849" s="444">
        <f t="shared" ca="1" si="157"/>
        <v>-60508236494.601784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-60508236494.601784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-252117652.06084076</v>
      </c>
      <c r="L2850" s="444">
        <f t="shared" ca="1" si="157"/>
        <v>-60760354146.662628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-60760354146.662628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-253168142.27776095</v>
      </c>
      <c r="L2851" s="444">
        <f t="shared" ca="1" si="157"/>
        <v>-61013522288.940392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-61013522288.940392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-254223009.53725162</v>
      </c>
      <c r="L2852" s="444">
        <f t="shared" ca="1" si="157"/>
        <v>-61267745298.477646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-61267745298.477646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-255282272.07699019</v>
      </c>
      <c r="L2853" s="444">
        <f t="shared" ca="1" si="157"/>
        <v>-61523027570.554634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-61523027570.554634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-256345948.2106443</v>
      </c>
      <c r="L2854" s="444">
        <f t="shared" ca="1" si="157"/>
        <v>-61779373518.765282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-61779373518.765282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-257414056.32818863</v>
      </c>
      <c r="L2855" s="444">
        <f t="shared" ca="1" si="157"/>
        <v>-62036787575.093468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-62036787575.093468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-258486614.89622277</v>
      </c>
      <c r="L2856" s="444">
        <f t="shared" ca="1" si="157"/>
        <v>-62295274189.989693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-62295274189.989693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-259563642.45829037</v>
      </c>
      <c r="L2857" s="444">
        <f t="shared" ca="1" si="157"/>
        <v>-62554837832.447983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-62554837832.447983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-260645157.6351999</v>
      </c>
      <c r="L2858" s="444">
        <f t="shared" ca="1" si="157"/>
        <v>-62815482990.083183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-62815482990.083183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-261731179.1253466</v>
      </c>
      <c r="L2859" s="444">
        <f t="shared" ca="1" si="157"/>
        <v>-63077214169.208527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-63077214169.208527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-262821725.70503554</v>
      </c>
      <c r="L2860" s="444">
        <f t="shared" ca="1" si="157"/>
        <v>-63340035894.913559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-63340035894.913559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-263916816.22880653</v>
      </c>
      <c r="L2861" s="444">
        <f t="shared" ca="1" si="157"/>
        <v>-63603952711.142365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-63603952711.142365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-265016469.62975985</v>
      </c>
      <c r="L2862" s="444">
        <f t="shared" ca="1" si="157"/>
        <v>-63868969180.772125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-63868969180.772125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-266120704.91988385</v>
      </c>
      <c r="L2863" s="444">
        <f t="shared" ca="1" si="157"/>
        <v>-64135089885.692009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-64135089885.692009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-267229541.19038337</v>
      </c>
      <c r="L2864" s="444">
        <f t="shared" ca="1" si="157"/>
        <v>-64402319426.882393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-64402319426.882393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-268342997.61200997</v>
      </c>
      <c r="L2865" s="444">
        <f t="shared" ca="1" si="157"/>
        <v>-64670662424.4944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-64670662424.4944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-269461093.43539333</v>
      </c>
      <c r="L2866" s="444">
        <f t="shared" ca="1" si="157"/>
        <v>-64940123517.929794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-64940123517.929794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-270583847.99137414</v>
      </c>
      <c r="L2867" s="444">
        <f t="shared" ca="1" si="157"/>
        <v>-65210707365.921165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-65210707365.921165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-271711280.69133818</v>
      </c>
      <c r="L2868" s="444">
        <f t="shared" ca="1" si="157"/>
        <v>-65482418646.612503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-65482418646.612503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-272843411.02755207</v>
      </c>
      <c r="L2869" s="444">
        <f t="shared" ca="1" si="157"/>
        <v>-65755262057.640053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-65755262057.640053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-273980258.57350022</v>
      </c>
      <c r="L2870" s="444">
        <f t="shared" ca="1" si="157"/>
        <v>-66029242316.213554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-66029242316.213554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-275121842.98422319</v>
      </c>
      <c r="L2871" s="444">
        <f t="shared" ca="1" si="157"/>
        <v>-66304364159.197777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-66304364159.197777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-276268183.99665737</v>
      </c>
      <c r="L2872" s="444">
        <f t="shared" ca="1" si="157"/>
        <v>-66580632343.194435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-66580632343.194435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-277419301.42997682</v>
      </c>
      <c r="L2873" s="444">
        <f t="shared" ca="1" si="157"/>
        <v>-66858051644.624413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-66858051644.624413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-278575215.18593508</v>
      </c>
      <c r="L2874" s="444">
        <f t="shared" ca="1" si="157"/>
        <v>-67136626859.810349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-67136626859.810349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-279735945.24920982</v>
      </c>
      <c r="L2875" s="444">
        <f t="shared" ca="1" si="157"/>
        <v>-67416362805.059555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-67416362805.059555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-280901511.68774813</v>
      </c>
      <c r="L2876" s="444">
        <f t="shared" ca="1" si="157"/>
        <v>-67697264316.747307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-67697264316.747307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-282071934.65311378</v>
      </c>
      <c r="L2877" s="444">
        <f t="shared" ca="1" si="157"/>
        <v>-67979336251.400421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-67979336251.400421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-283247234.38083506</v>
      </c>
      <c r="L2878" s="444">
        <f t="shared" ca="1" si="157"/>
        <v>-68262583485.781258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-68262583485.781258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-284427431.19075525</v>
      </c>
      <c r="L2879" s="444">
        <f t="shared" ca="1" si="157"/>
        <v>-68547010916.972015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-68547010916.972015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-285612545.48738337</v>
      </c>
      <c r="L2880" s="444">
        <f t="shared" ca="1" si="157"/>
        <v>-68832623462.459396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-68832623462.459396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-286802597.76024747</v>
      </c>
      <c r="L2881" s="444">
        <f t="shared" ca="1" si="157"/>
        <v>-69119426060.21965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-69119426060.21965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-287997608.58424854</v>
      </c>
      <c r="L2882" s="444">
        <f t="shared" ca="1" si="157"/>
        <v>-69407423668.803894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-69407423668.803894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-289197598.62001622</v>
      </c>
      <c r="L2883" s="444">
        <f t="shared" ca="1" si="157"/>
        <v>-69696621267.423904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-69696621267.423904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-290402588.61426628</v>
      </c>
      <c r="L2884" s="444">
        <f t="shared" ca="1" si="157"/>
        <v>-69987023856.038177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-69987023856.038177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-291612599.40015906</v>
      </c>
      <c r="L2885" s="444">
        <f t="shared" ca="1" si="157"/>
        <v>-70278636455.438339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-70278636455.438339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-292827651.89765972</v>
      </c>
      <c r="L2886" s="444">
        <f t="shared" ca="1" si="157"/>
        <v>-70571464107.335999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-70571464107.335999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-294047767.11390001</v>
      </c>
      <c r="L2887" s="444">
        <f t="shared" ca="1" si="157"/>
        <v>-70865511874.449905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-70865511874.449905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-295272966.14354128</v>
      </c>
      <c r="L2888" s="444">
        <f t="shared" ca="1" si="157"/>
        <v>-71160784840.593445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-71160784840.593445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-296503270.16913933</v>
      </c>
      <c r="L2889" s="444">
        <f t="shared" ca="1" si="157"/>
        <v>-71457288110.762589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-71457288110.762589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-297738700.46151078</v>
      </c>
      <c r="L2890" s="444">
        <f t="shared" ca="1" si="157"/>
        <v>-71755026811.224106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-71755026811.224106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-298979278.38010043</v>
      </c>
      <c r="L2891" s="444">
        <f t="shared" ca="1" si="157"/>
        <v>-72054006089.604202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-72054006089.604202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-300225025.37335086</v>
      </c>
      <c r="L2892" s="444">
        <f t="shared" ca="1" si="157"/>
        <v>-72354231114.977554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-72354231114.977554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-301475962.97907317</v>
      </c>
      <c r="L2893" s="444">
        <f t="shared" ca="1" si="157"/>
        <v>-72655707077.956635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-72655707077.956635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-302732112.82481933</v>
      </c>
      <c r="L2894" s="444">
        <f t="shared" ca="1" si="157"/>
        <v>-72958439190.781448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-72958439190.781448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-303993496.62825602</v>
      </c>
      <c r="L2895" s="444">
        <f t="shared" ca="1" si="157"/>
        <v>-73262432687.409698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-73262432687.409698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-305260136.1975404</v>
      </c>
      <c r="L2896" s="444">
        <f t="shared" ca="1" si="157"/>
        <v>-73567692823.607239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-73567692823.607239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-306532053.43169683</v>
      </c>
      <c r="L2897" s="444">
        <f t="shared" ca="1" si="157"/>
        <v>-73874224877.03894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-73874224877.03894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-307809270.32099557</v>
      </c>
      <c r="L2898" s="444">
        <f t="shared" ca="1" si="157"/>
        <v>-74182034147.35994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-74182034147.35994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-309091808.9473331</v>
      </c>
      <c r="L2899" s="444">
        <f t="shared" ca="1" si="157"/>
        <v>-74491125956.307266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-74491125956.307266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-310379691.4846136</v>
      </c>
      <c r="L2900" s="444">
        <f t="shared" ca="1" si="157"/>
        <v>-74801505647.791885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-74801505647.791885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-311672940.19913286</v>
      </c>
      <c r="L2901" s="444">
        <f t="shared" ca="1" si="157"/>
        <v>-75113178587.991013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-75113178587.991013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-312971577.44996256</v>
      </c>
      <c r="L2902" s="444">
        <f t="shared" ca="1" si="157"/>
        <v>-75426150165.440979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-75426150165.440979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-314275625.68933743</v>
      </c>
      <c r="L2903" s="444">
        <f t="shared" ca="1" si="157"/>
        <v>-75740425791.13031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-75740425791.13031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-315585107.46304297</v>
      </c>
      <c r="L2904" s="444">
        <f t="shared" ca="1" si="157"/>
        <v>-76056010898.593353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-76056010898.593353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-316900045.41080564</v>
      </c>
      <c r="L2905" s="444">
        <f t="shared" ca="1" si="157"/>
        <v>-76372910944.004166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-76372910944.004166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-318220462.266684</v>
      </c>
      <c r="L2906" s="444">
        <f t="shared" ca="1" si="157"/>
        <v>-76691131406.270844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-76691131406.270844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-319546380.85946184</v>
      </c>
      <c r="L2907" s="444">
        <f t="shared" ca="1" si="157"/>
        <v>-77010677787.13031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-77010677787.13031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-320877824.11304295</v>
      </c>
      <c r="L2908" s="444">
        <f t="shared" ca="1" si="157"/>
        <v>-77331555611.243347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-77331555611.243347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-322214815.04684728</v>
      </c>
      <c r="L2909" s="444">
        <f t="shared" ca="1" si="157"/>
        <v>-77653770426.290192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-77653770426.290192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-323557376.77620912</v>
      </c>
      <c r="L2910" s="444">
        <f t="shared" ca="1" si="157"/>
        <v>-77977327803.066406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-77977327803.066406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-324905532.51277667</v>
      </c>
      <c r="L2911" s="444">
        <f t="shared" ca="1" si="157"/>
        <v>-78302233335.579178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-78302233335.579178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-326259305.56491321</v>
      </c>
      <c r="L2912" s="444">
        <f t="shared" ca="1" si="157"/>
        <v>-78628492641.144089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-78628492641.144089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-327618719.33810037</v>
      </c>
      <c r="L2913" s="444">
        <f t="shared" ca="1" si="157"/>
        <v>-78956111360.482193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-78956111360.482193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-328983797.33534247</v>
      </c>
      <c r="L2914" s="444">
        <f t="shared" ca="1" si="157"/>
        <v>-79285095157.817535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-79285095157.817535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-330354563.15757304</v>
      </c>
      <c r="L2915" s="444">
        <f t="shared" ca="1" si="157"/>
        <v>-79615449720.975113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-79615449720.975113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-331731040.50406295</v>
      </c>
      <c r="L2916" s="444">
        <f t="shared" ca="1" si="157"/>
        <v>-79947180761.479172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-79947180761.479172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-333113253.17282987</v>
      </c>
      <c r="L2917" s="444">
        <f t="shared" ca="1" si="157"/>
        <v>-80280294014.652008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-80280294014.652008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-334501225.06105006</v>
      </c>
      <c r="L2918" s="444">
        <f t="shared" ca="1" si="157"/>
        <v>-80614795239.713058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-80614795239.713058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-335894980.16547108</v>
      </c>
      <c r="L2919" s="444">
        <f t="shared" ca="1" si="157"/>
        <v>-80950690219.878525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-80950690219.878525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-337294542.58282721</v>
      </c>
      <c r="L2920" s="444">
        <f t="shared" ca="1" si="157"/>
        <v>-81287984762.461349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-81287984762.461349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-338699936.51025563</v>
      </c>
      <c r="L2921" s="444">
        <f t="shared" ca="1" si="157"/>
        <v>-81626684698.971603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-81626684698.971603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-340111186.24571502</v>
      </c>
      <c r="L2922" s="444">
        <f t="shared" ca="1" si="157"/>
        <v>-81966795885.217316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-81966795885.217316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-341528316.18840545</v>
      </c>
      <c r="L2923" s="444">
        <f t="shared" ca="1" si="157"/>
        <v>-82308324201.405716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-82308324201.405716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-342951350.83919048</v>
      </c>
      <c r="L2924" s="444">
        <f t="shared" ca="1" si="157"/>
        <v>-82651275552.244904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-82651275552.244904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-344380314.80102044</v>
      </c>
      <c r="L2925" s="444">
        <f t="shared" ca="1" si="157"/>
        <v>-82995655867.045929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-82995655867.045929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-345815232.77935803</v>
      </c>
      <c r="L2926" s="444">
        <f t="shared" ca="1" si="157"/>
        <v>-83341471099.825287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-83341471099.825287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-347256129.58260536</v>
      </c>
      <c r="L2927" s="444">
        <f t="shared" ca="1" si="157"/>
        <v>-83688727229.407898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-83688727229.407898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-348703030.1225329</v>
      </c>
      <c r="L2928" s="444">
        <f t="shared" ca="1" si="157"/>
        <v>-84037430259.530426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-84037430259.530426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-350155959.4147101</v>
      </c>
      <c r="L2929" s="444">
        <f t="shared" ca="1" si="157"/>
        <v>-84387586218.945129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-84387586218.945129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-351614942.57893801</v>
      </c>
      <c r="L2930" s="444">
        <f t="shared" ca="1" si="157"/>
        <v>-84739201161.524063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-84739201161.524063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-353080004.83968359</v>
      </c>
      <c r="L2931" s="444">
        <f t="shared" ca="1" si="157"/>
        <v>-85092281166.363754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-85092281166.363754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-354551171.52651566</v>
      </c>
      <c r="L2932" s="444">
        <f t="shared" ca="1" si="157"/>
        <v>-85446832337.890274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-85446832337.890274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-356028468.07454282</v>
      </c>
      <c r="L2933" s="444">
        <f t="shared" ca="1" si="157"/>
        <v>-85802860805.964813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-85802860805.964813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-357511920.02485341</v>
      </c>
      <c r="L2934" s="444">
        <f t="shared" ca="1" si="157"/>
        <v>-86160372725.98967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-86160372725.98967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-359001553.02495694</v>
      </c>
      <c r="L2935" s="444">
        <f t="shared" ca="1" si="157"/>
        <v>-86519374279.014633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-86519374279.014633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-360497392.82922763</v>
      </c>
      <c r="L2936" s="444">
        <f t="shared" ca="1" si="157"/>
        <v>-86879871671.843857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-86879871671.843857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-361999465.29934943</v>
      </c>
      <c r="L2937" s="444">
        <f t="shared" ca="1" si="157"/>
        <v>-87241871137.143204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-87241871137.143204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-363507796.40476334</v>
      </c>
      <c r="L2938" s="444">
        <f t="shared" ca="1" si="157"/>
        <v>-87605378933.547974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-87605378933.547974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-365022412.22311658</v>
      </c>
      <c r="L2939" s="444">
        <f t="shared" ca="1" si="157"/>
        <v>-87970401345.771088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-87970401345.771088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-366543338.94071287</v>
      </c>
      <c r="L2940" s="444">
        <f t="shared" ca="1" si="157"/>
        <v>-88336944684.711807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-88336944684.711807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-368070602.85296583</v>
      </c>
      <c r="L2941" s="444">
        <f t="shared" ca="1" si="157"/>
        <v>-88705015287.564774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-88705015287.564774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-369604230.3648532</v>
      </c>
      <c r="L2942" s="444">
        <f t="shared" ca="1" si="157"/>
        <v>-89074619517.929626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-89074619517.929626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-371144247.99137342</v>
      </c>
      <c r="L2943" s="444">
        <f t="shared" ca="1" si="157"/>
        <v>-89445763765.921005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-89445763765.921005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-372690682.35800421</v>
      </c>
      <c r="L2944" s="444">
        <f t="shared" ca="1" si="157"/>
        <v>-89818454448.279007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-89818454448.279007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-374243560.20116252</v>
      </c>
      <c r="L2945" s="444">
        <f t="shared" ca="1" si="157"/>
        <v>-90192698008.480164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-90192698008.480164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-375802908.36866736</v>
      </c>
      <c r="L2946" s="444">
        <f t="shared" ca="1" si="157"/>
        <v>-90568500916.848831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-90568500916.848831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-377368753.82020348</v>
      </c>
      <c r="L2947" s="444">
        <f t="shared" ca="1" si="157"/>
        <v>-90945869670.669037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-90945869670.669037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-378941123.62778765</v>
      </c>
      <c r="L2948" s="444">
        <f t="shared" ca="1" si="157"/>
        <v>-91324810794.296829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-91324810794.296829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-380520044.97623676</v>
      </c>
      <c r="L2949" s="444">
        <f t="shared" ca="1" si="157"/>
        <v>-91705330839.273071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-91705330839.273071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-382105545.16363782</v>
      </c>
      <c r="L2950" s="444">
        <f t="shared" ca="1" si="157"/>
        <v>-92087436384.436707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-92087436384.436707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-383697651.60181963</v>
      </c>
      <c r="L2951" s="444">
        <f t="shared" ca="1" si="157"/>
        <v>-92471134036.038528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-92471134036.038528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-385296391.81682718</v>
      </c>
      <c r="L2952" s="444">
        <f t="shared" ca="1" si="157"/>
        <v>-92856430427.855362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-92856430427.855362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-386901793.44939733</v>
      </c>
      <c r="L2953" s="444">
        <f t="shared" ca="1" si="157"/>
        <v>-93243332221.304764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-93243332221.304764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-388513884.25543654</v>
      </c>
      <c r="L2954" s="444">
        <f t="shared" ca="1" si="157"/>
        <v>-93631846105.560196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-93631846105.560196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-390132692.1065008</v>
      </c>
      <c r="L2955" s="444">
        <f t="shared" ca="1" si="157"/>
        <v>-94021978797.666702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-94021978797.666702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-391758244.99027795</v>
      </c>
      <c r="L2956" s="444">
        <f t="shared" ca="1" si="157"/>
        <v>-94413737042.656982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-94413737042.656982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-393390571.01107073</v>
      </c>
      <c r="L2957" s="444">
        <f t="shared" ca="1" si="157"/>
        <v>-94807127613.66806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-94807127613.66806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-395029698.39028358</v>
      </c>
      <c r="L2958" s="444">
        <f t="shared" ca="1" si="157"/>
        <v>-95202157312.05835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-95202157312.05835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-396675655.46690977</v>
      </c>
      <c r="L2959" s="444">
        <f t="shared" ca="1" si="157"/>
        <v>-95598832967.525253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-95598832967.525253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-398328470.69802189</v>
      </c>
      <c r="L2960" s="444">
        <f t="shared" ca="1" si="157"/>
        <v>-95997161438.223282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-95997161438.223282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-399988172.65926367</v>
      </c>
      <c r="L2961" s="444">
        <f t="shared" ca="1" si="157"/>
        <v>-96397149610.882553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-96397149610.882553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-401654790.045344</v>
      </c>
      <c r="L2962" s="444">
        <f t="shared" ca="1" si="157"/>
        <v>-96798804400.927902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-96798804400.927902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-403328351.67053294</v>
      </c>
      <c r="L2963" s="444">
        <f t="shared" ca="1" si="157"/>
        <v>-97202132752.598434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-97202132752.598434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-405008886.46916014</v>
      </c>
      <c r="L2964" s="444">
        <f t="shared" ca="1" si="157"/>
        <v>-97607141639.067596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-97607141639.067596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-406696423.49611497</v>
      </c>
      <c r="L2965" s="444">
        <f t="shared" ca="1" si="157"/>
        <v>-98013838062.563705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-98013838062.563705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-408390991.92734879</v>
      </c>
      <c r="L2966" s="444">
        <f t="shared" ca="1" si="157"/>
        <v>-98422229054.491058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-98422229054.491058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-410092621.06037939</v>
      </c>
      <c r="L2967" s="444">
        <f t="shared" ca="1" si="157"/>
        <v>-98832321675.551437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-98832321675.551437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-411801340.31479764</v>
      </c>
      <c r="L2968" s="444">
        <f t="shared" ca="1" si="157"/>
        <v>-99244123015.866241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-99244123015.866241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-413517179.23277599</v>
      </c>
      <c r="L2969" s="444">
        <f t="shared" ca="1" si="157"/>
        <v>-99657640195.099014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-99657640195.099014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-415240167.47957921</v>
      </c>
      <c r="L2970" s="444">
        <f t="shared" ca="1" si="157"/>
        <v>-100072880362.5786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-100072880362.5786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-416970334.84407747</v>
      </c>
      <c r="L2971" s="444">
        <f t="shared" ca="1" si="157"/>
        <v>-100489850697.42267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-100489850697.42267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-418707711.23926109</v>
      </c>
      <c r="L2972" s="444">
        <f t="shared" ca="1" si="157"/>
        <v>-100908558408.66193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-100908558408.66193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-420452326.70275801</v>
      </c>
      <c r="L2973" s="444">
        <f t="shared" ca="1" si="157"/>
        <v>-101329010735.36469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-101329010735.36469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-422204211.39735287</v>
      </c>
      <c r="L2974" s="444">
        <f t="shared" ca="1" si="157"/>
        <v>-101751214946.76204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-101751214946.76204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-423963395.61150849</v>
      </c>
      <c r="L2975" s="444">
        <f t="shared" ca="1" si="157"/>
        <v>-102175178342.37355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-102175178342.37355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-425729909.75988978</v>
      </c>
      <c r="L2976" s="444">
        <f t="shared" ca="1" si="157"/>
        <v>-102600908252.13344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-102600908252.13344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-427503784.38388932</v>
      </c>
      <c r="L2977" s="444">
        <f t="shared" ca="1" si="157"/>
        <v>-103028412036.51733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-103028412036.51733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-429285050.15215558</v>
      </c>
      <c r="L2978" s="444">
        <f t="shared" ca="1" si="157"/>
        <v>-103457697086.66949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-103457697086.66949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-431073737.86112291</v>
      </c>
      <c r="L2979" s="444">
        <f t="shared" ca="1" si="157"/>
        <v>-103888770824.53062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-103888770824.53062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-432869878.43554425</v>
      </c>
      <c r="L2980" s="444">
        <f t="shared" ca="1" si="157"/>
        <v>-104321640702.96617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-104321640702.96617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-434673502.92902571</v>
      </c>
      <c r="L2981" s="444">
        <f t="shared" ca="1" si="157"/>
        <v>-104756314205.8952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-104756314205.8952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-436484642.52456331</v>
      </c>
      <c r="L2982" s="444">
        <f t="shared" ca="1" si="157"/>
        <v>-105192798848.41977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-105192798848.41977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-438303328.53508234</v>
      </c>
      <c r="L2983" s="444">
        <f t="shared" ca="1" si="157"/>
        <v>-105631102176.95485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-105631102176.95485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-440129592.40397853</v>
      </c>
      <c r="L2984" s="444">
        <f t="shared" ca="1" si="157"/>
        <v>-106071231769.35883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-106071231769.35883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-441963465.70566177</v>
      </c>
      <c r="L2985" s="444">
        <f t="shared" ca="1" si="157"/>
        <v>-106513195235.06448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-106513195235.06448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-443804980.14610201</v>
      </c>
      <c r="L2986" s="444">
        <f t="shared" ca="1" si="157"/>
        <v>-106957000215.21059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-106957000215.21059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-445654167.56337744</v>
      </c>
      <c r="L2987" s="444">
        <f t="shared" ca="1" si="157"/>
        <v>-107402654382.77397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-107402654382.77397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-447511059.92822486</v>
      </c>
      <c r="L2988" s="444">
        <f t="shared" ca="1" si="157"/>
        <v>-107850165442.70219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-107850165442.70219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-449375689.34459245</v>
      </c>
      <c r="L2989" s="444">
        <f t="shared" ca="1" si="157"/>
        <v>-108299541132.04678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-108299541132.04678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-451248088.05019492</v>
      </c>
      <c r="L2990" s="444">
        <f t="shared" ca="1" si="157"/>
        <v>-108750789220.09698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-108750789220.09698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-453128288.41707069</v>
      </c>
      <c r="L2991" s="444">
        <f t="shared" ca="1" si="157"/>
        <v>-109203917508.51405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-109203917508.51405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-455016322.95214188</v>
      </c>
      <c r="L2992" s="444">
        <f t="shared" ca="1" si="157"/>
        <v>-109658933831.4662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-109658933831.4662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-456912224.2977758</v>
      </c>
      <c r="L2993" s="444">
        <f t="shared" ca="1" si="157"/>
        <v>-110115846055.76398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-110115846055.76398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-458816025.23234987</v>
      </c>
      <c r="L2994" s="444">
        <f t="shared" ca="1" si="157"/>
        <v>-110574662080.99632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-110574662080.99632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-460727758.67081803</v>
      </c>
      <c r="L2995" s="444">
        <f t="shared" ca="1" si="157"/>
        <v>-111035389839.66714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-111035389839.66714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-462647457.66527981</v>
      </c>
      <c r="L2996" s="444">
        <f t="shared" ca="1" si="157"/>
        <v>-111498037297.33243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-111498037297.33243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-464575155.40555185</v>
      </c>
      <c r="L2997" s="444">
        <f t="shared" ca="1" si="157"/>
        <v>-111962612452.73798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-111962612452.73798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-466510885.21974158</v>
      </c>
      <c r="L2998" s="444">
        <f t="shared" ca="1" si="157"/>
        <v>-112429123337.95772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-112429123337.95772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-468454680.5748238</v>
      </c>
      <c r="L2999" s="444">
        <f t="shared" ca="1" si="157"/>
        <v>-112897578018.53255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-112897578018.53255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-470406575.07721895</v>
      </c>
      <c r="L3000" s="444">
        <f t="shared" ca="1" si="157"/>
        <v>-113367984593.60977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-113367984593.60977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-472366602.47337395</v>
      </c>
      <c r="L3001" s="444">
        <f t="shared" ca="1" si="157"/>
        <v>-113840351196.08315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-113840351196.08315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-474334796.65034634</v>
      </c>
      <c r="L3002" s="444">
        <f t="shared" ca="1" si="157"/>
        <v>-114314685992.73349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-114314685992.73349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-476311191.63638955</v>
      </c>
      <c r="L3003" s="444">
        <f t="shared" ca="1" si="157"/>
        <v>-114790997184.36987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-114790997184.36987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-478295821.60154122</v>
      </c>
      <c r="L3004" s="444">
        <f t="shared" ca="1" si="157"/>
        <v>-115269293005.97142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-115269293005.97142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-480288720.85821426</v>
      </c>
      <c r="L3005" s="444">
        <f t="shared" ca="1" si="157"/>
        <v>-115749581726.82964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-115749581726.82964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-482289923.86179012</v>
      </c>
      <c r="L3006" s="444">
        <f t="shared" ca="1" si="157"/>
        <v>-116231871650.69142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-116231871650.69142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-484299465.21121424</v>
      </c>
      <c r="L3007" s="444">
        <f t="shared" ca="1" si="157"/>
        <v>-116716171115.90263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-116716171115.90263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-486317379.64959425</v>
      </c>
      <c r="L3008" s="444">
        <f t="shared" ca="1" si="157"/>
        <v>-117202488495.55223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-117202488495.55223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-488343702.06480098</v>
      </c>
      <c r="L3009" s="444">
        <f t="shared" ca="1" si="157"/>
        <v>-117690832197.61703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-117690832197.61703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-490378467.490071</v>
      </c>
      <c r="L3010" s="444">
        <f t="shared" ca="1" si="157"/>
        <v>-118181210665.1071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-118181210665.1071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-492421711.10461283</v>
      </c>
      <c r="L3011" s="444">
        <f t="shared" ca="1" si="157"/>
        <v>-118673632376.21172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-118673632376.21172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-494473468.2342155</v>
      </c>
      <c r="L3012" s="444">
        <f t="shared" ca="1" si="157"/>
        <v>-119168105844.44594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-119168105844.44594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-496533774.35185808</v>
      </c>
      <c r="L3013" s="444">
        <f t="shared" ca="1" si="157"/>
        <v>-119664639618.79779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-119664639618.79779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-498602665.07832414</v>
      </c>
      <c r="L3014" s="444">
        <f t="shared" ca="1" si="157"/>
        <v>-120163242283.87611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-120163242283.87611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-500680176.18281704</v>
      </c>
      <c r="L3015" s="444">
        <f t="shared" ca="1" si="157"/>
        <v>-120663922460.05893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-120663922460.05893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-502766343.58357894</v>
      </c>
      <c r="L3016" s="444">
        <f t="shared" ca="1" si="157"/>
        <v>-121166688803.6425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-121166688803.6425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-504861203.34851032</v>
      </c>
      <c r="L3017" s="444">
        <f t="shared" ca="1" si="157"/>
        <v>-121671550006.99101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-121671550006.99101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-506964791.69579589</v>
      </c>
      <c r="L3018" s="444">
        <f t="shared" ca="1" si="157"/>
        <v>-122178514798.68681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-122178514798.68681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-509077144.99452835</v>
      </c>
      <c r="L3019" s="444">
        <f t="shared" ca="1" si="157"/>
        <v>-122687591943.68134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-122687591943.68134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-511198299.76533896</v>
      </c>
      <c r="L3020" s="444">
        <f t="shared" ca="1" si="157"/>
        <v>-123198790243.44667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-123198790243.44667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-513328292.68102777</v>
      </c>
      <c r="L3021" s="444">
        <f t="shared" ca="1" si="157"/>
        <v>-123712118536.1277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-123712118536.1277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-515467160.56719869</v>
      </c>
      <c r="L3022" s="444">
        <f t="shared" ca="1" si="157"/>
        <v>-124227585696.6949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-124227585696.6949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-517614940.40289533</v>
      </c>
      <c r="L3023" s="444">
        <f t="shared" ca="1" si="157"/>
        <v>-124745200637.09779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-124745200637.09779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-519771669.32124078</v>
      </c>
      <c r="L3024" s="444">
        <f t="shared" ca="1" si="157"/>
        <v>-125264972306.41904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-125264972306.41904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-521937384.61007923</v>
      </c>
      <c r="L3025" s="444">
        <f t="shared" ca="1" si="157"/>
        <v>-125786909691.02911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-125786909691.02911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-524112123.71262121</v>
      </c>
      <c r="L3026" s="444">
        <f t="shared" ca="1" si="157"/>
        <v>-126311021814.74173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-126311021814.74173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-526295924.22809052</v>
      </c>
      <c r="L3027" s="444">
        <f t="shared" ca="1" si="157"/>
        <v>-126837317738.96982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-126837317738.96982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-528488823.91237426</v>
      </c>
      <c r="L3028" s="444">
        <f t="shared" ca="1" si="157"/>
        <v>-127365806562.88219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-127365806562.88219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-530690860.67867583</v>
      </c>
      <c r="L3029" s="444">
        <f t="shared" ca="1" si="157"/>
        <v>-127896497423.56087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-127896497423.56087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-532902072.59817028</v>
      </c>
      <c r="L3030" s="444">
        <f t="shared" ca="1" si="157"/>
        <v>-128429399496.15904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-128429399496.15904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-535122497.90066272</v>
      </c>
      <c r="L3031" s="444">
        <f t="shared" ca="1" si="157"/>
        <v>-128964521994.05971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-128964521994.05971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-537352174.97524881</v>
      </c>
      <c r="L3032" s="444">
        <f t="shared" ca="1" si="157"/>
        <v>-129501874169.03496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-129501874169.03496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-539591142.37097895</v>
      </c>
      <c r="L3033" s="444">
        <f t="shared" ca="1" si="157"/>
        <v>-130041465311.40593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-130041465311.40593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-541839438.79752469</v>
      </c>
      <c r="L3034" s="444">
        <f t="shared" ca="1" si="157"/>
        <v>-130583304750.20346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-130583304750.20346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-544097103.1258477</v>
      </c>
      <c r="L3035" s="444">
        <f t="shared" ca="1" si="157"/>
        <v>-131127401853.32932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-131127401853.32932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-546364174.38887215</v>
      </c>
      <c r="L3036" s="444">
        <f t="shared" ca="1" si="157"/>
        <v>-131673766027.71819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-131673766027.71819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-548640691.78215909</v>
      </c>
      <c r="L3037" s="444">
        <f t="shared" ca="1" si="157"/>
        <v>-132222406719.50035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-132222406719.50035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-550926694.66458488</v>
      </c>
      <c r="L3038" s="444">
        <f t="shared" ca="1" si="157"/>
        <v>-132773333414.16493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-132773333414.16493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-553222222.55902052</v>
      </c>
      <c r="L3039" s="444">
        <f t="shared" ca="1" si="157"/>
        <v>-133326555636.72395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-133326555636.72395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-555527315.15301645</v>
      </c>
      <c r="L3040" s="444">
        <f t="shared" ca="1" si="157"/>
        <v>-133882082951.87697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-133882082951.87697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-557842012.29948735</v>
      </c>
      <c r="L3041" s="444">
        <f t="shared" ca="1" si="157"/>
        <v>-134439924964.17645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-134439924964.17645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-560166354.01740193</v>
      </c>
      <c r="L3042" s="444">
        <f t="shared" ca="1" si="157"/>
        <v>-135000091318.19385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-135000091318.19385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-562500380.49247444</v>
      </c>
      <c r="L3043" s="444">
        <f t="shared" ca="1" si="157"/>
        <v>-135562591698.68633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-135562591698.68633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-564844132.07785964</v>
      </c>
      <c r="L3044" s="444">
        <f t="shared" ca="1" si="157"/>
        <v>-136127435830.76419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-136127435830.76419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-567197649.29485083</v>
      </c>
      <c r="L3045" s="444">
        <f t="shared" ca="1" si="157"/>
        <v>-136694633480.05904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-136694633480.05904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-569560972.83357942</v>
      </c>
      <c r="L3046" s="444">
        <f t="shared" ca="1" si="157"/>
        <v>-137264194452.89261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-137264194452.89261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-571934143.55371916</v>
      </c>
      <c r="L3047" s="444">
        <f t="shared" ca="1" si="157"/>
        <v>-137836128596.44632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-137836128596.44632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-574317202.48519301</v>
      </c>
      <c r="L3048" s="444">
        <f t="shared" ca="1" si="157"/>
        <v>-138410445798.93152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-138410445798.93152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-576710190.82888126</v>
      </c>
      <c r="L3049" s="444">
        <f t="shared" ca="1" si="157"/>
        <v>-138987155989.76041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-138987155989.76041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-579113149.957335</v>
      </c>
      <c r="L3050" s="444">
        <f t="shared" ca="1" si="157"/>
        <v>-139566269139.71774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-139566269139.71774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-581526121.41549063</v>
      </c>
      <c r="L3051" s="444">
        <f t="shared" ca="1" si="157"/>
        <v>-140147795261.13324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-140147795261.13324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-583949146.92138851</v>
      </c>
      <c r="L3052" s="444">
        <f t="shared" ca="1" si="157"/>
        <v>-140731744408.05463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-140731744408.05463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-586382268.36689425</v>
      </c>
      <c r="L3053" s="444">
        <f t="shared" ca="1" si="157"/>
        <v>-141318126676.42151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-141318126676.42151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-588825527.81842291</v>
      </c>
      <c r="L3054" s="444">
        <f t="shared" ca="1" si="157"/>
        <v>-141906952204.23993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-141906952204.23993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-591278967.51766634</v>
      </c>
      <c r="L3055" s="444">
        <f t="shared" ca="1" si="157"/>
        <v>-142498231171.7576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-142498231171.7576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-593742629.88232327</v>
      </c>
      <c r="L3056" s="444">
        <f t="shared" ca="1" si="157"/>
        <v>-143091973801.63992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-143091973801.63992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-596216557.50683296</v>
      </c>
      <c r="L3057" s="444">
        <f t="shared" ca="1" si="157"/>
        <v>-143688190359.14676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-143688190359.14676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-598700793.16311145</v>
      </c>
      <c r="L3058" s="444">
        <f t="shared" ca="1" si="157"/>
        <v>-144286891152.30988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-144286891152.30988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-601195379.80129111</v>
      </c>
      <c r="L3059" s="444">
        <f t="shared" ca="1" si="157"/>
        <v>-144888086532.11118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-144888086532.11118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-603700360.5504632</v>
      </c>
      <c r="L3060" s="444">
        <f t="shared" ca="1" si="157"/>
        <v>-145491786892.66165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-145491786892.66165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-606215778.71942353</v>
      </c>
      <c r="L3061" s="444">
        <f t="shared" ca="1" si="157"/>
        <v>-146098002671.38107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-146098002671.38107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-608741677.7974211</v>
      </c>
      <c r="L3062" s="444">
        <f t="shared" ca="1" si="157"/>
        <v>-146706744349.1785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-146706744349.1785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-611278101.4549104</v>
      </c>
      <c r="L3063" s="444">
        <f t="shared" ca="1" si="157"/>
        <v>-147318022450.63342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-147318022450.63342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-613825093.54430592</v>
      </c>
      <c r="L3064" s="444">
        <f t="shared" ca="1" si="157"/>
        <v>-147931847544.17773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-147931847544.17773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-616382698.10074055</v>
      </c>
      <c r="L3065" s="444">
        <f t="shared" ca="1" si="157"/>
        <v>-148548230242.27847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-148548230242.27847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-618950959.34282696</v>
      </c>
      <c r="L3066" s="444">
        <f t="shared" ca="1" si="157"/>
        <v>-149167181201.62131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-149167181201.62131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-621529921.6734221</v>
      </c>
      <c r="L3067" s="444">
        <f t="shared" ca="1" si="157"/>
        <v>-149788711123.29474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-149788711123.29474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-624119629.68039477</v>
      </c>
      <c r="L3068" s="444">
        <f t="shared" ref="L3068:L3322" ca="1" si="162">I3068-J3068+K3068</f>
        <v>-150412830752.97513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-150412830752.97513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-626720128.13739634</v>
      </c>
      <c r="L3069" s="444">
        <f t="shared" ca="1" si="162"/>
        <v>-151039550881.11252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-151039550881.11252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-629331462.00463545</v>
      </c>
      <c r="L3070" s="444">
        <f t="shared" ca="1" si="162"/>
        <v>-151668882343.11716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-151668882343.11716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-631953676.42965484</v>
      </c>
      <c r="L3071" s="444">
        <f t="shared" ca="1" si="162"/>
        <v>-152300836019.54681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-152300836019.54681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-634586816.74811172</v>
      </c>
      <c r="L3072" s="444">
        <f t="shared" ca="1" si="162"/>
        <v>-152935422836.29492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-152935422836.29492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-637230928.48456216</v>
      </c>
      <c r="L3073" s="444">
        <f t="shared" ca="1" si="162"/>
        <v>-153572653764.77948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-153572653764.77948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-639886057.35324788</v>
      </c>
      <c r="L3074" s="444">
        <f t="shared" ca="1" si="162"/>
        <v>-154212539822.13272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-154212539822.13272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-642552249.25888634</v>
      </c>
      <c r="L3075" s="444">
        <f t="shared" ca="1" si="162"/>
        <v>-154855092071.3916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-154855092071.3916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-645229550.29746497</v>
      </c>
      <c r="L3076" s="444">
        <f t="shared" ca="1" si="162"/>
        <v>-155500321621.68906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-155500321621.68906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-647918006.75703776</v>
      </c>
      <c r="L3077" s="444">
        <f t="shared" ca="1" si="162"/>
        <v>-156148239628.44611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-156148239628.44611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-650617665.11852539</v>
      </c>
      <c r="L3078" s="444">
        <f t="shared" ca="1" si="162"/>
        <v>-156798857293.56464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-156798857293.56464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-653328572.05651927</v>
      </c>
      <c r="L3079" s="444">
        <f t="shared" ca="1" si="162"/>
        <v>-157452185865.62115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-157452185865.62115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-656050774.44008815</v>
      </c>
      <c r="L3080" s="444">
        <f t="shared" ca="1" si="162"/>
        <v>-158108236640.06125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-158108236640.06125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-658784319.33358848</v>
      </c>
      <c r="L3081" s="444">
        <f t="shared" ca="1" si="162"/>
        <v>-158767020959.39484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-158767020959.39484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-661529253.99747849</v>
      </c>
      <c r="L3082" s="444">
        <f t="shared" ca="1" si="162"/>
        <v>-159428550213.3923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-159428550213.3923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-664285625.88913465</v>
      </c>
      <c r="L3083" s="444">
        <f t="shared" ca="1" si="162"/>
        <v>-160092835839.28143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-160092835839.28143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-667053482.66367269</v>
      </c>
      <c r="L3084" s="444">
        <f t="shared" ca="1" si="162"/>
        <v>-160759889321.9451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-160759889321.9451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-669832872.17477119</v>
      </c>
      <c r="L3085" s="444">
        <f t="shared" ca="1" si="162"/>
        <v>-161429722194.11987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-161429722194.11987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-672623842.47549951</v>
      </c>
      <c r="L3086" s="444">
        <f t="shared" ca="1" si="162"/>
        <v>-162102346036.59537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-162102346036.59537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-675426441.81914735</v>
      </c>
      <c r="L3087" s="444">
        <f t="shared" ca="1" si="162"/>
        <v>-162777772478.41452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-162777772478.41452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-678240718.66006052</v>
      </c>
      <c r="L3088" s="444">
        <f t="shared" ca="1" si="162"/>
        <v>-163456013197.07458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-163456013197.07458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-681066721.65447748</v>
      </c>
      <c r="L3089" s="444">
        <f t="shared" ca="1" si="162"/>
        <v>-164137079918.72906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-164137079918.72906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-683904499.66137111</v>
      </c>
      <c r="L3090" s="444">
        <f t="shared" ca="1" si="162"/>
        <v>-164820984418.39044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-164820984418.39044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-686754101.74329352</v>
      </c>
      <c r="L3091" s="444">
        <f t="shared" ca="1" si="162"/>
        <v>-165507738520.13373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-165507738520.13373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-689615577.16722381</v>
      </c>
      <c r="L3092" s="444">
        <f t="shared" ca="1" si="162"/>
        <v>-166197354097.30096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-166197354097.30096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-692488975.40542066</v>
      </c>
      <c r="L3093" s="444">
        <f t="shared" ca="1" si="162"/>
        <v>-166889843072.70639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-166889843072.70639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-695374346.1362766</v>
      </c>
      <c r="L3094" s="444">
        <f t="shared" ca="1" si="162"/>
        <v>-167585217418.84268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-167585217418.84268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-698271739.24517787</v>
      </c>
      <c r="L3095" s="444">
        <f t="shared" ca="1" si="162"/>
        <v>-168283489158.08786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-168283489158.08786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-701181204.82536602</v>
      </c>
      <c r="L3096" s="444">
        <f t="shared" ca="1" si="162"/>
        <v>-168984670362.91324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-168984670362.91324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-704102793.17880511</v>
      </c>
      <c r="L3097" s="444">
        <f t="shared" ca="1" si="162"/>
        <v>-169688773156.09204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-169688773156.09204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-707036554.81705022</v>
      </c>
      <c r="L3098" s="444">
        <f t="shared" ca="1" si="162"/>
        <v>-170395809710.90909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-170395809710.90909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-709982540.46212125</v>
      </c>
      <c r="L3099" s="444">
        <f t="shared" ca="1" si="162"/>
        <v>-171105792251.37122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-171105792251.37122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-712940801.04738009</v>
      </c>
      <c r="L3100" s="444">
        <f t="shared" ca="1" si="162"/>
        <v>-171818733052.41861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-171818733052.41861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-715911387.71841085</v>
      </c>
      <c r="L3101" s="444">
        <f t="shared" ca="1" si="162"/>
        <v>-172534644440.13702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-172534644440.13702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-718894351.83390427</v>
      </c>
      <c r="L3102" s="444">
        <f t="shared" ca="1" si="162"/>
        <v>-173253538791.97092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-173253538791.97092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-721889744.96654546</v>
      </c>
      <c r="L3103" s="444">
        <f t="shared" ca="1" si="162"/>
        <v>-173975428536.93747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-173975428536.93747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-724897618.90390611</v>
      </c>
      <c r="L3104" s="444">
        <f t="shared" ca="1" si="162"/>
        <v>-174700326155.84137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-174700326155.84137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-727918025.64933908</v>
      </c>
      <c r="L3105" s="444">
        <f t="shared" ca="1" si="162"/>
        <v>-175428244181.49072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-175428244181.49072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-730951017.42287803</v>
      </c>
      <c r="L3106" s="444">
        <f t="shared" ca="1" si="162"/>
        <v>-176159195198.9136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-176159195198.9136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-733996646.66214001</v>
      </c>
      <c r="L3107" s="444">
        <f t="shared" ca="1" si="162"/>
        <v>-176893191845.57574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-176893191845.57574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-737054966.02323222</v>
      </c>
      <c r="L3108" s="444">
        <f t="shared" ca="1" si="162"/>
        <v>-177630246811.59897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-177630246811.59897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-740126028.38166237</v>
      </c>
      <c r="L3109" s="444">
        <f t="shared" ca="1" si="162"/>
        <v>-178370372839.98062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-178370372839.98062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-743209886.83325255</v>
      </c>
      <c r="L3110" s="444">
        <f t="shared" ca="1" si="162"/>
        <v>-179113582726.81387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-179113582726.81387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-746306594.69505775</v>
      </c>
      <c r="L3111" s="444">
        <f t="shared" ca="1" si="162"/>
        <v>-179859889321.50894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-179859889321.50894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-749416205.50628722</v>
      </c>
      <c r="L3112" s="444">
        <f t="shared" ca="1" si="162"/>
        <v>-180609305527.01523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-180609305527.01523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-752538773.02923012</v>
      </c>
      <c r="L3113" s="444">
        <f t="shared" ca="1" si="162"/>
        <v>-181361844300.04446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-181361844300.04446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-755674351.25018525</v>
      </c>
      <c r="L3114" s="444">
        <f t="shared" ca="1" si="162"/>
        <v>-182117518651.29465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-182117518651.29465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-758822994.38039434</v>
      </c>
      <c r="L3115" s="444">
        <f t="shared" ca="1" si="162"/>
        <v>-182876341645.67505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-182876341645.67505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-761984756.85697937</v>
      </c>
      <c r="L3116" s="444">
        <f t="shared" ca="1" si="162"/>
        <v>-183638326402.53204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-183638326402.53204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-765159693.34388351</v>
      </c>
      <c r="L3117" s="444">
        <f t="shared" ca="1" si="162"/>
        <v>-184403486095.87592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-184403486095.87592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-768347858.73281634</v>
      </c>
      <c r="L3118" s="444">
        <f t="shared" ca="1" si="162"/>
        <v>-185171833954.60873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-185171833954.60873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-771549308.14420307</v>
      </c>
      <c r="L3119" s="444">
        <f t="shared" ca="1" si="162"/>
        <v>-185943383262.75293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-185943383262.75293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-774764096.92813718</v>
      </c>
      <c r="L3120" s="444">
        <f t="shared" ca="1" si="162"/>
        <v>-186718147359.68106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-186718147359.68106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-777992280.6653378</v>
      </c>
      <c r="L3121" s="444">
        <f t="shared" ca="1" si="162"/>
        <v>-187496139640.34641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-187496139640.34641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-781233915.16811001</v>
      </c>
      <c r="L3122" s="444">
        <f t="shared" ca="1" si="162"/>
        <v>-188277373555.51453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-188277373555.51453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-784489056.48131049</v>
      </c>
      <c r="L3123" s="444">
        <f t="shared" ca="1" si="162"/>
        <v>-189061862611.99585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-189061862611.99585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-787757760.88331604</v>
      </c>
      <c r="L3124" s="444">
        <f t="shared" ca="1" si="162"/>
        <v>-189849620372.87915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-189849620372.87915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-791040084.88699651</v>
      </c>
      <c r="L3125" s="444">
        <f t="shared" ca="1" si="162"/>
        <v>-190640660457.76614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-190640660457.76614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-794336085.24069226</v>
      </c>
      <c r="L3126" s="444">
        <f t="shared" ca="1" si="162"/>
        <v>-191434996543.00684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-191434996543.00684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-797645818.92919517</v>
      </c>
      <c r="L3127" s="444">
        <f t="shared" ca="1" si="162"/>
        <v>-192232642361.93604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-192232642361.93604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-800969343.17473352</v>
      </c>
      <c r="L3128" s="444">
        <f t="shared" ca="1" si="162"/>
        <v>-193033611705.11078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-193033611705.11078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-804306715.43796158</v>
      </c>
      <c r="L3129" s="444">
        <f t="shared" ca="1" si="162"/>
        <v>-193837918420.54874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-193837918420.54874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-807657993.41895306</v>
      </c>
      <c r="L3130" s="444">
        <f t="shared" ca="1" si="162"/>
        <v>-194645576413.96768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-194645576413.96768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-811023235.05819869</v>
      </c>
      <c r="L3131" s="444">
        <f t="shared" ca="1" si="162"/>
        <v>-195456599649.02588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-195456599649.02588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-814402498.53760779</v>
      </c>
      <c r="L3132" s="444">
        <f t="shared" ca="1" si="162"/>
        <v>-196271002147.56348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-196271002147.56348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-817795842.28151453</v>
      </c>
      <c r="L3133" s="444">
        <f t="shared" ca="1" si="162"/>
        <v>-197088797989.845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-197088797989.845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-821203324.9576875</v>
      </c>
      <c r="L3134" s="444">
        <f t="shared" ca="1" si="162"/>
        <v>-197910001314.8027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-197910001314.8027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-824625005.47834456</v>
      </c>
      <c r="L3135" s="444">
        <f t="shared" ca="1" si="162"/>
        <v>-198734626320.28104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-198734626320.28104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-828060943.00117099</v>
      </c>
      <c r="L3136" s="444">
        <f t="shared" ca="1" si="162"/>
        <v>-199562687263.2822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-199562687263.2822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-831511196.93034244</v>
      </c>
      <c r="L3137" s="444">
        <f t="shared" ca="1" si="162"/>
        <v>-200394198460.21252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-200394198460.21252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-834975826.91755223</v>
      </c>
      <c r="L3138" s="444">
        <f t="shared" ca="1" si="162"/>
        <v>-201229174287.13007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-201229174287.13007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-838454892.86304188</v>
      </c>
      <c r="L3139" s="444">
        <f t="shared" ca="1" si="162"/>
        <v>-202067629179.9931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-202067629179.9931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-841948454.9166379</v>
      </c>
      <c r="L3140" s="444">
        <f t="shared" ca="1" si="162"/>
        <v>-202909577634.90973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-202909577634.90973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-845456573.47879052</v>
      </c>
      <c r="L3141" s="444">
        <f t="shared" ca="1" si="162"/>
        <v>-203755034208.38852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-203755034208.38852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-848979309.20161879</v>
      </c>
      <c r="L3142" s="444">
        <f t="shared" ca="1" si="162"/>
        <v>-204604013517.59015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-204604013517.59015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-852516722.989959</v>
      </c>
      <c r="L3143" s="444">
        <f t="shared" ca="1" si="162"/>
        <v>-205456530240.58011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-205456530240.58011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-856068876.00241709</v>
      </c>
      <c r="L3144" s="444">
        <f t="shared" ca="1" si="162"/>
        <v>-206312599116.58252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-206312599116.58252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-859635829.6524272</v>
      </c>
      <c r="L3145" s="444">
        <f t="shared" ca="1" si="162"/>
        <v>-207172234946.23495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-207172234946.23495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-863217645.6093123</v>
      </c>
      <c r="L3146" s="444">
        <f t="shared" ca="1" si="162"/>
        <v>-208035452591.84427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-208035452591.84427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-866814385.7993511</v>
      </c>
      <c r="L3147" s="444">
        <f t="shared" ca="1" si="162"/>
        <v>-208902266977.64362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-208902266977.64362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-870426112.40684843</v>
      </c>
      <c r="L3148" s="444">
        <f t="shared" ca="1" si="162"/>
        <v>-209772693090.05048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-209772693090.05048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-874052887.87521029</v>
      </c>
      <c r="L3149" s="444">
        <f t="shared" ca="1" si="162"/>
        <v>-210646745977.92569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-210646745977.92569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-877694774.90802372</v>
      </c>
      <c r="L3150" s="444">
        <f t="shared" ca="1" si="162"/>
        <v>-211524440752.83371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-211524440752.83371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-881351836.47014046</v>
      </c>
      <c r="L3151" s="444">
        <f t="shared" ca="1" si="162"/>
        <v>-212405792589.30386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-212405792589.30386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-885024135.78876603</v>
      </c>
      <c r="L3152" s="444">
        <f t="shared" ca="1" si="162"/>
        <v>-213290816725.09262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-213290816725.09262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-888711736.35455263</v>
      </c>
      <c r="L3153" s="444">
        <f t="shared" ca="1" si="162"/>
        <v>-214179528461.44717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-214179528461.44717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-892414701.92269671</v>
      </c>
      <c r="L3154" s="444">
        <f t="shared" ca="1" si="162"/>
        <v>-215071943163.36987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-215071943163.36987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-896133096.51404107</v>
      </c>
      <c r="L3155" s="444">
        <f t="shared" ca="1" si="162"/>
        <v>-215968076259.88391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-215968076259.88391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-899866984.41618299</v>
      </c>
      <c r="L3156" s="444">
        <f t="shared" ca="1" si="162"/>
        <v>-216867943244.30008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-216867943244.30008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-903616430.18458366</v>
      </c>
      <c r="L3157" s="444">
        <f t="shared" ca="1" si="162"/>
        <v>-217771559674.48465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-217771559674.48465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-907381498.64368618</v>
      </c>
      <c r="L3158" s="444">
        <f t="shared" ca="1" si="162"/>
        <v>-218678941173.12833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-218678941173.12833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-911162254.8880347</v>
      </c>
      <c r="L3159" s="444">
        <f t="shared" ca="1" si="162"/>
        <v>-219590103428.01636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-219590103428.01636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-914958764.28340149</v>
      </c>
      <c r="L3160" s="444">
        <f t="shared" ca="1" si="162"/>
        <v>-220505062192.29974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-220505062192.29974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-918771092.46791542</v>
      </c>
      <c r="L3161" s="444">
        <f t="shared" ca="1" si="162"/>
        <v>-221423833284.76767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-221423833284.76767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-922599305.35319865</v>
      </c>
      <c r="L3162" s="444">
        <f t="shared" ca="1" si="162"/>
        <v>-222346432590.12088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-222346432590.12088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-926443469.12550366</v>
      </c>
      <c r="L3163" s="444">
        <f t="shared" ca="1" si="162"/>
        <v>-223272876059.2464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-223272876059.2464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-930303650.24686003</v>
      </c>
      <c r="L3164" s="444">
        <f t="shared" ca="1" si="162"/>
        <v>-224203179709.49326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-224203179709.49326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-934179915.45622194</v>
      </c>
      <c r="L3165" s="444">
        <f t="shared" ca="1" si="162"/>
        <v>-225137359624.94946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-225137359624.94946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-938072331.77062273</v>
      </c>
      <c r="L3166" s="444">
        <f t="shared" ca="1" si="162"/>
        <v>-226075431956.72009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-226075431956.72009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-941980966.48633385</v>
      </c>
      <c r="L3167" s="444">
        <f t="shared" ca="1" si="162"/>
        <v>-227017412923.20642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-227017412923.20642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-945905887.18002689</v>
      </c>
      <c r="L3168" s="444">
        <f t="shared" ca="1" si="162"/>
        <v>-227963318810.38644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-227963318810.38644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-949847161.70994365</v>
      </c>
      <c r="L3169" s="444">
        <f t="shared" ca="1" si="162"/>
        <v>-228913165972.09637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-228913165972.09637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-953804858.2170682</v>
      </c>
      <c r="L3170" s="444">
        <f t="shared" ca="1" si="162"/>
        <v>-229866970830.31345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-229866970830.31345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-957779045.12630606</v>
      </c>
      <c r="L3171" s="444">
        <f t="shared" ca="1" si="162"/>
        <v>-230824749875.43976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-230824749875.43976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-961769791.14766562</v>
      </c>
      <c r="L3172" s="444">
        <f t="shared" ca="1" si="162"/>
        <v>-231786519666.58743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-231786519666.58743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-965777165.2774477</v>
      </c>
      <c r="L3173" s="444">
        <f t="shared" ca="1" si="162"/>
        <v>-232752296831.86487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-232752296831.86487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-969801236.79943693</v>
      </c>
      <c r="L3174" s="444">
        <f t="shared" ca="1" si="162"/>
        <v>-233722098068.66431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-233722098068.66431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-973842075.28610122</v>
      </c>
      <c r="L3175" s="444">
        <f t="shared" ca="1" si="162"/>
        <v>-234695940143.95041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-234695940143.95041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-977899750.59979331</v>
      </c>
      <c r="L3176" s="444">
        <f t="shared" ca="1" si="162"/>
        <v>-235673839894.5502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-235673839894.5502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-981974332.89395916</v>
      </c>
      <c r="L3177" s="444">
        <f t="shared" ca="1" si="162"/>
        <v>-236655814227.44415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-236655814227.44415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-986065892.6143508</v>
      </c>
      <c r="L3178" s="444">
        <f t="shared" ca="1" si="162"/>
        <v>-237641880120.0585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-237641880120.0585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-990174500.50024378</v>
      </c>
      <c r="L3179" s="444">
        <f t="shared" ca="1" si="162"/>
        <v>-238632054620.55875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-238632054620.55875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-994300227.58566129</v>
      </c>
      <c r="L3180" s="444">
        <f t="shared" ca="1" si="162"/>
        <v>-239626354848.14441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-239626354848.14441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-998443145.2006017</v>
      </c>
      <c r="L3181" s="444">
        <f t="shared" ca="1" si="162"/>
        <v>-240624797993.345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-240624797993.345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-1002603324.9722708</v>
      </c>
      <c r="L3182" s="444">
        <f t="shared" ca="1" si="162"/>
        <v>-241627401318.31726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-241627401318.31726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-1006780838.826322</v>
      </c>
      <c r="L3183" s="444">
        <f t="shared" ca="1" si="162"/>
        <v>-242634182157.14359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-242634182157.14359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-1010975758.9880983</v>
      </c>
      <c r="L3184" s="444">
        <f t="shared" ca="1" si="162"/>
        <v>-243645157916.13168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-243645157916.13168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-1015188157.9838821</v>
      </c>
      <c r="L3185" s="444">
        <f t="shared" ca="1" si="162"/>
        <v>-244660346074.11557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-244660346074.11557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-1019418108.6421481</v>
      </c>
      <c r="L3186" s="444">
        <f t="shared" ca="1" si="162"/>
        <v>-245679764182.75772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-245679764182.75772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-1023665684.0948237</v>
      </c>
      <c r="L3187" s="444">
        <f t="shared" ca="1" si="162"/>
        <v>-246703429866.85254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-246703429866.85254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-1027930957.7785521</v>
      </c>
      <c r="L3188" s="444">
        <f t="shared" ca="1" si="162"/>
        <v>-247731360824.6311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-247731360824.6311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-1032214003.4359629</v>
      </c>
      <c r="L3189" s="444">
        <f t="shared" ca="1" si="162"/>
        <v>-248763574828.06708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-248763574828.06708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-1036514895.1169462</v>
      </c>
      <c r="L3190" s="444">
        <f t="shared" ca="1" si="162"/>
        <v>-249800089723.18402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-249800089723.18402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-1040833707.1799335</v>
      </c>
      <c r="L3191" s="444">
        <f t="shared" ca="1" si="162"/>
        <v>-250840923430.36395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-250840923430.36395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-1045170514.2931831</v>
      </c>
      <c r="L3192" s="444">
        <f t="shared" ca="1" si="162"/>
        <v>-251886093944.65714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-251886093944.65714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-1049525391.4360714</v>
      </c>
      <c r="L3193" s="444">
        <f t="shared" ca="1" si="162"/>
        <v>-252935619336.0932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-252935619336.0932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-1053898413.9003885</v>
      </c>
      <c r="L3194" s="444">
        <f t="shared" ca="1" si="162"/>
        <v>-253989517749.99359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-253989517749.99359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-1058289657.2916399</v>
      </c>
      <c r="L3195" s="444">
        <f t="shared" ca="1" si="162"/>
        <v>-255047807407.28522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-255047807407.28522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-1062699197.5303551</v>
      </c>
      <c r="L3196" s="444">
        <f t="shared" ca="1" si="162"/>
        <v>-256110506604.81558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-256110506604.81558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-1067127110.8533982</v>
      </c>
      <c r="L3197" s="444">
        <f t="shared" ca="1" si="162"/>
        <v>-257177633715.66898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-257177633715.66898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-1071573473.8152874</v>
      </c>
      <c r="L3198" s="444">
        <f t="shared" ca="1" si="162"/>
        <v>-258249207189.48425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-258249207189.48425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-1076038363.2895176</v>
      </c>
      <c r="L3199" s="444">
        <f t="shared" ca="1" si="162"/>
        <v>-259325245552.77377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-259325245552.77377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-1080521856.4698906</v>
      </c>
      <c r="L3200" s="444">
        <f t="shared" ca="1" si="162"/>
        <v>-260405767409.24365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-260405767409.24365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-1085024030.8718486</v>
      </c>
      <c r="L3201" s="444">
        <f t="shared" ca="1" si="162"/>
        <v>-261490791440.11551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-261490791440.11551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-1089544964.3338146</v>
      </c>
      <c r="L3202" s="444">
        <f t="shared" ca="1" si="162"/>
        <v>-262580336404.44931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-262580336404.44931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-1094084735.0185387</v>
      </c>
      <c r="L3203" s="444">
        <f t="shared" ca="1" si="162"/>
        <v>-263674421139.46783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-263674421139.46783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-1098643421.4144492</v>
      </c>
      <c r="L3204" s="444">
        <f t="shared" ca="1" si="162"/>
        <v>-264773064560.88229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-264773064560.88229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-1103221102.3370094</v>
      </c>
      <c r="L3205" s="444">
        <f t="shared" ca="1" si="162"/>
        <v>-265876285663.2193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-265876285663.2193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-1107817856.9300802</v>
      </c>
      <c r="L3206" s="444">
        <f t="shared" ca="1" si="162"/>
        <v>-266984103520.14938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-266984103520.14938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-1112433764.667289</v>
      </c>
      <c r="L3207" s="444">
        <f t="shared" ca="1" si="162"/>
        <v>-268096537284.81668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-268096537284.81668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-1117068905.3534029</v>
      </c>
      <c r="L3208" s="444">
        <f t="shared" ca="1" si="162"/>
        <v>-269213606190.17007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-269213606190.17007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-1121723359.1257088</v>
      </c>
      <c r="L3209" s="444">
        <f t="shared" ca="1" si="162"/>
        <v>-270335329549.29578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-270335329549.29578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-1126397206.455399</v>
      </c>
      <c r="L3210" s="444">
        <f t="shared" ca="1" si="162"/>
        <v>-271461726755.75119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-271461726755.75119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-1131090528.1489632</v>
      </c>
      <c r="L3211" s="444">
        <f t="shared" ca="1" si="162"/>
        <v>-272592817283.90015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-272592817283.90015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-1135803405.3495839</v>
      </c>
      <c r="L3212" s="444">
        <f t="shared" ca="1" si="162"/>
        <v>-273728620689.24973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-273728620689.24973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-1140535919.5385406</v>
      </c>
      <c r="L3213" s="444">
        <f t="shared" ca="1" si="162"/>
        <v>-274869156608.78827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-274869156608.78827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-1145288152.5366178</v>
      </c>
      <c r="L3214" s="444">
        <f t="shared" ca="1" si="162"/>
        <v>-276014444761.32489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-276014444761.32489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-1150060186.5055203</v>
      </c>
      <c r="L3215" s="444">
        <f t="shared" ca="1" si="162"/>
        <v>-277164504947.83038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-277164504947.83038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-1154852103.9492931</v>
      </c>
      <c r="L3216" s="444">
        <f t="shared" ca="1" si="162"/>
        <v>-278319357051.77966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-278319357051.77966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-1159663987.7157485</v>
      </c>
      <c r="L3217" s="444">
        <f t="shared" ca="1" si="162"/>
        <v>-279479021039.49542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-279479021039.49542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-1164495920.9978976</v>
      </c>
      <c r="L3218" s="444">
        <f t="shared" ca="1" si="162"/>
        <v>-280643516960.49335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-280643516960.49335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-1169347987.3353889</v>
      </c>
      <c r="L3219" s="444">
        <f t="shared" ca="1" si="162"/>
        <v>-281812864947.82874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-281812864947.82874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-1174220270.615953</v>
      </c>
      <c r="L3220" s="444">
        <f t="shared" ca="1" si="162"/>
        <v>-282987085218.4447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-282987085218.4447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-1179112855.0768528</v>
      </c>
      <c r="L3221" s="444">
        <f t="shared" ca="1" si="162"/>
        <v>-284166198073.52155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-284166198073.52155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-1184025825.3063397</v>
      </c>
      <c r="L3222" s="444">
        <f t="shared" ca="1" si="162"/>
        <v>-285350223898.82788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-285350223898.82788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-1188959266.2451162</v>
      </c>
      <c r="L3223" s="444">
        <f t="shared" ca="1" si="162"/>
        <v>-286539183165.073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-286539183165.073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-1193913263.1878042</v>
      </c>
      <c r="L3224" s="444">
        <f t="shared" ca="1" si="162"/>
        <v>-287733096428.2608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-287733096428.2608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-1198887901.78442</v>
      </c>
      <c r="L3225" s="444">
        <f t="shared" ca="1" si="162"/>
        <v>-288931984330.04523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-288931984330.04523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-1203883268.0418551</v>
      </c>
      <c r="L3226" s="444">
        <f t="shared" ca="1" si="162"/>
        <v>-290135867598.0871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-290135867598.0871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-1208899448.3253629</v>
      </c>
      <c r="L3227" s="444">
        <f t="shared" ca="1" si="162"/>
        <v>-291344767046.41248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-291344767046.41248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-1213936529.3600519</v>
      </c>
      <c r="L3228" s="444">
        <f t="shared" ca="1" si="162"/>
        <v>-292558703575.77252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-292558703575.77252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-1218994598.2323854</v>
      </c>
      <c r="L3229" s="444">
        <f t="shared" ca="1" si="162"/>
        <v>-293777698174.00488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-293777698174.00488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-1224073742.3916869</v>
      </c>
      <c r="L3230" s="444">
        <f t="shared" ca="1" si="162"/>
        <v>-295001771916.39655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-295001771916.39655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-1229174049.6516523</v>
      </c>
      <c r="L3231" s="444">
        <f t="shared" ca="1" si="162"/>
        <v>-296230945966.04822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-296230945966.04822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-1234295608.1918676</v>
      </c>
      <c r="L3232" s="444">
        <f t="shared" ca="1" si="162"/>
        <v>-297465241574.24011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-297465241574.24011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-1239438506.5593338</v>
      </c>
      <c r="L3233" s="444">
        <f t="shared" ca="1" si="162"/>
        <v>-298704680080.79944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-298704680080.79944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-1244602833.6699977</v>
      </c>
      <c r="L3234" s="444">
        <f t="shared" ca="1" si="162"/>
        <v>-299949282914.46942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-299949282914.46942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-1249788678.8102891</v>
      </c>
      <c r="L3235" s="444">
        <f t="shared" ca="1" si="162"/>
        <v>-301199071593.27972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-301199071593.27972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-1254996131.6386654</v>
      </c>
      <c r="L3236" s="444">
        <f t="shared" ca="1" si="162"/>
        <v>-302454067724.9184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-302454067724.9184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-1260225282.18716</v>
      </c>
      <c r="L3237" s="444">
        <f t="shared" ca="1" si="162"/>
        <v>-303714293007.10553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-303714293007.10553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-1265476220.8629396</v>
      </c>
      <c r="L3238" s="444">
        <f t="shared" ca="1" si="162"/>
        <v>-304979769227.96844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-304979769227.96844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-1270749038.4498684</v>
      </c>
      <c r="L3239" s="444">
        <f t="shared" ca="1" si="162"/>
        <v>-306250518266.41833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-306250518266.41833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-1276043826.1100764</v>
      </c>
      <c r="L3240" s="444">
        <f t="shared" ca="1" si="162"/>
        <v>-307526562092.52838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-307526562092.52838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-1281360675.385535</v>
      </c>
      <c r="L3241" s="444">
        <f t="shared" ca="1" si="162"/>
        <v>-308807922767.91394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-308807922767.91394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-1286699678.1996415</v>
      </c>
      <c r="L3242" s="444">
        <f t="shared" ca="1" si="162"/>
        <v>-310094622446.11359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-310094622446.11359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-1292060926.8588066</v>
      </c>
      <c r="L3243" s="444">
        <f t="shared" ca="1" si="162"/>
        <v>-311386683372.97241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-311386683372.97241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-1297444514.0540516</v>
      </c>
      <c r="L3244" s="444">
        <f t="shared" ca="1" si="162"/>
        <v>-312684127887.02649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-312684127887.02649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-1302850532.8626103</v>
      </c>
      <c r="L3245" s="444">
        <f t="shared" ca="1" si="162"/>
        <v>-313986978419.8891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-313986978419.8891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-1308279076.7495379</v>
      </c>
      <c r="L3246" s="444">
        <f t="shared" ca="1" si="162"/>
        <v>-315295257496.63861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-315295257496.63861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-1313730239.5693276</v>
      </c>
      <c r="L3247" s="444">
        <f t="shared" ca="1" si="162"/>
        <v>-316608987736.20795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-316608987736.20795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-1319204115.567533</v>
      </c>
      <c r="L3248" s="444">
        <f t="shared" ca="1" si="162"/>
        <v>-317928191851.77545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-317928191851.77545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-1324700799.3823977</v>
      </c>
      <c r="L3249" s="444">
        <f t="shared" ca="1" si="162"/>
        <v>-319252892651.15784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-319252892651.15784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-1330220386.0464909</v>
      </c>
      <c r="L3250" s="444">
        <f t="shared" ca="1" si="162"/>
        <v>-320583113037.20435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-320583113037.20435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-1335762970.9883513</v>
      </c>
      <c r="L3251" s="444">
        <f t="shared" ca="1" si="162"/>
        <v>-321918876008.19269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-321918876008.19269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-1341328650.0341363</v>
      </c>
      <c r="L3252" s="444">
        <f t="shared" ca="1" si="162"/>
        <v>-323260204658.22681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-323260204658.22681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-1346917519.4092784</v>
      </c>
      <c r="L3253" s="444">
        <f t="shared" ca="1" si="162"/>
        <v>-324607122177.63611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-324607122177.63611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-1352529675.7401505</v>
      </c>
      <c r="L3254" s="444">
        <f t="shared" ca="1" si="162"/>
        <v>-325959651853.37628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-325959651853.37628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-1358165216.0557344</v>
      </c>
      <c r="L3255" s="444">
        <f t="shared" ca="1" si="162"/>
        <v>-327317817069.43201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-327317817069.43201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-1363824237.7893</v>
      </c>
      <c r="L3256" s="444">
        <f t="shared" ca="1" si="162"/>
        <v>-328681641307.22131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-328681641307.22131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-1369506838.7800889</v>
      </c>
      <c r="L3257" s="444">
        <f t="shared" ca="1" si="162"/>
        <v>-330051148146.0014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-330051148146.0014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-1375213117.2750058</v>
      </c>
      <c r="L3258" s="444">
        <f t="shared" ca="1" si="162"/>
        <v>-331426361263.27643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-331426361263.27643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-1380943171.9303184</v>
      </c>
      <c r="L3259" s="444">
        <f t="shared" ca="1" si="162"/>
        <v>-332807304435.20673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-332807304435.20673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-1386697101.8133614</v>
      </c>
      <c r="L3260" s="444">
        <f t="shared" ca="1" si="162"/>
        <v>-334194001537.02008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-334194001537.02008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-1392475006.4042504</v>
      </c>
      <c r="L3261" s="444">
        <f t="shared" ca="1" si="162"/>
        <v>-335586476543.42432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-335586476543.42432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-1398276985.5976014</v>
      </c>
      <c r="L3262" s="444">
        <f t="shared" ca="1" si="162"/>
        <v>-336984753529.02191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-336984753529.02191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-1404103139.704258</v>
      </c>
      <c r="L3263" s="444">
        <f t="shared" ca="1" si="162"/>
        <v>-338388856668.7262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-338388856668.7262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-1409953569.4530258</v>
      </c>
      <c r="L3264" s="444">
        <f t="shared" ca="1" si="162"/>
        <v>-339798810238.1792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-339798810238.1792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-1415828375.9924133</v>
      </c>
      <c r="L3265" s="444">
        <f t="shared" ca="1" si="162"/>
        <v>-341214638614.17163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-341214638614.17163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-1421727660.8923817</v>
      </c>
      <c r="L3266" s="444">
        <f t="shared" ca="1" si="162"/>
        <v>-342636366275.06403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-342636366275.06403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-1427651526.1461</v>
      </c>
      <c r="L3267" s="444">
        <f t="shared" ca="1" si="162"/>
        <v>-344064017801.21014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-344064017801.21014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-1433600074.1717088</v>
      </c>
      <c r="L3268" s="444">
        <f t="shared" ca="1" si="162"/>
        <v>-345497617875.38184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-345497617875.38184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-1439573407.814091</v>
      </c>
      <c r="L3269" s="444">
        <f t="shared" ca="1" si="162"/>
        <v>-346937191283.19592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-346937191283.19592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-1445571630.3466496</v>
      </c>
      <c r="L3270" s="444">
        <f t="shared" ca="1" si="162"/>
        <v>-348382762913.5426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-348382762913.5426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-1451594845.4730942</v>
      </c>
      <c r="L3271" s="444">
        <f t="shared" ca="1" si="162"/>
        <v>-349834357759.01569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-349834357759.01569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-1457643157.329232</v>
      </c>
      <c r="L3272" s="444">
        <f t="shared" ca="1" si="162"/>
        <v>-351292000916.34491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-351292000916.34491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-1463716670.4847705</v>
      </c>
      <c r="L3273" s="444">
        <f t="shared" ca="1" si="162"/>
        <v>-352755717586.82965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-352755717586.82965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-1469815489.9451234</v>
      </c>
      <c r="L3274" s="444">
        <f t="shared" ca="1" si="162"/>
        <v>-354225533076.77478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-354225533076.77478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-1475939721.1532283</v>
      </c>
      <c r="L3275" s="444">
        <f t="shared" ca="1" si="162"/>
        <v>-355701472797.92798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-355701472797.92798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-1482089469.9913666</v>
      </c>
      <c r="L3276" s="444">
        <f t="shared" ca="1" si="162"/>
        <v>-357183562267.91937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-357183562267.91937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-1488264842.7829974</v>
      </c>
      <c r="L3277" s="444">
        <f t="shared" ca="1" si="162"/>
        <v>-358671827110.70239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-358671827110.70239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-1494465946.2945933</v>
      </c>
      <c r="L3278" s="444">
        <f t="shared" ca="1" si="162"/>
        <v>-360166293056.99701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-360166293056.99701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-1500692887.7374876</v>
      </c>
      <c r="L3279" s="444">
        <f t="shared" ca="1" si="162"/>
        <v>-361666985944.7345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-361666985944.7345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-1506945774.769727</v>
      </c>
      <c r="L3280" s="444">
        <f t="shared" ca="1" si="162"/>
        <v>-363173931719.50421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-363173931719.50421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-1513224715.4979341</v>
      </c>
      <c r="L3281" s="444">
        <f t="shared" ca="1" si="162"/>
        <v>-364687156435.00214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-364687156435.00214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-1519529818.4791756</v>
      </c>
      <c r="L3282" s="444">
        <f t="shared" ca="1" si="162"/>
        <v>-366206686253.48132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-366206686253.48132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-1525861192.7228389</v>
      </c>
      <c r="L3283" s="444">
        <f t="shared" ca="1" si="162"/>
        <v>-367732547446.20416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-367732547446.20416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-1532218947.6925173</v>
      </c>
      <c r="L3284" s="444">
        <f t="shared" ca="1" si="162"/>
        <v>-369264766393.89667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-369264766393.89667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-1538603193.3079028</v>
      </c>
      <c r="L3285" s="444">
        <f t="shared" ca="1" si="162"/>
        <v>-370803369587.20459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-370803369587.20459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-1545014039.9466858</v>
      </c>
      <c r="L3286" s="444">
        <f t="shared" ca="1" si="162"/>
        <v>-372348383627.15125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-372348383627.15125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-1551451598.4464636</v>
      </c>
      <c r="L3287" s="444">
        <f t="shared" ca="1" si="162"/>
        <v>-373899835225.59772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-373899835225.59772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-1557915980.106657</v>
      </c>
      <c r="L3288" s="444">
        <f t="shared" ca="1" si="162"/>
        <v>-375457751205.70435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-375457751205.70435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-1564407296.6904347</v>
      </c>
      <c r="L3289" s="444">
        <f t="shared" ca="1" si="162"/>
        <v>-377022158502.39478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-377022158502.39478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-1570925660.4266448</v>
      </c>
      <c r="L3290" s="444">
        <f t="shared" ca="1" si="162"/>
        <v>-378593084162.82141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-378593084162.82141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-1577471184.0117559</v>
      </c>
      <c r="L3291" s="444">
        <f t="shared" ca="1" si="162"/>
        <v>-380170555346.83319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-380170555346.83319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-1584043980.611805</v>
      </c>
      <c r="L3292" s="444">
        <f t="shared" ca="1" si="162"/>
        <v>-381754599327.44501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-381754599327.44501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-1590644163.8643541</v>
      </c>
      <c r="L3293" s="444">
        <f t="shared" ca="1" si="162"/>
        <v>-383345243491.30939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-383345243491.30939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-1597271847.8804557</v>
      </c>
      <c r="L3294" s="444">
        <f t="shared" ca="1" si="162"/>
        <v>-384942515339.18982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-384942515339.18982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-1603927147.2466242</v>
      </c>
      <c r="L3295" s="444">
        <f t="shared" ca="1" si="162"/>
        <v>-386546442486.43646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-386546442486.43646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-1610610177.0268185</v>
      </c>
      <c r="L3296" s="444">
        <f t="shared" ca="1" si="162"/>
        <v>-388157052663.46326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-388157052663.46326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-1617321052.7644303</v>
      </c>
      <c r="L3297" s="444">
        <f t="shared" ca="1" si="162"/>
        <v>-389774373716.22766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-389774373716.22766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-1624059890.484282</v>
      </c>
      <c r="L3298" s="444">
        <f t="shared" ca="1" si="162"/>
        <v>-391398433606.71191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-391398433606.71191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-1630826806.694633</v>
      </c>
      <c r="L3299" s="444">
        <f t="shared" ca="1" si="162"/>
        <v>-393029260413.40656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-393029260413.40656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-1637621918.389194</v>
      </c>
      <c r="L3300" s="444">
        <f t="shared" ca="1" si="162"/>
        <v>-394666882331.79578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-394666882331.79578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-1644445343.049149</v>
      </c>
      <c r="L3301" s="444">
        <f t="shared" ca="1" si="162"/>
        <v>-396311327674.84491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-396311327674.84491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-1651297198.6451871</v>
      </c>
      <c r="L3302" s="444">
        <f t="shared" ca="1" si="162"/>
        <v>-397962624873.49011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-397962624873.49011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-1658177603.6395421</v>
      </c>
      <c r="L3303" s="444">
        <f t="shared" ca="1" si="162"/>
        <v>-399620802477.12964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-399620802477.12964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-1665086676.9880402</v>
      </c>
      <c r="L3304" s="444">
        <f t="shared" ca="1" si="162"/>
        <v>-401285889154.11768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-401285889154.11768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-1672024538.1421571</v>
      </c>
      <c r="L3305" s="444">
        <f t="shared" ca="1" si="162"/>
        <v>-402957913692.25983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-402957913692.25983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-1678991307.0510826</v>
      </c>
      <c r="L3306" s="444">
        <f t="shared" ca="1" si="162"/>
        <v>-404636904999.31091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-404636904999.31091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-1685987104.1637955</v>
      </c>
      <c r="L3307" s="444">
        <f t="shared" ca="1" si="162"/>
        <v>-406322892103.47473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-406322892103.47473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-1693012050.4311447</v>
      </c>
      <c r="L3308" s="444">
        <f t="shared" ca="1" si="162"/>
        <v>-408015904153.90588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-408015904153.90588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-1700066267.3079412</v>
      </c>
      <c r="L3309" s="444">
        <f t="shared" ca="1" si="162"/>
        <v>-409715970421.21381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-409715970421.21381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-1707149876.7550576</v>
      </c>
      <c r="L3310" s="444">
        <f t="shared" ca="1" si="162"/>
        <v>-411423120297.96887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-411423120297.96887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-1714263001.2415369</v>
      </c>
      <c r="L3311" s="444">
        <f t="shared" ca="1" si="162"/>
        <v>-413137383299.21039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-413137383299.21039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-1721405763.7467098</v>
      </c>
      <c r="L3312" s="444">
        <f t="shared" ca="1" si="162"/>
        <v>-414858789062.95709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-414858789062.95709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-1728578287.7623212</v>
      </c>
      <c r="L3313" s="444">
        <f t="shared" ca="1" si="162"/>
        <v>-416587367350.71942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-416587367350.71942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-1735780697.2946641</v>
      </c>
      <c r="L3314" s="444">
        <f t="shared" ca="1" si="162"/>
        <v>-418323148048.0141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-418323148048.0141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-1743013116.8667254</v>
      </c>
      <c r="L3315" s="444">
        <f t="shared" ca="1" si="162"/>
        <v>-420066161164.8808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-420066161164.8808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-1750275671.5203366</v>
      </c>
      <c r="L3316" s="444">
        <f t="shared" ca="1" si="162"/>
        <v>-421816436836.40112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-421816436836.40112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-1757568486.8183379</v>
      </c>
      <c r="L3317" s="444">
        <f t="shared" ca="1" si="162"/>
        <v>-423574005323.21948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-423574005323.21948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-1764891688.8467479</v>
      </c>
      <c r="L3318" s="444">
        <f t="shared" ca="1" si="162"/>
        <v>-425338897012.06622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-425338897012.06622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-1772245404.2169425</v>
      </c>
      <c r="L3319" s="444">
        <f t="shared" ca="1" si="162"/>
        <v>-427111142416.28314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-427111142416.28314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-1779629760.0678463</v>
      </c>
      <c r="L3320" s="444">
        <f t="shared" ca="1" si="162"/>
        <v>-428890772176.35101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-428890772176.35101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-1787044884.0681293</v>
      </c>
      <c r="L3321" s="444">
        <f t="shared" ca="1" si="162"/>
        <v>-430677817060.41913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-430677817060.41913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-1794490904.4184129</v>
      </c>
      <c r="L3322" s="444">
        <f t="shared" ca="1" si="162"/>
        <v>-432472307964.83752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-432472307964.83752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-1801967949.8534896</v>
      </c>
      <c r="L3323" s="444">
        <f t="shared" ref="L3323:L3577" ca="1" si="167">I3323-J3323+K3323</f>
        <v>-434274275914.69104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-434274275914.69104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-1809476149.6445458</v>
      </c>
      <c r="L3324" s="444">
        <f t="shared" ca="1" si="167"/>
        <v>-436083752064.33557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-436083752064.33557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-1817015633.601398</v>
      </c>
      <c r="L3325" s="444">
        <f t="shared" ca="1" si="167"/>
        <v>-437900767697.93695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-437900767697.93695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-1824586532.0747371</v>
      </c>
      <c r="L3326" s="444">
        <f t="shared" ca="1" si="167"/>
        <v>-439725354230.01166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-439725354230.01166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-1832188975.9583819</v>
      </c>
      <c r="L3327" s="444">
        <f t="shared" ca="1" si="167"/>
        <v>-441557543205.97003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-441557543205.97003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-1839823096.6915417</v>
      </c>
      <c r="L3328" s="444">
        <f t="shared" ca="1" si="167"/>
        <v>-443397366302.66156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-443397366302.66156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-1847489026.26109</v>
      </c>
      <c r="L3329" s="444">
        <f t="shared" ca="1" si="167"/>
        <v>-445244855328.92267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-445244855328.92267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-1855186897.2038443</v>
      </c>
      <c r="L3330" s="444">
        <f t="shared" ca="1" si="167"/>
        <v>-447100042226.12653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-447100042226.12653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-1862916842.6088605</v>
      </c>
      <c r="L3331" s="444">
        <f t="shared" ca="1" si="167"/>
        <v>-448962959068.73541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-448962959068.73541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-1870678996.1197309</v>
      </c>
      <c r="L3332" s="444">
        <f t="shared" ca="1" si="167"/>
        <v>-450833638064.85516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-450833638064.85516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-1878473491.9368966</v>
      </c>
      <c r="L3333" s="444">
        <f t="shared" ca="1" si="167"/>
        <v>-452712111556.79205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-452712111556.79205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-1886300464.8199668</v>
      </c>
      <c r="L3334" s="444">
        <f t="shared" ca="1" si="167"/>
        <v>-454598412021.612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-454598412021.612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-1894160050.09005</v>
      </c>
      <c r="L3335" s="444">
        <f t="shared" ca="1" si="167"/>
        <v>-456492572071.70203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-456492572071.70203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-1902052383.6320915</v>
      </c>
      <c r="L3336" s="444">
        <f t="shared" ca="1" si="167"/>
        <v>-458394624455.33411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-458394624455.33411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-1909977601.8972254</v>
      </c>
      <c r="L3337" s="444">
        <f t="shared" ca="1" si="167"/>
        <v>-460304602057.23132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-460304602057.23132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-1917935841.9051301</v>
      </c>
      <c r="L3338" s="444">
        <f t="shared" ca="1" si="167"/>
        <v>-462222537899.13647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-462222537899.13647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-1925927241.246402</v>
      </c>
      <c r="L3339" s="444">
        <f t="shared" ca="1" si="167"/>
        <v>-464148465140.38287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-464148465140.38287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-1933951938.0849288</v>
      </c>
      <c r="L3340" s="444">
        <f t="shared" ca="1" si="167"/>
        <v>-466082417078.46777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-466082417078.46777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-1942010071.1602824</v>
      </c>
      <c r="L3341" s="444">
        <f t="shared" ca="1" si="167"/>
        <v>-468024427149.62805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-468024427149.62805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-1950101779.790117</v>
      </c>
      <c r="L3342" s="444">
        <f t="shared" ca="1" si="167"/>
        <v>-469974528929.41815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-469974528929.41815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-1958227203.8725753</v>
      </c>
      <c r="L3343" s="444">
        <f t="shared" ca="1" si="167"/>
        <v>-471932756133.29071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-471932756133.29071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-1966386483.8887112</v>
      </c>
      <c r="L3344" s="444">
        <f t="shared" ca="1" si="167"/>
        <v>-473899142617.17944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-473899142617.17944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-1974579760.9049144</v>
      </c>
      <c r="L3345" s="444">
        <f t="shared" ca="1" si="167"/>
        <v>-475873722378.08435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-475873722378.08435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-1982807176.5753515</v>
      </c>
      <c r="L3346" s="444">
        <f t="shared" ca="1" si="167"/>
        <v>-477856529554.65973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-477856529554.65973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-1991068873.1444156</v>
      </c>
      <c r="L3347" s="444">
        <f t="shared" ca="1" si="167"/>
        <v>-479847598427.80414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-479847598427.80414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-1999364993.4491839</v>
      </c>
      <c r="L3348" s="444">
        <f t="shared" ca="1" si="167"/>
        <v>-481846963421.2533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-481846963421.2533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-2007695680.9218886</v>
      </c>
      <c r="L3349" s="444">
        <f t="shared" ca="1" si="167"/>
        <v>-483854659102.17517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-483854659102.17517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-2016061079.5923967</v>
      </c>
      <c r="L3350" s="444">
        <f t="shared" ca="1" si="167"/>
        <v>-485870720181.76758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-485870720181.76758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-2024461334.0906982</v>
      </c>
      <c r="L3351" s="444">
        <f t="shared" ca="1" si="167"/>
        <v>-487895181515.85828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-487895181515.85828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-2032896589.6494093</v>
      </c>
      <c r="L3352" s="444">
        <f t="shared" ca="1" si="167"/>
        <v>-489928078105.50769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-489928078105.50769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-2041366992.106282</v>
      </c>
      <c r="L3353" s="444">
        <f t="shared" ca="1" si="167"/>
        <v>-491969445097.61395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-491969445097.61395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-2049872687.9067249</v>
      </c>
      <c r="L3354" s="444">
        <f t="shared" ca="1" si="167"/>
        <v>-494019317785.52069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-494019317785.52069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-2058413824.1063361</v>
      </c>
      <c r="L3355" s="444">
        <f t="shared" ca="1" si="167"/>
        <v>-496077731609.62701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-496077731609.62701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-2066990548.3734457</v>
      </c>
      <c r="L3356" s="444">
        <f t="shared" ca="1" si="167"/>
        <v>-498144722158.00049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-498144722158.00049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-2075603008.9916687</v>
      </c>
      <c r="L3357" s="444">
        <f t="shared" ca="1" si="167"/>
        <v>-500220325166.99219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-500220325166.99219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-2084251354.8624671</v>
      </c>
      <c r="L3358" s="444">
        <f t="shared" ca="1" si="167"/>
        <v>-502304576521.85468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-502304576521.85468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-2092935735.5077279</v>
      </c>
      <c r="L3359" s="444">
        <f t="shared" ca="1" si="167"/>
        <v>-504397512257.36243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-504397512257.36243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-2101656301.0723433</v>
      </c>
      <c r="L3360" s="444">
        <f t="shared" ca="1" si="167"/>
        <v>-506499168558.43475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-506499168558.43475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-2110413202.3268118</v>
      </c>
      <c r="L3361" s="444">
        <f t="shared" ca="1" si="167"/>
        <v>-508609581760.76154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-508609581760.76154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-2119206590.6698396</v>
      </c>
      <c r="L3362" s="444">
        <f t="shared" ca="1" si="167"/>
        <v>-510728788351.4314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-510728788351.4314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-2128036618.130964</v>
      </c>
      <c r="L3363" s="444">
        <f t="shared" ca="1" si="167"/>
        <v>-512856824969.56238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-512856824969.56238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-2136903437.3731766</v>
      </c>
      <c r="L3364" s="444">
        <f t="shared" ca="1" si="167"/>
        <v>-514993728406.93555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-514993728406.93555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-2145807201.695565</v>
      </c>
      <c r="L3365" s="444">
        <f t="shared" ca="1" si="167"/>
        <v>-517139535608.6311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-517139535608.6311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-2154748065.0359631</v>
      </c>
      <c r="L3366" s="444">
        <f t="shared" ca="1" si="167"/>
        <v>-519294283673.66705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-519294283673.66705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-2163726181.9736128</v>
      </c>
      <c r="L3367" s="444">
        <f t="shared" ca="1" si="167"/>
        <v>-521458009855.64069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-521458009855.64069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-2172741707.7318363</v>
      </c>
      <c r="L3368" s="444">
        <f t="shared" ca="1" si="167"/>
        <v>-523630751563.3725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-523630751563.3725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-2181794798.1807189</v>
      </c>
      <c r="L3369" s="444">
        <f t="shared" ca="1" si="167"/>
        <v>-525812546361.55322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-525812546361.55322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-2190885609.8398051</v>
      </c>
      <c r="L3370" s="444">
        <f t="shared" ca="1" si="167"/>
        <v>-528003431971.39301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-528003431971.39301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-2200014299.8808041</v>
      </c>
      <c r="L3371" s="444">
        <f t="shared" ca="1" si="167"/>
        <v>-530203446271.2738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-530203446271.2738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-2209181026.1303077</v>
      </c>
      <c r="L3372" s="444">
        <f t="shared" ca="1" si="167"/>
        <v>-532412627297.40411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-532412627297.40411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-2218385947.0725169</v>
      </c>
      <c r="L3373" s="444">
        <f t="shared" ca="1" si="167"/>
        <v>-534631013244.47662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-534631013244.47662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-2227629221.8519859</v>
      </c>
      <c r="L3374" s="444">
        <f t="shared" ca="1" si="167"/>
        <v>-536858642466.32861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-536858642466.32861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-2236911010.2763696</v>
      </c>
      <c r="L3375" s="444">
        <f t="shared" ca="1" si="167"/>
        <v>-539095553476.60498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-539095553476.60498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-2246231472.8191872</v>
      </c>
      <c r="L3376" s="444">
        <f t="shared" ca="1" si="167"/>
        <v>-541341784949.42419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-541341784949.42419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-2255590770.622601</v>
      </c>
      <c r="L3377" s="444">
        <f t="shared" ca="1" si="167"/>
        <v>-543597375720.04681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-543597375720.04681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-2264989065.5001955</v>
      </c>
      <c r="L3378" s="444">
        <f t="shared" ca="1" si="167"/>
        <v>-545862364785.547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-545862364785.547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-2274426519.9397793</v>
      </c>
      <c r="L3379" s="444">
        <f t="shared" ca="1" si="167"/>
        <v>-548136791305.48676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-548136791305.48676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-2283903297.106195</v>
      </c>
      <c r="L3380" s="444">
        <f t="shared" ca="1" si="167"/>
        <v>-550420694602.5929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-550420694602.5929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-2293419560.8441372</v>
      </c>
      <c r="L3381" s="444">
        <f t="shared" ca="1" si="167"/>
        <v>-552714114163.43701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-552714114163.43701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-2302975475.6809874</v>
      </c>
      <c r="L3382" s="444">
        <f t="shared" ca="1" si="167"/>
        <v>-555017089639.11804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-555017089639.11804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-2312571206.8296585</v>
      </c>
      <c r="L3383" s="444">
        <f t="shared" ca="1" si="167"/>
        <v>-557329660845.94775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-557329660845.94775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-2322206920.1914492</v>
      </c>
      <c r="L3384" s="444">
        <f t="shared" ca="1" si="167"/>
        <v>-559651867766.13916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-559651867766.13916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-2331882782.3589129</v>
      </c>
      <c r="L3385" s="444">
        <f t="shared" ca="1" si="167"/>
        <v>-561983750548.49805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-561983750548.49805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-2341598960.618742</v>
      </c>
      <c r="L3386" s="444">
        <f t="shared" ca="1" si="167"/>
        <v>-564325349509.11682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-564325349509.11682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-2351355622.9546533</v>
      </c>
      <c r="L3387" s="444">
        <f t="shared" ca="1" si="167"/>
        <v>-566676705132.07153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-566676705132.07153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-2361152938.0502982</v>
      </c>
      <c r="L3388" s="444">
        <f t="shared" ca="1" si="167"/>
        <v>-569037858070.12183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-569037858070.12183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-2370991075.2921743</v>
      </c>
      <c r="L3389" s="444">
        <f t="shared" ca="1" si="167"/>
        <v>-571408849145.41394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-571408849145.41394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-2380870204.7725582</v>
      </c>
      <c r="L3390" s="444">
        <f t="shared" ca="1" si="167"/>
        <v>-573789719350.18652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-573789719350.18652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-2390790497.2924438</v>
      </c>
      <c r="L3391" s="444">
        <f t="shared" ca="1" si="167"/>
        <v>-576180509847.479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-576180509847.479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-2400752124.3644958</v>
      </c>
      <c r="L3392" s="444">
        <f t="shared" ca="1" si="167"/>
        <v>-578581261971.84351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-578581261971.84351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-2410755258.2160144</v>
      </c>
      <c r="L3393" s="444">
        <f t="shared" ca="1" si="167"/>
        <v>-580992017230.05957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-580992017230.05957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-2420800071.7919149</v>
      </c>
      <c r="L3394" s="444">
        <f t="shared" ca="1" si="167"/>
        <v>-583412817301.85144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-583412817301.85144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-2430886738.7577143</v>
      </c>
      <c r="L3395" s="444">
        <f t="shared" ca="1" si="167"/>
        <v>-585843704040.60913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-585843704040.60913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-2441015433.5025382</v>
      </c>
      <c r="L3396" s="444">
        <f t="shared" ca="1" si="167"/>
        <v>-588284719474.11169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-588284719474.11169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-2451186331.1421318</v>
      </c>
      <c r="L3397" s="444">
        <f t="shared" ca="1" si="167"/>
        <v>-590735905805.25378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-590735905805.25378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-2461399607.5218906</v>
      </c>
      <c r="L3398" s="444">
        <f t="shared" ca="1" si="167"/>
        <v>-593197305412.77563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-593197305412.77563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-2471655439.2198982</v>
      </c>
      <c r="L3399" s="444">
        <f t="shared" ca="1" si="167"/>
        <v>-595668960851.99548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-595668960851.99548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-2481954003.5499811</v>
      </c>
      <c r="L3400" s="444">
        <f t="shared" ca="1" si="167"/>
        <v>-598150914855.54541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-598150914855.54541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-2492295478.5647726</v>
      </c>
      <c r="L3401" s="444">
        <f t="shared" ca="1" si="167"/>
        <v>-600643210334.11023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-600643210334.11023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-2502680043.0587926</v>
      </c>
      <c r="L3402" s="444">
        <f t="shared" ca="1" si="167"/>
        <v>-603145890377.16907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-603145890377.16907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-2513107876.571538</v>
      </c>
      <c r="L3403" s="444">
        <f t="shared" ca="1" si="167"/>
        <v>-605658998253.7406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-605658998253.7406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-2523579159.3905859</v>
      </c>
      <c r="L3404" s="444">
        <f t="shared" ca="1" si="167"/>
        <v>-608182577413.13123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-608182577413.13123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-2534094072.5547132</v>
      </c>
      <c r="L3405" s="444">
        <f t="shared" ca="1" si="167"/>
        <v>-610716671485.68591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-610716671485.68591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-2544652797.8570247</v>
      </c>
      <c r="L3406" s="444">
        <f t="shared" ca="1" si="167"/>
        <v>-613261324283.54297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-613261324283.54297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-2555255517.8480959</v>
      </c>
      <c r="L3407" s="444">
        <f t="shared" ca="1" si="167"/>
        <v>-615816579801.39111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-615816579801.39111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-2565902415.8391294</v>
      </c>
      <c r="L3408" s="444">
        <f t="shared" ca="1" si="167"/>
        <v>-618382482217.23022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-618382482217.23022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-2576593675.9051261</v>
      </c>
      <c r="L3409" s="444">
        <f t="shared" ca="1" si="167"/>
        <v>-620959075893.13538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-620959075893.13538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-2587329482.8880639</v>
      </c>
      <c r="L3410" s="444">
        <f t="shared" ca="1" si="167"/>
        <v>-623546405376.02344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-623546405376.02344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-2598110022.4000978</v>
      </c>
      <c r="L3411" s="444">
        <f t="shared" ca="1" si="167"/>
        <v>-626144515398.42358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-626144515398.42358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-2608935480.8267651</v>
      </c>
      <c r="L3412" s="444">
        <f t="shared" ca="1" si="167"/>
        <v>-628753450879.25037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-628753450879.25037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-2619806045.3302097</v>
      </c>
      <c r="L3413" s="444">
        <f t="shared" ca="1" si="167"/>
        <v>-631373256924.58057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-631373256924.58057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-2630721903.8524189</v>
      </c>
      <c r="L3414" s="444">
        <f t="shared" ca="1" si="167"/>
        <v>-634003978828.43298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-634003978828.43298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-2641683245.1184707</v>
      </c>
      <c r="L3415" s="444">
        <f t="shared" ca="1" si="167"/>
        <v>-636645662073.55151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-636645662073.55151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-2652690258.6397982</v>
      </c>
      <c r="L3416" s="444">
        <f t="shared" ca="1" si="167"/>
        <v>-639298352332.19128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-639298352332.19128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-2663743134.7174635</v>
      </c>
      <c r="L3417" s="444">
        <f t="shared" ca="1" si="167"/>
        <v>-641962095466.90869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-641962095466.90869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-2674842064.4454527</v>
      </c>
      <c r="L3418" s="444">
        <f t="shared" ca="1" si="167"/>
        <v>-644636937531.35413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-644636937531.35413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-2685987239.7139754</v>
      </c>
      <c r="L3419" s="444">
        <f t="shared" ca="1" si="167"/>
        <v>-647322924771.06812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-647322924771.06812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-2697178853.2127838</v>
      </c>
      <c r="L3420" s="444">
        <f t="shared" ca="1" si="167"/>
        <v>-650020103624.28088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-650020103624.28088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-2708417098.4345036</v>
      </c>
      <c r="L3421" s="444">
        <f t="shared" ca="1" si="167"/>
        <v>-652728520722.71533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-652728520722.71533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-2719702169.6779804</v>
      </c>
      <c r="L3422" s="444">
        <f t="shared" ca="1" si="167"/>
        <v>-655448222892.39331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-655448222892.39331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-2731034262.0516386</v>
      </c>
      <c r="L3423" s="444">
        <f t="shared" ca="1" si="167"/>
        <v>-658179257154.44495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-658179257154.44495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-2742413571.4768538</v>
      </c>
      <c r="L3424" s="444">
        <f t="shared" ca="1" si="167"/>
        <v>-660921670725.92175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-660921670725.92175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-2753840294.6913404</v>
      </c>
      <c r="L3425" s="444">
        <f t="shared" ca="1" si="167"/>
        <v>-663675511020.61304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-663675511020.61304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-2765314629.2525544</v>
      </c>
      <c r="L3426" s="444">
        <f t="shared" ca="1" si="167"/>
        <v>-666440825649.8656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-666440825649.8656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-2776836773.5411067</v>
      </c>
      <c r="L3427" s="444">
        <f t="shared" ca="1" si="167"/>
        <v>-669217662423.40674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-669217662423.40674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-2788406926.7641945</v>
      </c>
      <c r="L3428" s="444">
        <f t="shared" ca="1" si="167"/>
        <v>-672006069350.1709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-672006069350.1709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-2800025288.9590454</v>
      </c>
      <c r="L3429" s="444">
        <f t="shared" ca="1" si="167"/>
        <v>-674806094639.12988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-674806094639.12988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-2811692060.9963746</v>
      </c>
      <c r="L3430" s="444">
        <f t="shared" ca="1" si="167"/>
        <v>-677617786700.12622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-677617786700.12622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-2823407444.5838594</v>
      </c>
      <c r="L3431" s="444">
        <f t="shared" ca="1" si="167"/>
        <v>-680441194144.71008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-680441194144.71008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-2835171642.2696252</v>
      </c>
      <c r="L3432" s="444">
        <f t="shared" ca="1" si="167"/>
        <v>-683276365786.97974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-683276365786.97974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-2846984857.4457488</v>
      </c>
      <c r="L3433" s="444">
        <f t="shared" ca="1" si="167"/>
        <v>-686123350644.42554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-686123350644.42554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-2858847294.3517733</v>
      </c>
      <c r="L3434" s="444">
        <f t="shared" ca="1" si="167"/>
        <v>-688982197938.77734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-688982197938.77734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-2870759158.078239</v>
      </c>
      <c r="L3435" s="444">
        <f t="shared" ca="1" si="167"/>
        <v>-691852957096.85559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-691852957096.85559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-2882720654.5702314</v>
      </c>
      <c r="L3436" s="444">
        <f t="shared" ca="1" si="167"/>
        <v>-694735677751.42578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-694735677751.42578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-2894731990.6309409</v>
      </c>
      <c r="L3437" s="444">
        <f t="shared" ca="1" si="167"/>
        <v>-697630409742.05676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-697630409742.05676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-2906793373.9252367</v>
      </c>
      <c r="L3438" s="444">
        <f t="shared" ca="1" si="167"/>
        <v>-700537203115.98206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-700537203115.98206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-2918905012.9832587</v>
      </c>
      <c r="L3439" s="444">
        <f t="shared" ca="1" si="167"/>
        <v>-703456108128.96533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-703456108128.96533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-2931067117.2040224</v>
      </c>
      <c r="L3440" s="444">
        <f t="shared" ca="1" si="167"/>
        <v>-706387175246.16931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-706387175246.16931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-2943279896.8590388</v>
      </c>
      <c r="L3441" s="444">
        <f t="shared" ca="1" si="167"/>
        <v>-709330455143.02832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-709330455143.02832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-2955543563.0959511</v>
      </c>
      <c r="L3442" s="444">
        <f t="shared" ca="1" si="167"/>
        <v>-712285998706.12427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-712285998706.12427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-2967858327.9421844</v>
      </c>
      <c r="L3443" s="444">
        <f t="shared" ca="1" si="167"/>
        <v>-715253857034.06641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-715253857034.06641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-2980224404.30861</v>
      </c>
      <c r="L3444" s="444">
        <f t="shared" ca="1" si="167"/>
        <v>-718234081438.375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-718234081438.375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-2992642005.9932289</v>
      </c>
      <c r="L3445" s="444">
        <f t="shared" ca="1" si="167"/>
        <v>-721226723444.36829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-721226723444.36829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-3005111347.6848679</v>
      </c>
      <c r="L3446" s="444">
        <f t="shared" ca="1" si="167"/>
        <v>-724231834792.0531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-724231834792.0531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-3017632644.966888</v>
      </c>
      <c r="L3447" s="444">
        <f t="shared" ca="1" si="167"/>
        <v>-727249467437.02002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-727249467437.02002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-3030206114.3209167</v>
      </c>
      <c r="L3448" s="444">
        <f t="shared" ca="1" si="167"/>
        <v>-730279673551.34094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-730279673551.34094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-3042831973.1305871</v>
      </c>
      <c r="L3449" s="444">
        <f t="shared" ca="1" si="167"/>
        <v>-733322505524.47156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-733322505524.47156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-3055510439.685298</v>
      </c>
      <c r="L3450" s="444">
        <f t="shared" ca="1" si="167"/>
        <v>-736378015964.15686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-736378015964.15686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-3068241733.1839867</v>
      </c>
      <c r="L3451" s="444">
        <f t="shared" ca="1" si="167"/>
        <v>-739446257697.34082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-739446257697.34082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-3081026073.7389202</v>
      </c>
      <c r="L3452" s="444">
        <f t="shared" ca="1" si="167"/>
        <v>-742527283771.07971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-742527283771.07971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-3093863682.379499</v>
      </c>
      <c r="L3453" s="444">
        <f t="shared" ca="1" si="167"/>
        <v>-745621147453.45923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-745621147453.45923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-3106754781.0560799</v>
      </c>
      <c r="L3454" s="444">
        <f t="shared" ca="1" si="167"/>
        <v>-748727902234.51526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-748727902234.51526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-3119699592.6438136</v>
      </c>
      <c r="L3455" s="444">
        <f t="shared" ca="1" si="167"/>
        <v>-751847601827.15906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-751847601827.15906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-3132698340.946496</v>
      </c>
      <c r="L3456" s="444">
        <f t="shared" ca="1" si="167"/>
        <v>-754980300168.10559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-754980300168.10559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-3145751250.7004399</v>
      </c>
      <c r="L3457" s="444">
        <f t="shared" ca="1" si="167"/>
        <v>-758126051418.80603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-758126051418.80603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-3158858547.5783587</v>
      </c>
      <c r="L3458" s="444">
        <f t="shared" ca="1" si="167"/>
        <v>-761284909966.3844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-761284909966.3844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-3172020458.1932683</v>
      </c>
      <c r="L3459" s="444">
        <f t="shared" ca="1" si="167"/>
        <v>-764456930424.57764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-764456930424.57764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-3185237210.102407</v>
      </c>
      <c r="L3460" s="444">
        <f t="shared" ca="1" si="167"/>
        <v>-767642167634.68005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-767642167634.68005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-3198509031.8111668</v>
      </c>
      <c r="L3461" s="444">
        <f t="shared" ca="1" si="167"/>
        <v>-770840676666.49121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-770840676666.49121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-3211836152.7770467</v>
      </c>
      <c r="L3462" s="444">
        <f t="shared" ca="1" si="167"/>
        <v>-774052512819.26831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-774052512819.26831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-3225218803.4136181</v>
      </c>
      <c r="L3463" s="444">
        <f t="shared" ca="1" si="167"/>
        <v>-777277731622.68188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-777277731622.68188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-3238657215.0945077</v>
      </c>
      <c r="L3464" s="444">
        <f t="shared" ca="1" si="167"/>
        <v>-780516388837.77637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-780516388837.77637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-3252151620.1574016</v>
      </c>
      <c r="L3465" s="444">
        <f t="shared" ca="1" si="167"/>
        <v>-783768540457.93372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-783768540457.93372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-3265702251.9080572</v>
      </c>
      <c r="L3466" s="444">
        <f t="shared" ca="1" si="167"/>
        <v>-787034242709.8418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-787034242709.8418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-3279309344.624341</v>
      </c>
      <c r="L3467" s="444">
        <f t="shared" ca="1" si="167"/>
        <v>-790313552054.46619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-790313552054.46619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-3292973133.5602756</v>
      </c>
      <c r="L3468" s="444">
        <f t="shared" ca="1" si="167"/>
        <v>-793606525188.02649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-793606525188.02649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-3306693854.9501104</v>
      </c>
      <c r="L3469" s="444">
        <f t="shared" ca="1" si="167"/>
        <v>-796913219042.97656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-796913219042.97656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-3320471746.0124025</v>
      </c>
      <c r="L3470" s="444">
        <f t="shared" ca="1" si="167"/>
        <v>-800233690788.98901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-800233690788.98901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-3334307044.9541206</v>
      </c>
      <c r="L3471" s="444">
        <f t="shared" ca="1" si="167"/>
        <v>-803567997833.94312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-803567997833.94312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-3348199990.9747629</v>
      </c>
      <c r="L3472" s="444">
        <f t="shared" ca="1" si="167"/>
        <v>-806916197824.91785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-806916197824.91785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-3362150824.2704911</v>
      </c>
      <c r="L3473" s="444">
        <f t="shared" ca="1" si="167"/>
        <v>-810278348649.18835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-810278348649.18835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-3376159786.0382848</v>
      </c>
      <c r="L3474" s="444">
        <f t="shared" ca="1" si="167"/>
        <v>-813654508435.22668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-813654508435.22668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-3390227118.4801111</v>
      </c>
      <c r="L3475" s="444">
        <f t="shared" ca="1" si="167"/>
        <v>-817044735553.70679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-817044735553.70679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-3404353064.8071117</v>
      </c>
      <c r="L3476" s="444">
        <f t="shared" ca="1" si="167"/>
        <v>-820449088618.51392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-820449088618.51392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-3418537869.2438078</v>
      </c>
      <c r="L3477" s="444">
        <f t="shared" ca="1" si="167"/>
        <v>-823867626487.75769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-823867626487.75769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-3432781777.0323238</v>
      </c>
      <c r="L3478" s="444">
        <f t="shared" ca="1" si="167"/>
        <v>-827300408264.79004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-827300408264.79004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-3447085034.436625</v>
      </c>
      <c r="L3479" s="444">
        <f t="shared" ca="1" si="167"/>
        <v>-830747493299.22668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-830747493299.22668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-3461447888.746778</v>
      </c>
      <c r="L3480" s="444">
        <f t="shared" ca="1" si="167"/>
        <v>-834208941187.97351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-834208941187.97351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-3475870588.2832227</v>
      </c>
      <c r="L3481" s="444">
        <f t="shared" ca="1" si="167"/>
        <v>-837684811776.25671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-837684811776.25671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-3490353382.4010696</v>
      </c>
      <c r="L3482" s="444">
        <f t="shared" ca="1" si="167"/>
        <v>-841175165158.65784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-841175165158.65784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-3504896521.4944077</v>
      </c>
      <c r="L3483" s="444">
        <f t="shared" ca="1" si="167"/>
        <v>-844680061680.15222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-844680061680.15222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-3519500257.0006342</v>
      </c>
      <c r="L3484" s="444">
        <f t="shared" ca="1" si="167"/>
        <v>-848199561937.15283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-848199561937.15283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-3534164841.4048033</v>
      </c>
      <c r="L3485" s="444">
        <f t="shared" ca="1" si="167"/>
        <v>-851733726778.55762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-851733726778.55762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-3548890528.2439899</v>
      </c>
      <c r="L3486" s="444">
        <f t="shared" ca="1" si="167"/>
        <v>-855282617306.80164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-855282617306.80164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-3563677572.1116734</v>
      </c>
      <c r="L3487" s="444">
        <f t="shared" ca="1" si="167"/>
        <v>-858846294878.91333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-858846294878.91333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-3578526228.6621389</v>
      </c>
      <c r="L3488" s="444">
        <f t="shared" ca="1" si="167"/>
        <v>-862424821107.57544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-862424821107.57544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-3593436754.6148977</v>
      </c>
      <c r="L3489" s="444">
        <f t="shared" ca="1" si="167"/>
        <v>-866018257862.19031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-866018257862.19031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-3608409407.7591257</v>
      </c>
      <c r="L3490" s="444">
        <f t="shared" ca="1" si="167"/>
        <v>-869626667269.94946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-869626667269.94946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-3623444446.9581223</v>
      </c>
      <c r="L3491" s="444">
        <f t="shared" ca="1" si="167"/>
        <v>-873250111716.90759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-873250111716.90759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-3638542132.1537809</v>
      </c>
      <c r="L3492" s="444">
        <f t="shared" ca="1" si="167"/>
        <v>-876888653849.0614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-876888653849.0614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-3653702724.3710885</v>
      </c>
      <c r="L3493" s="444">
        <f t="shared" ca="1" si="167"/>
        <v>-880542356573.4325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-880542356573.4325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-3668926485.7226353</v>
      </c>
      <c r="L3494" s="444">
        <f t="shared" ca="1" si="167"/>
        <v>-884211283059.15515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-884211283059.15515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-3684213679.4131465</v>
      </c>
      <c r="L3495" s="444">
        <f t="shared" ca="1" si="167"/>
        <v>-887895496738.56824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-887895496738.56824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-3699564569.7440343</v>
      </c>
      <c r="L3496" s="444">
        <f t="shared" ca="1" si="167"/>
        <v>-891595061308.31226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-891595061308.31226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-3714979422.1179676</v>
      </c>
      <c r="L3497" s="444">
        <f t="shared" ca="1" si="167"/>
        <v>-895310040730.43018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-895310040730.43018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-3730458503.0434589</v>
      </c>
      <c r="L3498" s="444">
        <f t="shared" ca="1" si="167"/>
        <v>-899040499233.47363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-899040499233.47363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-3746002080.1394734</v>
      </c>
      <c r="L3499" s="444">
        <f t="shared" ca="1" si="167"/>
        <v>-902786501313.61316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-902786501313.61316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-3761610422.1400552</v>
      </c>
      <c r="L3500" s="444">
        <f t="shared" ca="1" si="167"/>
        <v>-906548111735.75317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-906548111735.75317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-3777283798.898972</v>
      </c>
      <c r="L3501" s="444">
        <f t="shared" ca="1" si="167"/>
        <v>-910325395534.6521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-910325395534.6521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-3793022481.3943839</v>
      </c>
      <c r="L3502" s="444">
        <f t="shared" ca="1" si="167"/>
        <v>-914118418016.04651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-914118418016.04651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-3808826741.7335272</v>
      </c>
      <c r="L3503" s="444">
        <f t="shared" ca="1" si="167"/>
        <v>-917927244757.78003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-917927244757.78003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-3824696853.1574173</v>
      </c>
      <c r="L3504" s="444">
        <f t="shared" ca="1" si="167"/>
        <v>-921751941610.9375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-921751941610.9375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-3840633090.0455728</v>
      </c>
      <c r="L3505" s="444">
        <f t="shared" ca="1" si="167"/>
        <v>-925592574700.98303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-925592574700.98303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-3856635727.9207625</v>
      </c>
      <c r="L3506" s="444">
        <f t="shared" ca="1" si="167"/>
        <v>-929449210428.90381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-929449210428.90381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-3872705043.4537663</v>
      </c>
      <c r="L3507" s="444">
        <f t="shared" ca="1" si="167"/>
        <v>-933321915472.35754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-933321915472.35754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-3888841314.4681559</v>
      </c>
      <c r="L3508" s="444">
        <f t="shared" ca="1" si="167"/>
        <v>-937210756786.82568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-937210756786.82568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-3905044819.945107</v>
      </c>
      <c r="L3509" s="444">
        <f t="shared" ca="1" si="167"/>
        <v>-941115801606.77075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-941115801606.77075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-3921315840.0282116</v>
      </c>
      <c r="L3510" s="444">
        <f t="shared" ca="1" si="167"/>
        <v>-945037117446.79895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-945037117446.79895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-3937654656.0283289</v>
      </c>
      <c r="L3511" s="444">
        <f t="shared" ca="1" si="167"/>
        <v>-948974772102.82727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-948974772102.82727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-3954061550.4284472</v>
      </c>
      <c r="L3512" s="444">
        <f t="shared" ca="1" si="167"/>
        <v>-952928833653.25574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-952928833653.25574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-3970536806.8885655</v>
      </c>
      <c r="L3513" s="444">
        <f t="shared" ca="1" si="167"/>
        <v>-956899370460.14429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-956899370460.14429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-3987080710.2506013</v>
      </c>
      <c r="L3514" s="444">
        <f t="shared" ca="1" si="167"/>
        <v>-960886451170.3949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-960886451170.3949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-4003693546.5433121</v>
      </c>
      <c r="L3515" s="444">
        <f t="shared" ca="1" si="167"/>
        <v>-964890144716.93823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-964890144716.93823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-4020375602.9872432</v>
      </c>
      <c r="L3516" s="444">
        <f t="shared" ca="1" si="167"/>
        <v>-968910520319.92542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-968910520319.92542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-4037127167.9996886</v>
      </c>
      <c r="L3517" s="444">
        <f t="shared" ca="1" si="167"/>
        <v>-972947647487.92505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-972947647487.92505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-4053948531.1996875</v>
      </c>
      <c r="L3518" s="444">
        <f t="shared" ca="1" si="167"/>
        <v>-977001596019.12476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-977001596019.12476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-4070839983.4130197</v>
      </c>
      <c r="L3519" s="444">
        <f t="shared" ca="1" si="167"/>
        <v>-981072436002.53772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-981072436002.53772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-4087801816.6772404</v>
      </c>
      <c r="L3520" s="444">
        <f t="shared" ca="1" si="167"/>
        <v>-985160237819.21497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-985160237819.21497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-4104834324.2467289</v>
      </c>
      <c r="L3521" s="444">
        <f t="shared" ca="1" si="167"/>
        <v>-989265072143.46167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-989265072143.46167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-4121937800.5977569</v>
      </c>
      <c r="L3522" s="444">
        <f t="shared" ca="1" si="167"/>
        <v>-993387009944.05945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-993387009944.05945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-4139112541.4335809</v>
      </c>
      <c r="L3523" s="444">
        <f t="shared" ca="1" si="167"/>
        <v>-997526122485.49304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-997526122485.49304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-4156358843.6895537</v>
      </c>
      <c r="L3524" s="444">
        <f t="shared" ca="1" si="167"/>
        <v>-1001682481329.1826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-1001682481329.1826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-4173677005.5382609</v>
      </c>
      <c r="L3525" s="444">
        <f t="shared" ca="1" si="167"/>
        <v>-1005856158334.7208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-1005856158334.7208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-4191067326.3946705</v>
      </c>
      <c r="L3526" s="444">
        <f t="shared" ca="1" si="167"/>
        <v>-1010047225661.1155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-1010047225661.1155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-4208530106.9213147</v>
      </c>
      <c r="L3527" s="444">
        <f t="shared" ca="1" si="167"/>
        <v>-1014255755768.0367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-1014255755768.0367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-4226065649.0334864</v>
      </c>
      <c r="L3528" s="444">
        <f t="shared" ca="1" si="167"/>
        <v>-1018481821417.0702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-1018481821417.0702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-4243674255.904459</v>
      </c>
      <c r="L3529" s="444">
        <f t="shared" ca="1" si="167"/>
        <v>-1022725495672.9746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-1022725495672.9746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-4261356231.9707274</v>
      </c>
      <c r="L3530" s="444">
        <f t="shared" ca="1" si="167"/>
        <v>-1026986851904.9453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-1026986851904.9453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-4279111882.9372725</v>
      </c>
      <c r="L3531" s="444">
        <f t="shared" ca="1" si="167"/>
        <v>-1031265963787.8826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-1031265963787.8826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-4296941515.7828436</v>
      </c>
      <c r="L3532" s="444">
        <f t="shared" ca="1" si="167"/>
        <v>-1035562905303.6654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-1035562905303.6654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-4314845438.7652731</v>
      </c>
      <c r="L3533" s="444">
        <f t="shared" ca="1" si="167"/>
        <v>-1039877750742.4307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-1039877750742.4307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-4332823961.4267941</v>
      </c>
      <c r="L3534" s="444">
        <f t="shared" ca="1" si="167"/>
        <v>-1044210574703.8574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-1044210574703.8574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-4350877394.5994062</v>
      </c>
      <c r="L3535" s="444">
        <f t="shared" ca="1" si="167"/>
        <v>-1048561452098.4568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-1048561452098.4568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-4369006050.4102364</v>
      </c>
      <c r="L3536" s="444">
        <f t="shared" ca="1" si="167"/>
        <v>-1052930458148.8671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-1052930458148.8671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-4387210242.2869453</v>
      </c>
      <c r="L3537" s="444">
        <f t="shared" ca="1" si="167"/>
        <v>-1057317668391.1541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-1057317668391.1541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-4405490284.9631414</v>
      </c>
      <c r="L3538" s="444">
        <f t="shared" ca="1" si="167"/>
        <v>-1061723158676.1172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-1061723158676.1172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-4423846494.4838219</v>
      </c>
      <c r="L3539" s="444">
        <f t="shared" ca="1" si="167"/>
        <v>-1066147005170.601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-1066147005170.601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-4442279188.2108374</v>
      </c>
      <c r="L3540" s="444">
        <f t="shared" ca="1" si="167"/>
        <v>-1070589284358.8118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-1070589284358.8118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-4460788684.8283825</v>
      </c>
      <c r="L3541" s="444">
        <f t="shared" ca="1" si="167"/>
        <v>-1075050073043.6401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-1075050073043.6401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-4479375304.3485003</v>
      </c>
      <c r="L3542" s="444">
        <f t="shared" ca="1" si="167"/>
        <v>-1079529448347.9886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-1079529448347.9886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-4498039368.1166191</v>
      </c>
      <c r="L3543" s="444">
        <f t="shared" ca="1" si="167"/>
        <v>-1084027487716.1052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-1084027487716.1052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-4516781198.8171053</v>
      </c>
      <c r="L3544" s="444">
        <f t="shared" ca="1" si="167"/>
        <v>-1088544268914.9224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-1088544268914.9224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-4535601120.4788427</v>
      </c>
      <c r="L3545" s="444">
        <f t="shared" ca="1" si="167"/>
        <v>-1093079870035.4012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-1093079870035.4012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-4554499458.4808378</v>
      </c>
      <c r="L3546" s="444">
        <f t="shared" ca="1" si="167"/>
        <v>-1097634369493.8821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-1097634369493.8821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-4573476539.5578423</v>
      </c>
      <c r="L3547" s="444">
        <f t="shared" ca="1" si="167"/>
        <v>-1102207846033.4399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-1102207846033.4399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-4592532691.8059998</v>
      </c>
      <c r="L3548" s="444">
        <f t="shared" ca="1" si="167"/>
        <v>-1106800378725.2458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-1106800378725.2458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-4611668244.6885242</v>
      </c>
      <c r="L3549" s="444">
        <f t="shared" ca="1" si="167"/>
        <v>-1111412046969.9343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-1111412046969.9343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-4630883529.0413933</v>
      </c>
      <c r="L3550" s="444">
        <f t="shared" ca="1" si="167"/>
        <v>-1116042930498.9758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-1116042930498.9758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-4650178877.0790663</v>
      </c>
      <c r="L3551" s="444">
        <f t="shared" ca="1" si="167"/>
        <v>-1120693109376.0549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-1120693109376.0549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-4669554622.4002285</v>
      </c>
      <c r="L3552" s="444">
        <f t="shared" ca="1" si="167"/>
        <v>-1125362663998.4551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-1125362663998.4551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-4689011099.9935627</v>
      </c>
      <c r="L3553" s="444">
        <f t="shared" ca="1" si="167"/>
        <v>-1130051675098.4487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-1130051675098.4487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-4708548646.243536</v>
      </c>
      <c r="L3554" s="444">
        <f t="shared" ca="1" si="167"/>
        <v>-1134760223744.6924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-1134760223744.6924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-4728167598.9362183</v>
      </c>
      <c r="L3555" s="444">
        <f t="shared" ca="1" si="167"/>
        <v>-1139488391343.6287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-1139488391343.6287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-4747868297.2651196</v>
      </c>
      <c r="L3556" s="444">
        <f t="shared" ca="1" si="167"/>
        <v>-1144236259640.8938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-1144236259640.8938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-4767651081.8370571</v>
      </c>
      <c r="L3557" s="444">
        <f t="shared" ca="1" si="167"/>
        <v>-1149003910722.731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-1149003910722.731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-4787516294.6780453</v>
      </c>
      <c r="L3558" s="444">
        <f t="shared" ca="1" si="167"/>
        <v>-1153791427017.4089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-1153791427017.4089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-4807464279.2392035</v>
      </c>
      <c r="L3559" s="444">
        <f t="shared" ca="1" si="167"/>
        <v>-1158598891296.6482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-1158598891296.6482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-4827495380.4027004</v>
      </c>
      <c r="L3560" s="444">
        <f t="shared" ca="1" si="167"/>
        <v>-1163426386677.0508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-1163426386677.0508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-4847609944.4877119</v>
      </c>
      <c r="L3561" s="444">
        <f t="shared" ca="1" si="167"/>
        <v>-1168273996621.5386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-1168273996621.5386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-4867808319.2564106</v>
      </c>
      <c r="L3562" s="444">
        <f t="shared" ca="1" si="167"/>
        <v>-1173141804940.7949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-1173141804940.7949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-4888090853.9199791</v>
      </c>
      <c r="L3563" s="444">
        <f t="shared" ca="1" si="167"/>
        <v>-1178029895794.7148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-1178029895794.7148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-4908457899.1446447</v>
      </c>
      <c r="L3564" s="444">
        <f t="shared" ca="1" si="167"/>
        <v>-1182938353693.8594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-1182938353693.8594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-4928909807.0577469</v>
      </c>
      <c r="L3565" s="444">
        <f t="shared" ca="1" si="167"/>
        <v>-1187867263500.9172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-1187867263500.9172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-4949446931.2538214</v>
      </c>
      <c r="L3566" s="444">
        <f t="shared" ca="1" si="167"/>
        <v>-1192816710432.1711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-1192816710432.1711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-4970069626.8007126</v>
      </c>
      <c r="L3567" s="444">
        <f t="shared" ca="1" si="167"/>
        <v>-1197786780058.9719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-1197786780058.9719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-4990778250.2457161</v>
      </c>
      <c r="L3568" s="444">
        <f t="shared" ca="1" si="167"/>
        <v>-1202777558309.2175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-1202777558309.2175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-5011573159.6217394</v>
      </c>
      <c r="L3569" s="444">
        <f t="shared" ca="1" si="167"/>
        <v>-1207789131468.8394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-1207789131468.8394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-5032454714.4534969</v>
      </c>
      <c r="L3570" s="444">
        <f t="shared" ca="1" si="167"/>
        <v>-1212821586183.293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-1212821586183.293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-5053423275.7637205</v>
      </c>
      <c r="L3571" s="444">
        <f t="shared" ca="1" si="167"/>
        <v>-1217875009459.0566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-1217875009459.0566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-5074479206.0794029</v>
      </c>
      <c r="L3572" s="444">
        <f t="shared" ca="1" si="167"/>
        <v>-1222949488665.136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-1222949488665.136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-5095622869.4380665</v>
      </c>
      <c r="L3573" s="444">
        <f t="shared" ca="1" si="167"/>
        <v>-1228045111534.574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-1228045111534.574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-5116854631.3940582</v>
      </c>
      <c r="L3574" s="444">
        <f t="shared" ca="1" si="167"/>
        <v>-1233161966165.968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-1233161966165.968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-5138174859.0248671</v>
      </c>
      <c r="L3575" s="444">
        <f t="shared" ca="1" si="167"/>
        <v>-1238300141024.9929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-1238300141024.9929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-5159583920.9374704</v>
      </c>
      <c r="L3576" s="444">
        <f t="shared" ca="1" si="167"/>
        <v>-1243459724945.9304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-1243459724945.9304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-5181082187.2747097</v>
      </c>
      <c r="L3577" s="444">
        <f t="shared" ca="1" si="167"/>
        <v>-1248640807133.2051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-1248640807133.2051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-5202670029.7216873</v>
      </c>
      <c r="L3578" s="444">
        <f t="shared" ref="L3578:L3832" ca="1" si="172">I3578-J3578+K3578</f>
        <v>-1253843477162.9268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-1253843477162.9268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-5224347821.5121946</v>
      </c>
      <c r="L3579" s="444">
        <f t="shared" ca="1" si="172"/>
        <v>-1259067824984.439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-1259067824984.439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-5246115937.4351625</v>
      </c>
      <c r="L3580" s="444">
        <f t="shared" ca="1" si="172"/>
        <v>-1264313940921.874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-1264313940921.874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-5267974753.8411417</v>
      </c>
      <c r="L3581" s="444">
        <f t="shared" ca="1" si="172"/>
        <v>-1269581915675.7151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-1269581915675.7151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-5289924648.6488132</v>
      </c>
      <c r="L3582" s="444">
        <f t="shared" ca="1" si="172"/>
        <v>-1274871840324.364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-1274871840324.364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-5311966001.3515167</v>
      </c>
      <c r="L3583" s="444">
        <f t="shared" ca="1" si="172"/>
        <v>-1280183806325.7156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-1280183806325.7156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-5334099193.0238152</v>
      </c>
      <c r="L3584" s="444">
        <f t="shared" ca="1" si="172"/>
        <v>-1285517905518.7395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-1285517905518.7395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-5356324606.3280811</v>
      </c>
      <c r="L3585" s="444">
        <f t="shared" ca="1" si="172"/>
        <v>-1290874230125.0676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-1290874230125.0676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-5378642625.5211153</v>
      </c>
      <c r="L3586" s="444">
        <f t="shared" ca="1" si="172"/>
        <v>-1296252872750.5886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-1296252872750.5886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-5401053636.4607859</v>
      </c>
      <c r="L3587" s="444">
        <f t="shared" ca="1" si="172"/>
        <v>-1301653926387.0493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-1301653926387.0493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-5423558026.6127052</v>
      </c>
      <c r="L3588" s="444">
        <f t="shared" ca="1" si="172"/>
        <v>-1307077484413.6621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-1307077484413.6621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-5446156185.0569258</v>
      </c>
      <c r="L3589" s="444">
        <f t="shared" ca="1" si="172"/>
        <v>-1312523640598.719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-1312523640598.719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-5468848502.4946623</v>
      </c>
      <c r="L3590" s="444">
        <f t="shared" ca="1" si="172"/>
        <v>-1317992489101.2136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-1317992489101.2136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-5491635371.2550564</v>
      </c>
      <c r="L3591" s="444">
        <f t="shared" ca="1" si="172"/>
        <v>-1323484124472.4688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-1323484124472.4688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-5514517185.3019533</v>
      </c>
      <c r="L3592" s="444">
        <f t="shared" ca="1" si="172"/>
        <v>-1328998641657.7708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-1328998641657.7708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-5537494340.2407112</v>
      </c>
      <c r="L3593" s="444">
        <f t="shared" ca="1" si="172"/>
        <v>-1334536135998.0115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-1334536135998.0115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-5560567233.3250475</v>
      </c>
      <c r="L3594" s="444">
        <f t="shared" ca="1" si="172"/>
        <v>-1340096703231.3364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-1340096703231.3364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-5583736263.4639015</v>
      </c>
      <c r="L3595" s="444">
        <f t="shared" ca="1" si="172"/>
        <v>-1345680439494.8003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-1345680439494.8003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-5607001831.2283344</v>
      </c>
      <c r="L3596" s="444">
        <f t="shared" ca="1" si="172"/>
        <v>-1351287441326.0286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-1351287441326.0286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-5630364338.8584518</v>
      </c>
      <c r="L3597" s="444">
        <f t="shared" ca="1" si="172"/>
        <v>-1356917805664.887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-1356917805664.887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-5653824190.2703619</v>
      </c>
      <c r="L3598" s="444">
        <f t="shared" ca="1" si="172"/>
        <v>-1362571629855.1572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-1362571629855.1572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-5677381791.0631552</v>
      </c>
      <c r="L3599" s="444">
        <f t="shared" ca="1" si="172"/>
        <v>-1368249011646.2205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-1368249011646.2205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-5701037548.525919</v>
      </c>
      <c r="L3600" s="444">
        <f t="shared" ca="1" si="172"/>
        <v>-1373950049194.7463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-1373950049194.7463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-5724791871.6447763</v>
      </c>
      <c r="L3601" s="444">
        <f t="shared" ca="1" si="172"/>
        <v>-1379674841066.3911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-1379674841066.3911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-5748645171.1099625</v>
      </c>
      <c r="L3602" s="444">
        <f t="shared" ca="1" si="172"/>
        <v>-1385423486237.501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-1385423486237.501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-5772597859.3229208</v>
      </c>
      <c r="L3603" s="444">
        <f t="shared" ca="1" si="172"/>
        <v>-1391196084096.824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-1391196084096.824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-5796650350.4034328</v>
      </c>
      <c r="L3604" s="444">
        <f t="shared" ca="1" si="172"/>
        <v>-1396992734447.2273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-1396992734447.2273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-5820803060.1967802</v>
      </c>
      <c r="L3605" s="444">
        <f t="shared" ca="1" si="172"/>
        <v>-1402813537507.4241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-1402813537507.4241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-5845056406.2809334</v>
      </c>
      <c r="L3606" s="444">
        <f t="shared" ca="1" si="172"/>
        <v>-1408658593913.7051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-1408658593913.7051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-5869410807.9737711</v>
      </c>
      <c r="L3607" s="444">
        <f t="shared" ca="1" si="172"/>
        <v>-1414528004721.679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-1414528004721.679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-5893866686.3403292</v>
      </c>
      <c r="L3608" s="444">
        <f t="shared" ca="1" si="172"/>
        <v>-1420421871408.0193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-1420421871408.0193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-5918424464.2000799</v>
      </c>
      <c r="L3609" s="444">
        <f t="shared" ca="1" si="172"/>
        <v>-1426340295872.2195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-1426340295872.2195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-5943084566.1342478</v>
      </c>
      <c r="L3610" s="444">
        <f t="shared" ca="1" si="172"/>
        <v>-1432283380438.3538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-1432283380438.3538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-5967847418.4931402</v>
      </c>
      <c r="L3611" s="444">
        <f t="shared" ca="1" si="172"/>
        <v>-1438251227856.8469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-1438251227856.8469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-5992713449.4035292</v>
      </c>
      <c r="L3612" s="444">
        <f t="shared" ca="1" si="172"/>
        <v>-1444243941306.2505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-1444243941306.2505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-6017683088.7760439</v>
      </c>
      <c r="L3613" s="444">
        <f t="shared" ca="1" si="172"/>
        <v>-1450261624395.0266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-1450261624395.0266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-6042756768.3126106</v>
      </c>
      <c r="L3614" s="444">
        <f t="shared" ca="1" si="172"/>
        <v>-1456304381163.3391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-1456304381163.3391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-6067934921.5139132</v>
      </c>
      <c r="L3615" s="444">
        <f t="shared" ca="1" si="172"/>
        <v>-1462372316084.853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-1462372316084.853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-6093217983.6868877</v>
      </c>
      <c r="L3616" s="444">
        <f t="shared" ca="1" si="172"/>
        <v>-1468465534068.5398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-1468465534068.5398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-6118606391.9522495</v>
      </c>
      <c r="L3617" s="444">
        <f t="shared" ca="1" si="172"/>
        <v>-1474584140460.4919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-1474584140460.4919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-6144100585.2520494</v>
      </c>
      <c r="L3618" s="444">
        <f t="shared" ca="1" si="172"/>
        <v>-1480728241045.7439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-1480728241045.7439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-6169701004.3572664</v>
      </c>
      <c r="L3619" s="444">
        <f t="shared" ca="1" si="172"/>
        <v>-1486897942050.1011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-1486897942050.1011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-6195408091.8754215</v>
      </c>
      <c r="L3620" s="444">
        <f t="shared" ca="1" si="172"/>
        <v>-1493093350141.9766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-1493093350141.9766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-6221222292.2582359</v>
      </c>
      <c r="L3621" s="444">
        <f t="shared" ca="1" si="172"/>
        <v>-1499314572434.2349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-1499314572434.2349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-6247144051.8093119</v>
      </c>
      <c r="L3622" s="444">
        <f t="shared" ca="1" si="172"/>
        <v>-1505561716486.0442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-1505561716486.0442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-6273173818.6918507</v>
      </c>
      <c r="L3623" s="444">
        <f t="shared" ca="1" si="172"/>
        <v>-1511834890304.7361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-1511834890304.7361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-6299312042.9364004</v>
      </c>
      <c r="L3624" s="444">
        <f t="shared" ca="1" si="172"/>
        <v>-1518134202347.6724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-1518134202347.6724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-6325559176.4486351</v>
      </c>
      <c r="L3625" s="444">
        <f t="shared" ca="1" si="172"/>
        <v>-1524459761524.1211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-1524459761524.1211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-6351915673.0171709</v>
      </c>
      <c r="L3626" s="444">
        <f t="shared" ca="1" si="172"/>
        <v>-1530811677197.1382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-1530811677197.1382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-6378381988.3214092</v>
      </c>
      <c r="L3627" s="444">
        <f t="shared" ca="1" si="172"/>
        <v>-1537190059185.4595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-1537190059185.4595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-6404958579.939414</v>
      </c>
      <c r="L3628" s="444">
        <f t="shared" ca="1" si="172"/>
        <v>-1543595017765.3989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-1543595017765.3989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-6431645907.3558292</v>
      </c>
      <c r="L3629" s="444">
        <f t="shared" ca="1" si="172"/>
        <v>-1550026663672.7546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-1550026663672.7546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-6458444431.9698105</v>
      </c>
      <c r="L3630" s="444">
        <f t="shared" ca="1" si="172"/>
        <v>-1556485108104.7244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-1556485108104.7244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-6485354617.1030178</v>
      </c>
      <c r="L3631" s="444">
        <f t="shared" ca="1" si="172"/>
        <v>-1562970462721.8274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-1562970462721.8274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-6512376928.0076141</v>
      </c>
      <c r="L3632" s="444">
        <f t="shared" ca="1" si="172"/>
        <v>-1569482839649.835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-1569482839649.835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-6539511831.8743124</v>
      </c>
      <c r="L3633" s="444">
        <f t="shared" ca="1" si="172"/>
        <v>-1576022351481.7092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-1576022351481.7092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-6566759797.8404551</v>
      </c>
      <c r="L3634" s="444">
        <f t="shared" ca="1" si="172"/>
        <v>-1582589111279.5498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-1582589111279.5498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-6594121296.9981241</v>
      </c>
      <c r="L3635" s="444">
        <f t="shared" ca="1" si="172"/>
        <v>-1589183232576.5479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-1589183232576.5479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-6621596802.4022827</v>
      </c>
      <c r="L3636" s="444">
        <f t="shared" ca="1" si="172"/>
        <v>-1595804829378.9502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-1595804829378.9502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-6649186789.0789595</v>
      </c>
      <c r="L3637" s="444">
        <f t="shared" ca="1" si="172"/>
        <v>-1602454016168.0291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-1602454016168.0291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-6676891734.0334539</v>
      </c>
      <c r="L3638" s="444">
        <f t="shared" ca="1" si="172"/>
        <v>-1609130907902.0625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-1609130907902.0625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-6704712116.2585936</v>
      </c>
      <c r="L3639" s="444">
        <f t="shared" ca="1" si="172"/>
        <v>-1615835620018.321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-1615835620018.321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-6732648416.7430038</v>
      </c>
      <c r="L3640" s="444">
        <f t="shared" ca="1" si="172"/>
        <v>-1622568268435.064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-1622568268435.064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-6760701118.4794331</v>
      </c>
      <c r="L3641" s="444">
        <f t="shared" ca="1" si="172"/>
        <v>-1629328969553.5435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-1629328969553.5435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-6788870706.4730978</v>
      </c>
      <c r="L3642" s="444">
        <f t="shared" ca="1" si="172"/>
        <v>-1636117840260.0166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-1636117840260.0166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-6817157667.7500687</v>
      </c>
      <c r="L3643" s="444">
        <f t="shared" ca="1" si="172"/>
        <v>-1642934997927.7666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-1642934997927.7666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-6845562491.365694</v>
      </c>
      <c r="L3644" s="444">
        <f t="shared" ca="1" si="172"/>
        <v>-1649780560419.1323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-1649780560419.1323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-6874085668.4130516</v>
      </c>
      <c r="L3645" s="444">
        <f t="shared" ca="1" si="172"/>
        <v>-1656654646087.5454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-1656654646087.5454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-6902727692.0314388</v>
      </c>
      <c r="L3646" s="444">
        <f t="shared" ca="1" si="172"/>
        <v>-1663557373779.5769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-1663557373779.5769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-6931489057.4149036</v>
      </c>
      <c r="L3647" s="444">
        <f t="shared" ca="1" si="172"/>
        <v>-1670488862836.9917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-1670488862836.9917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-6960370261.8207989</v>
      </c>
      <c r="L3648" s="444">
        <f t="shared" ca="1" si="172"/>
        <v>-1677449233098.8125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-1677449233098.8125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-6989371804.5783854</v>
      </c>
      <c r="L3649" s="444">
        <f t="shared" ca="1" si="172"/>
        <v>-1684438604903.3909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-1684438604903.3909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-7018494187.0974617</v>
      </c>
      <c r="L3650" s="444">
        <f t="shared" ca="1" si="172"/>
        <v>-1691457099090.4883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-1691457099090.4883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-7047737912.8770342</v>
      </c>
      <c r="L3651" s="444">
        <f t="shared" ca="1" si="172"/>
        <v>-1698504837003.3652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-1698504837003.3652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-7077103487.5140219</v>
      </c>
      <c r="L3652" s="444">
        <f t="shared" ca="1" si="172"/>
        <v>-1705581940490.8792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-1705581940490.8792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-7106591418.7119961</v>
      </c>
      <c r="L3653" s="444">
        <f t="shared" ca="1" si="172"/>
        <v>-1712688531909.5911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-1712688531909.5911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-7136202216.2899628</v>
      </c>
      <c r="L3654" s="444">
        <f t="shared" ca="1" si="172"/>
        <v>-1719824734125.8811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-1719824734125.8811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-7165936392.1911707</v>
      </c>
      <c r="L3655" s="444">
        <f t="shared" ca="1" si="172"/>
        <v>-1726990670518.0723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-1726990670518.0723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-7195794460.4919672</v>
      </c>
      <c r="L3656" s="444">
        <f t="shared" ca="1" si="172"/>
        <v>-1734186464978.5642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-1734186464978.5642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-7225776937.4106836</v>
      </c>
      <c r="L3657" s="444">
        <f t="shared" ca="1" si="172"/>
        <v>-1741412241915.9749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-1741412241915.9749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-7255884341.3165627</v>
      </c>
      <c r="L3658" s="444">
        <f t="shared" ca="1" si="172"/>
        <v>-1748668126257.2915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-1748668126257.2915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-7286117192.7387133</v>
      </c>
      <c r="L3659" s="444">
        <f t="shared" ca="1" si="172"/>
        <v>-1755954243450.0303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-1755954243450.0303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-7316476014.3751259</v>
      </c>
      <c r="L3660" s="444">
        <f t="shared" ca="1" si="172"/>
        <v>-1763270719464.4055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-1763270719464.4055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-7346961331.1016893</v>
      </c>
      <c r="L3661" s="444">
        <f t="shared" ca="1" si="172"/>
        <v>-1770617680795.5073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-1770617680795.5073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-7377573669.9812803</v>
      </c>
      <c r="L3662" s="444">
        <f t="shared" ca="1" si="172"/>
        <v>-1777995254465.4885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-1777995254465.4885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-7408313560.2728691</v>
      </c>
      <c r="L3663" s="444">
        <f t="shared" ca="1" si="172"/>
        <v>-1785403568025.7615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-1785403568025.7615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-7439181533.4406738</v>
      </c>
      <c r="L3664" s="444">
        <f t="shared" ca="1" si="172"/>
        <v>-1792842749559.2021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-1792842749559.2021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-7470178123.1633425</v>
      </c>
      <c r="L3665" s="444">
        <f t="shared" ca="1" si="172"/>
        <v>-1800312927682.3655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-1800312927682.3655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-7501303865.3431902</v>
      </c>
      <c r="L3666" s="444">
        <f t="shared" ca="1" si="172"/>
        <v>-1807814231547.7087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-1807814231547.7087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-7532559298.1154528</v>
      </c>
      <c r="L3667" s="444">
        <f t="shared" ca="1" si="172"/>
        <v>-1815346790845.8242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-1815346790845.8242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-7563944961.8576002</v>
      </c>
      <c r="L3668" s="444">
        <f t="shared" ca="1" si="172"/>
        <v>-1822910735807.6819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-1822910735807.6819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-7595461399.1986752</v>
      </c>
      <c r="L3669" s="444">
        <f t="shared" ca="1" si="172"/>
        <v>-1830506197206.8806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-1830506197206.8806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-7627109155.0286694</v>
      </c>
      <c r="L3670" s="444">
        <f t="shared" ca="1" si="172"/>
        <v>-1838133306361.9092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-1838133306361.9092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-7658888776.5079546</v>
      </c>
      <c r="L3671" s="444">
        <f t="shared" ca="1" si="172"/>
        <v>-1845792195138.4172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-1845792195138.4172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-7690800813.0767374</v>
      </c>
      <c r="L3672" s="444">
        <f t="shared" ca="1" si="172"/>
        <v>-1853482995951.4939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-1853482995951.4939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-7722845816.4645576</v>
      </c>
      <c r="L3673" s="444">
        <f t="shared" ca="1" si="172"/>
        <v>-1861205841767.9585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-1861205841767.9585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-7755024340.6998262</v>
      </c>
      <c r="L3674" s="444">
        <f t="shared" ca="1" si="172"/>
        <v>-1868960866108.6582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-1868960866108.6582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-7787336942.1194086</v>
      </c>
      <c r="L3675" s="444">
        <f t="shared" ca="1" si="172"/>
        <v>-1876748203050.7776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-1876748203050.7776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-7819784179.3782396</v>
      </c>
      <c r="L3676" s="444">
        <f t="shared" ca="1" si="172"/>
        <v>-1884567987230.1558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-1884567987230.1558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-7852366613.4589834</v>
      </c>
      <c r="L3677" s="444">
        <f t="shared" ca="1" si="172"/>
        <v>-1892420353843.6147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-1892420353843.6147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-7885084807.6817284</v>
      </c>
      <c r="L3678" s="444">
        <f t="shared" ca="1" si="172"/>
        <v>-1900305438651.2964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-1900305438651.2964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-7917939327.7137346</v>
      </c>
      <c r="L3679" s="444">
        <f t="shared" ca="1" si="172"/>
        <v>-1908223377979.01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-1908223377979.01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-7950930741.5792084</v>
      </c>
      <c r="L3680" s="444">
        <f t="shared" ca="1" si="172"/>
        <v>-1916174308720.5891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-1916174308720.5891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-7984059619.6691208</v>
      </c>
      <c r="L3681" s="444">
        <f t="shared" ca="1" si="172"/>
        <v>-1924158368340.2583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-1924158368340.2583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-8017326534.7510757</v>
      </c>
      <c r="L3682" s="444">
        <f t="shared" ca="1" si="172"/>
        <v>-1932175694875.0093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-1932175694875.0093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-8050732061.9792051</v>
      </c>
      <c r="L3683" s="444">
        <f t="shared" ca="1" si="172"/>
        <v>-1940226426936.9885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-1940226426936.9885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-8084276778.9041185</v>
      </c>
      <c r="L3684" s="444">
        <f t="shared" ca="1" si="172"/>
        <v>-1948310703715.8926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-1948310703715.8926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-8117961265.4828854</v>
      </c>
      <c r="L3685" s="444">
        <f t="shared" ca="1" si="172"/>
        <v>-1956428664981.3755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-1956428664981.3755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-8151786104.0890646</v>
      </c>
      <c r="L3686" s="444">
        <f t="shared" ca="1" si="172"/>
        <v>-1964580451085.4646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-1964580451085.4646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-8185751879.522769</v>
      </c>
      <c r="L3687" s="444">
        <f t="shared" ca="1" si="172"/>
        <v>-1972766202964.9873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-1972766202964.9873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-8219859179.0207815</v>
      </c>
      <c r="L3688" s="444">
        <f t="shared" ca="1" si="172"/>
        <v>-1980986062144.0081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-1980986062144.0081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-8254108592.2666998</v>
      </c>
      <c r="L3689" s="444">
        <f t="shared" ca="1" si="172"/>
        <v>-1989240170736.2747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-1989240170736.2747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-8288500711.401144</v>
      </c>
      <c r="L3690" s="444">
        <f t="shared" ca="1" si="172"/>
        <v>-1997528671447.6758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-1997528671447.6758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-8323036131.0319824</v>
      </c>
      <c r="L3691" s="444">
        <f t="shared" ca="1" si="172"/>
        <v>-2005851707578.7078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-2005851707578.7078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-8357715448.2446156</v>
      </c>
      <c r="L3692" s="444">
        <f t="shared" ca="1" si="172"/>
        <v>-2014209423026.9524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-2014209423026.9524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-8392539262.6123018</v>
      </c>
      <c r="L3693" s="444">
        <f t="shared" ca="1" si="172"/>
        <v>-2022601962289.5647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-2022601962289.5647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-8427508176.2065182</v>
      </c>
      <c r="L3694" s="444">
        <f t="shared" ca="1" si="172"/>
        <v>-2031029470465.7712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-2031029470465.7712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-8462622793.6073799</v>
      </c>
      <c r="L3695" s="444">
        <f t="shared" ca="1" si="172"/>
        <v>-2039492093259.3787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-2039492093259.3787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-8497883721.9140778</v>
      </c>
      <c r="L3696" s="444">
        <f t="shared" ca="1" si="172"/>
        <v>-2047989976981.2927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-2047989976981.2927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-8533291570.7553864</v>
      </c>
      <c r="L3697" s="444">
        <f t="shared" ca="1" si="172"/>
        <v>-2056523268552.0481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-2056523268552.0481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-8568846952.3002005</v>
      </c>
      <c r="L3698" s="444">
        <f t="shared" ca="1" si="172"/>
        <v>-2065092115504.3484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-2065092115504.3484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-8604550481.2681198</v>
      </c>
      <c r="L3699" s="444">
        <f t="shared" ca="1" si="172"/>
        <v>-2073696665985.6165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-2073696665985.6165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-8640402774.9400673</v>
      </c>
      <c r="L3700" s="444">
        <f t="shared" ca="1" si="172"/>
        <v>-2082337068760.5566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-2082337068760.5566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-8676404453.1689854</v>
      </c>
      <c r="L3701" s="444">
        <f t="shared" ca="1" si="172"/>
        <v>-2091013473213.7256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-2091013473213.7256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-8712556138.390522</v>
      </c>
      <c r="L3702" s="444">
        <f t="shared" ca="1" si="172"/>
        <v>-2099726029352.1162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-2099726029352.1162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-8748858455.6338158</v>
      </c>
      <c r="L3703" s="444">
        <f t="shared" ca="1" si="172"/>
        <v>-2108474887807.75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-2108474887807.75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-8785312032.5322914</v>
      </c>
      <c r="L3704" s="444">
        <f t="shared" ca="1" si="172"/>
        <v>-2117260199840.2822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-2117260199840.2822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-8821917499.3345089</v>
      </c>
      <c r="L3705" s="444">
        <f t="shared" ca="1" si="172"/>
        <v>-2126082117339.6167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-2126082117339.6167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-8858675488.9150696</v>
      </c>
      <c r="L3706" s="444">
        <f t="shared" ca="1" si="172"/>
        <v>-2134940792828.5317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-2134940792828.5317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-8895586636.7855492</v>
      </c>
      <c r="L3707" s="444">
        <f t="shared" ca="1" si="172"/>
        <v>-2143836379465.3174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-2143836379465.3174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-8932651581.1054897</v>
      </c>
      <c r="L3708" s="444">
        <f t="shared" ca="1" si="172"/>
        <v>-2152769031046.4229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-2152769031046.4229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-8969870962.693428</v>
      </c>
      <c r="L3709" s="444">
        <f t="shared" ca="1" si="172"/>
        <v>-2161738902009.1162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-2161738902009.1162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-9007245425.0379848</v>
      </c>
      <c r="L3710" s="444">
        <f t="shared" ca="1" si="172"/>
        <v>-2170746147434.1543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-2170746147434.1543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-9044775614.3089771</v>
      </c>
      <c r="L3711" s="444">
        <f t="shared" ca="1" si="172"/>
        <v>-2179790923048.4634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-2179790923048.4634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-9082462179.368597</v>
      </c>
      <c r="L3712" s="444">
        <f t="shared" ca="1" si="172"/>
        <v>-2188873385227.832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-2188873385227.832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-9120305771.7826328</v>
      </c>
      <c r="L3713" s="444">
        <f t="shared" ca="1" si="172"/>
        <v>-2197993690999.6147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-2197993690999.6147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-9158307045.831728</v>
      </c>
      <c r="L3714" s="444">
        <f t="shared" ca="1" si="172"/>
        <v>-2207151998045.4463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-2207151998045.4463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-9196466658.5226936</v>
      </c>
      <c r="L3715" s="444">
        <f t="shared" ca="1" si="172"/>
        <v>-2216348464703.9688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-2216348464703.9688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-9234785269.5998688</v>
      </c>
      <c r="L3716" s="444">
        <f t="shared" ca="1" si="172"/>
        <v>-2225583249973.5688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-2225583249973.5688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-9273263541.5565376</v>
      </c>
      <c r="L3717" s="444">
        <f t="shared" ca="1" si="172"/>
        <v>-2234856513515.1255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-2234856513515.1255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-9311902139.6463566</v>
      </c>
      <c r="L3718" s="444">
        <f t="shared" ca="1" si="172"/>
        <v>-2244168415654.772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-2244168415654.772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-9350701731.8948822</v>
      </c>
      <c r="L3719" s="444">
        <f t="shared" ca="1" si="172"/>
        <v>-2253519117386.667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-2253519117386.667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-9389662989.1111126</v>
      </c>
      <c r="L3720" s="444">
        <f t="shared" ca="1" si="172"/>
        <v>-2262908780375.7783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-2262908780375.7783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-9428786584.8990765</v>
      </c>
      <c r="L3721" s="444">
        <f t="shared" ca="1" si="172"/>
        <v>-2272337566960.6772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-2272337566960.6772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-9468073195.6694889</v>
      </c>
      <c r="L3722" s="444">
        <f t="shared" ca="1" si="172"/>
        <v>-2281805640156.3467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-2281805640156.3467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-9507523500.6514435</v>
      </c>
      <c r="L3723" s="444">
        <f t="shared" ca="1" si="172"/>
        <v>-2291313163656.998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-2291313163656.998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-9547138181.9041576</v>
      </c>
      <c r="L3724" s="444">
        <f t="shared" ca="1" si="172"/>
        <v>-2300860301838.9023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-2300860301838.9023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-9586917924.3287601</v>
      </c>
      <c r="L3725" s="444">
        <f t="shared" ca="1" si="172"/>
        <v>-2310447219763.231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-2310447219763.231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-9626863415.6801281</v>
      </c>
      <c r="L3726" s="444">
        <f t="shared" ca="1" si="172"/>
        <v>-2320074083178.9111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-2320074083178.9111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-9666975346.5787964</v>
      </c>
      <c r="L3727" s="444">
        <f t="shared" ca="1" si="172"/>
        <v>-2329741058525.4897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-2329741058525.4897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-9707254410.5228729</v>
      </c>
      <c r="L3728" s="444">
        <f t="shared" ca="1" si="172"/>
        <v>-2339448312936.0127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-2339448312936.0127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-9747701303.900053</v>
      </c>
      <c r="L3729" s="444">
        <f t="shared" ca="1" si="172"/>
        <v>-2349196014239.9126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-2349196014239.9126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-9788316725.9996357</v>
      </c>
      <c r="L3730" s="444">
        <f t="shared" ca="1" si="172"/>
        <v>-2358984330965.9121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-2358984330965.9121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-9829101379.0246334</v>
      </c>
      <c r="L3731" s="444">
        <f t="shared" ca="1" si="172"/>
        <v>-2368813432344.9365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-2368813432344.9365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-9870055968.1039028</v>
      </c>
      <c r="L3732" s="444">
        <f t="shared" ca="1" si="172"/>
        <v>-2378683488313.0405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-2378683488313.0405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-9911181201.3043346</v>
      </c>
      <c r="L3733" s="444">
        <f t="shared" ca="1" si="172"/>
        <v>-2388594669514.3447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-2388594669514.3447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-9952477789.6431026</v>
      </c>
      <c r="L3734" s="444">
        <f t="shared" ca="1" si="172"/>
        <v>-2398547147303.9878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-2398547147303.9878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-9993946447.0999489</v>
      </c>
      <c r="L3735" s="444">
        <f t="shared" ca="1" si="172"/>
        <v>-2408541093751.0879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-2408541093751.0879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-10035587890.629532</v>
      </c>
      <c r="L3736" s="444">
        <f t="shared" ca="1" si="172"/>
        <v>-2418576681641.7173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-2418576681641.7173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-10077402840.173822</v>
      </c>
      <c r="L3737" s="444">
        <f t="shared" ca="1" si="172"/>
        <v>-2428654084481.8911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-2428654084481.8911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-10119392018.674545</v>
      </c>
      <c r="L3738" s="444">
        <f t="shared" ca="1" si="172"/>
        <v>-2438773476500.5654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-2438773476500.5654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-10161556152.08569</v>
      </c>
      <c r="L3739" s="444">
        <f t="shared" ca="1" si="172"/>
        <v>-2448935032652.6509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-2448935032652.6509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-10203895969.386045</v>
      </c>
      <c r="L3740" s="444">
        <f t="shared" ca="1" si="172"/>
        <v>-2459138928622.0371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-2459138928622.0371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-10246412202.591822</v>
      </c>
      <c r="L3741" s="444">
        <f t="shared" ca="1" si="172"/>
        <v>-2469385340824.6289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-2469385340824.6289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-10289105586.769287</v>
      </c>
      <c r="L3742" s="444">
        <f t="shared" ca="1" si="172"/>
        <v>-2479674446411.3984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-2479674446411.3984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-10331976860.047493</v>
      </c>
      <c r="L3743" s="444">
        <f t="shared" ca="1" si="172"/>
        <v>-2490006423271.4458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-2490006423271.4458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-10375026763.631023</v>
      </c>
      <c r="L3744" s="444">
        <f t="shared" ca="1" si="172"/>
        <v>-2500381450035.0767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-2500381450035.0767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-10418256041.812819</v>
      </c>
      <c r="L3745" s="444">
        <f t="shared" ca="1" si="172"/>
        <v>-2510799706076.8896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-2510799706076.8896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-10461665441.98704</v>
      </c>
      <c r="L3746" s="444">
        <f t="shared" ca="1" si="172"/>
        <v>-2521261371518.8765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-2521261371518.8765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-10505255714.661985</v>
      </c>
      <c r="L3747" s="444">
        <f t="shared" ca="1" si="172"/>
        <v>-2531766627233.5386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-2531766627233.5386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-10549027613.473078</v>
      </c>
      <c r="L3748" s="444">
        <f t="shared" ca="1" si="172"/>
        <v>-2542315654847.0117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-2542315654847.0117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-10592981895.195883</v>
      </c>
      <c r="L3749" s="444">
        <f t="shared" ca="1" si="172"/>
        <v>-2552908636742.2075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-2552908636742.2075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-10637119319.759197</v>
      </c>
      <c r="L3750" s="444">
        <f t="shared" ca="1" si="172"/>
        <v>-2563545756061.9668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-2563545756061.9668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-10681440650.258194</v>
      </c>
      <c r="L3751" s="444">
        <f t="shared" ca="1" si="172"/>
        <v>-2574227196712.2251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-2574227196712.2251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-10725946652.967604</v>
      </c>
      <c r="L3752" s="444">
        <f t="shared" ca="1" si="172"/>
        <v>-2584953143365.1929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-2584953143365.1929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-10770638097.354971</v>
      </c>
      <c r="L3753" s="444">
        <f t="shared" ca="1" si="172"/>
        <v>-2595723781462.5479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-2595723781462.5479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-10815515756.093948</v>
      </c>
      <c r="L3754" s="444">
        <f t="shared" ca="1" si="172"/>
        <v>-2606539297218.6416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-2606539297218.6416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-10860580405.077673</v>
      </c>
      <c r="L3755" s="444">
        <f t="shared" ca="1" si="172"/>
        <v>-2617399877623.7192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-2617399877623.7192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-10905832823.432163</v>
      </c>
      <c r="L3756" s="444">
        <f t="shared" ca="1" si="172"/>
        <v>-2628305710447.1514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-2628305710447.1514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-10951273793.529797</v>
      </c>
      <c r="L3757" s="444">
        <f t="shared" ca="1" si="172"/>
        <v>-2639256984240.6812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-2639256984240.6812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-10996904101.002838</v>
      </c>
      <c r="L3758" s="444">
        <f t="shared" ca="1" si="172"/>
        <v>-2650253888341.6841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-2650253888341.6841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-11042724534.757017</v>
      </c>
      <c r="L3759" s="444">
        <f t="shared" ca="1" si="172"/>
        <v>-2661296612876.4409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-2661296612876.4409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-11088735886.98517</v>
      </c>
      <c r="L3760" s="444">
        <f t="shared" ca="1" si="172"/>
        <v>-2672385348763.4263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-2672385348763.4263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-11134938953.180943</v>
      </c>
      <c r="L3761" s="444">
        <f t="shared" ca="1" si="172"/>
        <v>-2683520287716.6074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-2683520287716.6074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-11181334532.152531</v>
      </c>
      <c r="L3762" s="444">
        <f t="shared" ca="1" si="172"/>
        <v>-2694701622248.7598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-2694701622248.7598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-11227923426.036499</v>
      </c>
      <c r="L3763" s="444">
        <f t="shared" ca="1" si="172"/>
        <v>-2705929545674.7964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-2705929545674.7964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-11274706440.311651</v>
      </c>
      <c r="L3764" s="444">
        <f t="shared" ca="1" si="172"/>
        <v>-2717204252115.1079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-2717204252115.1079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-11321684383.81295</v>
      </c>
      <c r="L3765" s="444">
        <f t="shared" ca="1" si="172"/>
        <v>-2728525936498.9209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-2728525936498.9209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-11368858068.745504</v>
      </c>
      <c r="L3766" s="444">
        <f t="shared" ca="1" si="172"/>
        <v>-2739894794567.6665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-2739894794567.6665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-11416228310.69861</v>
      </c>
      <c r="L3767" s="444">
        <f t="shared" ca="1" si="172"/>
        <v>-2751311022878.3652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-2751311022878.3652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-11463795928.659855</v>
      </c>
      <c r="L3768" s="444">
        <f t="shared" ca="1" si="172"/>
        <v>-2762774818807.0249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-2762774818807.0249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-11511561745.02927</v>
      </c>
      <c r="L3769" s="444">
        <f t="shared" ca="1" si="172"/>
        <v>-2774286380552.0542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-2774286380552.0542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-11559526585.633558</v>
      </c>
      <c r="L3770" s="444">
        <f t="shared" ca="1" si="172"/>
        <v>-2785845907137.688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-2785845907137.688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-11607691279.740366</v>
      </c>
      <c r="L3771" s="444">
        <f t="shared" ca="1" si="172"/>
        <v>-2797453598417.4282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-2797453598417.4282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-11656056660.072617</v>
      </c>
      <c r="L3772" s="444">
        <f t="shared" ca="1" si="172"/>
        <v>-2809109655077.501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-2809109655077.501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-11704623562.82292</v>
      </c>
      <c r="L3773" s="444">
        <f t="shared" ca="1" si="172"/>
        <v>-2820814278640.3237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-2820814278640.3237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-11753392827.668015</v>
      </c>
      <c r="L3774" s="444">
        <f t="shared" ca="1" si="172"/>
        <v>-2832567671467.9917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-2832567671467.9917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-11802365297.783298</v>
      </c>
      <c r="L3775" s="444">
        <f t="shared" ca="1" si="172"/>
        <v>-2844370036765.7749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-2844370036765.7749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-11851541819.857395</v>
      </c>
      <c r="L3776" s="444">
        <f t="shared" ca="1" si="172"/>
        <v>-2856221578585.6323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-2856221578585.6323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-11900923244.106802</v>
      </c>
      <c r="L3777" s="444">
        <f t="shared" ca="1" si="172"/>
        <v>-2868122501829.7393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-2868122501829.7393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-11950510424.290581</v>
      </c>
      <c r="L3778" s="444">
        <f t="shared" ca="1" si="172"/>
        <v>-2880073012254.0298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-2880073012254.0298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-12000304217.725124</v>
      </c>
      <c r="L3779" s="444">
        <f t="shared" ca="1" si="172"/>
        <v>-2892073316471.7549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-2892073316471.7549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-12050305485.298979</v>
      </c>
      <c r="L3780" s="444">
        <f t="shared" ca="1" si="172"/>
        <v>-2904123621957.0537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-2904123621957.0537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-12100515091.487724</v>
      </c>
      <c r="L3781" s="444">
        <f t="shared" ca="1" si="172"/>
        <v>-2916224137048.5415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-2916224137048.5415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-12150933904.368923</v>
      </c>
      <c r="L3782" s="444">
        <f t="shared" ca="1" si="172"/>
        <v>-2928375070952.9106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-2928375070952.9106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-12201562795.637127</v>
      </c>
      <c r="L3783" s="444">
        <f t="shared" ca="1" si="172"/>
        <v>-2940576633748.5479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-2940576633748.5479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-12252402640.61895</v>
      </c>
      <c r="L3784" s="444">
        <f t="shared" ca="1" si="172"/>
        <v>-2952829036389.167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-2952829036389.167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-12303454318.288197</v>
      </c>
      <c r="L3785" s="444">
        <f t="shared" ca="1" si="172"/>
        <v>-2965132490707.4551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-2965132490707.4551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-12354718711.281063</v>
      </c>
      <c r="L3786" s="444">
        <f t="shared" ca="1" si="172"/>
        <v>-2977487209418.7363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-2977487209418.7363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-12406196705.911402</v>
      </c>
      <c r="L3787" s="444">
        <f t="shared" ca="1" si="172"/>
        <v>-2989893406124.6479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-2989893406124.6479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-12457889192.186033</v>
      </c>
      <c r="L3788" s="444">
        <f t="shared" ca="1" si="172"/>
        <v>-3002351295316.834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-3002351295316.834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-12509797063.820141</v>
      </c>
      <c r="L3789" s="444">
        <f t="shared" ca="1" si="172"/>
        <v>-3014861092380.6543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-3014861092380.6543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-12561921218.252726</v>
      </c>
      <c r="L3790" s="444">
        <f t="shared" ca="1" si="172"/>
        <v>-3027423013598.9072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-3027423013598.9072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-12614262556.662113</v>
      </c>
      <c r="L3791" s="444">
        <f t="shared" ca="1" si="172"/>
        <v>-3040037276155.5693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-3040037276155.5693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-12666821983.981539</v>
      </c>
      <c r="L3792" s="444">
        <f t="shared" ca="1" si="172"/>
        <v>-3052704098139.5508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-3052704098139.5508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-12719600408.914795</v>
      </c>
      <c r="L3793" s="444">
        <f t="shared" ca="1" si="172"/>
        <v>-3065423698548.4658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-3065423698548.4658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-12772598743.951941</v>
      </c>
      <c r="L3794" s="444">
        <f t="shared" ca="1" si="172"/>
        <v>-3078196297292.418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-3078196297292.418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-12825817905.385075</v>
      </c>
      <c r="L3795" s="444">
        <f t="shared" ca="1" si="172"/>
        <v>-3091022115197.8032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-3091022115197.8032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-12879258813.324181</v>
      </c>
      <c r="L3796" s="444">
        <f t="shared" ca="1" si="172"/>
        <v>-3103901374011.1274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-3103901374011.1274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-12932922391.713032</v>
      </c>
      <c r="L3797" s="444">
        <f t="shared" ca="1" si="172"/>
        <v>-3116834296402.8403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-3116834296402.8403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-12986809568.345167</v>
      </c>
      <c r="L3798" s="444">
        <f t="shared" ca="1" si="172"/>
        <v>-3129821105971.1855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-3129821105971.1855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-13040921274.87994</v>
      </c>
      <c r="L3799" s="444">
        <f t="shared" ca="1" si="172"/>
        <v>-3142862027246.0654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-3142862027246.0654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-13095258446.858606</v>
      </c>
      <c r="L3800" s="444">
        <f t="shared" ca="1" si="172"/>
        <v>-3155957285692.9238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-3155957285692.9238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-13149822023.720516</v>
      </c>
      <c r="L3801" s="444">
        <f t="shared" ca="1" si="172"/>
        <v>-3169107107716.6445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-3169107107716.6445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-13204612948.819351</v>
      </c>
      <c r="L3802" s="444">
        <f t="shared" ca="1" si="172"/>
        <v>-3182311720665.4639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-3182311720665.4639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-13259632169.439432</v>
      </c>
      <c r="L3803" s="444">
        <f t="shared" ca="1" si="172"/>
        <v>-3195571352834.9033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-3195571352834.9033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-13314880636.812098</v>
      </c>
      <c r="L3804" s="444">
        <f t="shared" ca="1" si="172"/>
        <v>-3208886233471.7153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-3208886233471.7153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-13370359306.132147</v>
      </c>
      <c r="L3805" s="444">
        <f t="shared" ca="1" si="172"/>
        <v>-3222256592777.8477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-3222256592777.8477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-13426069136.574366</v>
      </c>
      <c r="L3806" s="444">
        <f t="shared" ca="1" si="172"/>
        <v>-3235682661914.4219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-3235682661914.4219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-13482011091.310091</v>
      </c>
      <c r="L3807" s="444">
        <f t="shared" ca="1" si="172"/>
        <v>-3249164673005.7319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-3249164673005.7319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-13538186137.523884</v>
      </c>
      <c r="L3808" s="444">
        <f t="shared" ca="1" si="172"/>
        <v>-3262702859143.2559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-3262702859143.2559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-13594595246.430233</v>
      </c>
      <c r="L3809" s="444">
        <f t="shared" ca="1" si="172"/>
        <v>-3276297454389.686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-3276297454389.686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-13651239393.290358</v>
      </c>
      <c r="L3810" s="444">
        <f t="shared" ca="1" si="172"/>
        <v>-3289948693782.9766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-3289948693782.9766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-13708119557.42907</v>
      </c>
      <c r="L3811" s="444">
        <f t="shared" ca="1" si="172"/>
        <v>-3303656813340.4058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-3303656813340.4058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-13765236722.25169</v>
      </c>
      <c r="L3812" s="444">
        <f t="shared" ca="1" si="172"/>
        <v>-3317422050062.6572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-3317422050062.6572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-13822591875.261072</v>
      </c>
      <c r="L3813" s="444">
        <f t="shared" ca="1" si="172"/>
        <v>-3331244641937.9185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-3331244641937.9185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-13880186008.074659</v>
      </c>
      <c r="L3814" s="444">
        <f t="shared" ca="1" si="172"/>
        <v>-3345124827945.9932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-3345124827945.9932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-13938020116.441637</v>
      </c>
      <c r="L3815" s="444">
        <f t="shared" ca="1" si="172"/>
        <v>-3359062848062.4346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-3359062848062.4346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-13996095200.260143</v>
      </c>
      <c r="L3816" s="444">
        <f t="shared" ca="1" si="172"/>
        <v>-3373058943262.6948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-3373058943262.6948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-14054412263.594561</v>
      </c>
      <c r="L3817" s="444">
        <f t="shared" ca="1" si="172"/>
        <v>-3387113355526.2896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-3387113355526.2896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-14112972314.692873</v>
      </c>
      <c r="L3818" s="444">
        <f t="shared" ca="1" si="172"/>
        <v>-3401226327840.9824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-3401226327840.9824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-14171776366.004093</v>
      </c>
      <c r="L3819" s="444">
        <f t="shared" ca="1" si="172"/>
        <v>-3415398104206.9863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-3415398104206.9863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-14230825434.195776</v>
      </c>
      <c r="L3820" s="444">
        <f t="shared" ca="1" si="172"/>
        <v>-3429628929641.1821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-3429628929641.1821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-14290120540.171591</v>
      </c>
      <c r="L3821" s="444">
        <f t="shared" ca="1" si="172"/>
        <v>-3443919050181.3535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-3443919050181.3535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-14349662709.08897</v>
      </c>
      <c r="L3822" s="444">
        <f t="shared" ca="1" si="172"/>
        <v>-3458268712890.4424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-3458268712890.4424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-14409452970.376842</v>
      </c>
      <c r="L3823" s="444">
        <f t="shared" ca="1" si="172"/>
        <v>-3472678165860.8193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-3472678165860.8193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-14469492357.753412</v>
      </c>
      <c r="L3824" s="444">
        <f t="shared" ca="1" si="172"/>
        <v>-3487147658218.5728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-3487147658218.5728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-14529781909.244053</v>
      </c>
      <c r="L3825" s="444">
        <f t="shared" ca="1" si="172"/>
        <v>-3501677440127.8169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-3501677440127.8169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-14590322667.199234</v>
      </c>
      <c r="L3826" s="444">
        <f t="shared" ca="1" si="172"/>
        <v>-3516267762795.0161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-3516267762795.0161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-14651115678.312565</v>
      </c>
      <c r="L3827" s="444">
        <f t="shared" ca="1" si="172"/>
        <v>-3530918878473.3286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-3530918878473.3286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-14712161993.63887</v>
      </c>
      <c r="L3828" s="444">
        <f t="shared" ca="1" si="172"/>
        <v>-3545631040466.9673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-3545631040466.9673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-14773462668.612364</v>
      </c>
      <c r="L3829" s="444">
        <f t="shared" ca="1" si="172"/>
        <v>-3560404503135.5796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-3560404503135.5796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-14835018763.064915</v>
      </c>
      <c r="L3830" s="444">
        <f t="shared" ca="1" si="172"/>
        <v>-3575239521898.6445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-3575239521898.6445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-14896831341.244352</v>
      </c>
      <c r="L3831" s="444">
        <f t="shared" ca="1" si="172"/>
        <v>-3590136353239.8887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-3590136353239.8887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-14958901471.83287</v>
      </c>
      <c r="L3832" s="444">
        <f t="shared" ca="1" si="172"/>
        <v>-3605095254711.7217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-3605095254711.7217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-15021230227.965508</v>
      </c>
      <c r="L3833" s="444">
        <f t="shared" ref="L3833:L4087" ca="1" si="177">I3833-J3833+K3833</f>
        <v>-3620116484939.687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-3620116484939.687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-15083818687.248695</v>
      </c>
      <c r="L3834" s="444">
        <f t="shared" ca="1" si="177"/>
        <v>-3635200303626.9355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-3635200303626.9355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-15146667931.778898</v>
      </c>
      <c r="L3835" s="444">
        <f t="shared" ca="1" si="177"/>
        <v>-3650346971558.7144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-3650346971558.7144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-15209779048.16131</v>
      </c>
      <c r="L3836" s="444">
        <f t="shared" ca="1" si="177"/>
        <v>-3665556750606.8755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-3665556750606.8755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-15273153127.528648</v>
      </c>
      <c r="L3837" s="444">
        <f t="shared" ca="1" si="177"/>
        <v>-3680829903734.4043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-3680829903734.4043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-15336791265.560019</v>
      </c>
      <c r="L3838" s="444">
        <f t="shared" ca="1" si="177"/>
        <v>-3696166694999.9644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-3696166694999.9644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-15400694562.499851</v>
      </c>
      <c r="L3839" s="444">
        <f t="shared" ca="1" si="177"/>
        <v>-3711567389562.4644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-3711567389562.4644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-15464864123.176937</v>
      </c>
      <c r="L3840" s="444">
        <f t="shared" ca="1" si="177"/>
        <v>-3727032253685.6411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-3727032253685.6411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-15529301057.023504</v>
      </c>
      <c r="L3841" s="444">
        <f t="shared" ca="1" si="177"/>
        <v>-3742561554742.6646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-3742561554742.6646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-15594006478.094435</v>
      </c>
      <c r="L3842" s="444">
        <f t="shared" ca="1" si="177"/>
        <v>-3758155561220.7588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-3758155561220.7588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-15658981505.086494</v>
      </c>
      <c r="L3843" s="444">
        <f t="shared" ca="1" si="177"/>
        <v>-3773814542725.8452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-3773814542725.8452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-15724227261.357689</v>
      </c>
      <c r="L3844" s="444">
        <f t="shared" ca="1" si="177"/>
        <v>-3789538769987.2031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-3789538769987.2031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-15789744874.946678</v>
      </c>
      <c r="L3845" s="444">
        <f t="shared" ca="1" si="177"/>
        <v>-3805328514862.1499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-3805328514862.1499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-15855535478.592291</v>
      </c>
      <c r="L3846" s="444">
        <f t="shared" ca="1" si="177"/>
        <v>-3821184050340.7422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-3821184050340.7422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-15921600209.753094</v>
      </c>
      <c r="L3847" s="444">
        <f t="shared" ca="1" si="177"/>
        <v>-3837105650550.4951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-3837105650550.4951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-15987940210.627062</v>
      </c>
      <c r="L3848" s="444">
        <f t="shared" ca="1" si="177"/>
        <v>-3853093590761.1221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-3853093590761.1221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-16054556628.171341</v>
      </c>
      <c r="L3849" s="444">
        <f t="shared" ca="1" si="177"/>
        <v>-3869148147389.2935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-3869148147389.2935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-16121450614.122055</v>
      </c>
      <c r="L3850" s="444">
        <f t="shared" ca="1" si="177"/>
        <v>-3885269598003.4155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-3885269598003.4155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-16188623325.014229</v>
      </c>
      <c r="L3851" s="444">
        <f t="shared" ca="1" si="177"/>
        <v>-3901458221328.4297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-3901458221328.4297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-16256075922.201792</v>
      </c>
      <c r="L3852" s="444">
        <f t="shared" ca="1" si="177"/>
        <v>-3917714297250.6313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-3917714297250.6313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-16323809571.87763</v>
      </c>
      <c r="L3853" s="444">
        <f t="shared" ca="1" si="177"/>
        <v>-3934038106822.5088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-3934038106822.5088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-16391825445.093786</v>
      </c>
      <c r="L3854" s="444">
        <f t="shared" ca="1" si="177"/>
        <v>-3950429932267.6025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-3950429932267.6025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-16460124717.781675</v>
      </c>
      <c r="L3855" s="444">
        <f t="shared" ca="1" si="177"/>
        <v>-3966890056985.3843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-3966890056985.3843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-16528708570.772434</v>
      </c>
      <c r="L3856" s="444">
        <f t="shared" ca="1" si="177"/>
        <v>-3983418765556.1567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-3983418765556.1567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-16597578189.81732</v>
      </c>
      <c r="L3857" s="444">
        <f t="shared" ca="1" si="177"/>
        <v>-4000016343745.9741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-4000016343745.9741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-16666734765.608225</v>
      </c>
      <c r="L3858" s="444">
        <f t="shared" ca="1" si="177"/>
        <v>-4016683078511.5825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-4016683078511.5825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-16736179493.798262</v>
      </c>
      <c r="L3859" s="444">
        <f t="shared" ca="1" si="177"/>
        <v>-4033419258005.3809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-4033419258005.3809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-16805913575.022421</v>
      </c>
      <c r="L3860" s="444">
        <f t="shared" ca="1" si="177"/>
        <v>-4050225171580.4033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-4050225171580.4033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-16875938214.918346</v>
      </c>
      <c r="L3861" s="444">
        <f t="shared" ca="1" si="177"/>
        <v>-4067101109795.3218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-4067101109795.3218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-16946254624.147177</v>
      </c>
      <c r="L3862" s="444">
        <f t="shared" ca="1" si="177"/>
        <v>-4084047364419.4688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-4084047364419.4688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-17016864018.414452</v>
      </c>
      <c r="L3863" s="444">
        <f t="shared" ca="1" si="177"/>
        <v>-4101064228437.8833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-4101064228437.8833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-17087767618.49118</v>
      </c>
      <c r="L3864" s="444">
        <f t="shared" ca="1" si="177"/>
        <v>-4118151996056.3745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-4118151996056.3745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-17158966650.234892</v>
      </c>
      <c r="L3865" s="444">
        <f t="shared" ca="1" si="177"/>
        <v>-4135310962706.6094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-4135310962706.6094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-17230462344.610874</v>
      </c>
      <c r="L3866" s="444">
        <f t="shared" ca="1" si="177"/>
        <v>-4152541425051.2202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-4152541425051.2202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-17302255937.713417</v>
      </c>
      <c r="L3867" s="444">
        <f t="shared" ca="1" si="177"/>
        <v>-4169843680988.9336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-4169843680988.9336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-17374348670.78722</v>
      </c>
      <c r="L3868" s="444">
        <f t="shared" ca="1" si="177"/>
        <v>-4187218029659.7207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-4187218029659.7207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-17446741790.248837</v>
      </c>
      <c r="L3869" s="444">
        <f t="shared" ca="1" si="177"/>
        <v>-4204664771449.9697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-4204664771449.9697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-17519436547.708206</v>
      </c>
      <c r="L3870" s="444">
        <f t="shared" ca="1" si="177"/>
        <v>-4222184207997.6777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-4222184207997.6777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-17592434199.990322</v>
      </c>
      <c r="L3871" s="444">
        <f t="shared" ca="1" si="177"/>
        <v>-4239776642197.668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-4239776642197.668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-17665736009.156952</v>
      </c>
      <c r="L3872" s="444">
        <f t="shared" ca="1" si="177"/>
        <v>-4257442378206.8247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-4257442378206.8247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-17739343242.528435</v>
      </c>
      <c r="L3873" s="444">
        <f t="shared" ca="1" si="177"/>
        <v>-4275181721449.353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-4275181721449.353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-17813257172.705639</v>
      </c>
      <c r="L3874" s="444">
        <f t="shared" ca="1" si="177"/>
        <v>-4292994978622.0586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-4292994978622.0586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-17887479077.591908</v>
      </c>
      <c r="L3875" s="444">
        <f t="shared" ca="1" si="177"/>
        <v>-4310882457699.6504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-4310882457699.6504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-17962010240.415211</v>
      </c>
      <c r="L3876" s="444">
        <f t="shared" ca="1" si="177"/>
        <v>-4328844467940.0654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-4328844467940.0654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-18036851949.750271</v>
      </c>
      <c r="L3877" s="444">
        <f t="shared" ca="1" si="177"/>
        <v>-4346881319889.8159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-4346881319889.8159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-18112005499.540901</v>
      </c>
      <c r="L3878" s="444">
        <f t="shared" ca="1" si="177"/>
        <v>-4364993325389.3569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-4364993325389.3569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-18187472189.122322</v>
      </c>
      <c r="L3879" s="444">
        <f t="shared" ca="1" si="177"/>
        <v>-4383180797578.4795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-4383180797578.4795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-18263253323.243664</v>
      </c>
      <c r="L3880" s="444">
        <f t="shared" ca="1" si="177"/>
        <v>-4401444050901.7236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-4401444050901.7236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-18339350212.090515</v>
      </c>
      <c r="L3881" s="444">
        <f t="shared" ca="1" si="177"/>
        <v>-4419783401113.8145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-4419783401113.8145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-18415764171.30756</v>
      </c>
      <c r="L3882" s="444">
        <f t="shared" ca="1" si="177"/>
        <v>-4438199165285.1221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-4438199165285.1221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-18492496522.021343</v>
      </c>
      <c r="L3883" s="444">
        <f t="shared" ca="1" si="177"/>
        <v>-4456691661807.1436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-4456691661807.1436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-18569548590.863098</v>
      </c>
      <c r="L3884" s="444">
        <f t="shared" ca="1" si="177"/>
        <v>-4475261210398.0068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-4475261210398.0068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-18646921709.991695</v>
      </c>
      <c r="L3885" s="444">
        <f t="shared" ca="1" si="177"/>
        <v>-4493908132107.998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-4493908132107.998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-18724617217.116657</v>
      </c>
      <c r="L3886" s="444">
        <f t="shared" ca="1" si="177"/>
        <v>-4512632749325.1143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-4512632749325.1143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-18802636455.521309</v>
      </c>
      <c r="L3887" s="444">
        <f t="shared" ca="1" si="177"/>
        <v>-4531435385780.6357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-4531435385780.6357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-18880980774.085983</v>
      </c>
      <c r="L3888" s="444">
        <f t="shared" ca="1" si="177"/>
        <v>-4550316366554.7217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-4550316366554.7217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-18959651527.31134</v>
      </c>
      <c r="L3889" s="444">
        <f t="shared" ca="1" si="177"/>
        <v>-4569276018082.0332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-4569276018082.0332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-19038650075.341805</v>
      </c>
      <c r="L3890" s="444">
        <f t="shared" ca="1" si="177"/>
        <v>-4588314668157.375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-4588314668157.375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-19117977783.989063</v>
      </c>
      <c r="L3891" s="444">
        <f t="shared" ca="1" si="177"/>
        <v>-4607432645941.3643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-4607432645941.3643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-19197636024.755684</v>
      </c>
      <c r="L3892" s="444">
        <f t="shared" ca="1" si="177"/>
        <v>-4626630281966.1201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-4626630281966.1201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-19277626174.858833</v>
      </c>
      <c r="L3893" s="444">
        <f t="shared" ca="1" si="177"/>
        <v>-4645907908140.9785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-4645907908140.9785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-19357949617.254078</v>
      </c>
      <c r="L3894" s="444">
        <f t="shared" ca="1" si="177"/>
        <v>-4665265857758.2324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-4665265857758.2324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-19438607740.659302</v>
      </c>
      <c r="L3895" s="444">
        <f t="shared" ca="1" si="177"/>
        <v>-4684704465498.8916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-4684704465498.8916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-19519601939.578716</v>
      </c>
      <c r="L3896" s="444">
        <f t="shared" ca="1" si="177"/>
        <v>-4704224067438.4707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-4704224067438.4707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-19600933614.326962</v>
      </c>
      <c r="L3897" s="444">
        <f t="shared" ca="1" si="177"/>
        <v>-4723825001052.7979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-4723825001052.7979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-19682604171.053326</v>
      </c>
      <c r="L3898" s="444">
        <f t="shared" ca="1" si="177"/>
        <v>-4743507605223.8516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-4743507605223.8516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-19764615021.766048</v>
      </c>
      <c r="L3899" s="444">
        <f t="shared" ca="1" si="177"/>
        <v>-4763272220245.6172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-4763272220245.6172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-19846967584.356739</v>
      </c>
      <c r="L3900" s="444">
        <f t="shared" ca="1" si="177"/>
        <v>-4783119187829.9736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-4783119187829.9736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-19929663282.624889</v>
      </c>
      <c r="L3901" s="444">
        <f t="shared" ca="1" si="177"/>
        <v>-4803048851112.5986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-4803048851112.5986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-20012703546.302494</v>
      </c>
      <c r="L3902" s="444">
        <f t="shared" ca="1" si="177"/>
        <v>-4823061554658.9014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-4823061554658.9014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-20096089811.078754</v>
      </c>
      <c r="L3903" s="444">
        <f t="shared" ca="1" si="177"/>
        <v>-4843157644469.9805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-4843157644469.9805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-20179823518.62492</v>
      </c>
      <c r="L3904" s="444">
        <f t="shared" ca="1" si="177"/>
        <v>-4863337467988.6055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-4863337467988.6055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-20263906116.61919</v>
      </c>
      <c r="L3905" s="444">
        <f t="shared" ca="1" si="177"/>
        <v>-4883601374105.2246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-4883601374105.2246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-20348339058.77177</v>
      </c>
      <c r="L3906" s="444">
        <f t="shared" ca="1" si="177"/>
        <v>-4903949713163.9961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-4903949713163.9961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-20433123804.849983</v>
      </c>
      <c r="L3907" s="444">
        <f t="shared" ca="1" si="177"/>
        <v>-4924382836968.8457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-4924382836968.8457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-20518261820.703522</v>
      </c>
      <c r="L3908" s="444">
        <f t="shared" ca="1" si="177"/>
        <v>-4944901098789.5488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-4944901098789.5488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-20603754578.289787</v>
      </c>
      <c r="L3909" s="444">
        <f t="shared" ca="1" si="177"/>
        <v>-4965504853367.8389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-4965504853367.8389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-20689603555.699329</v>
      </c>
      <c r="L3910" s="444">
        <f t="shared" ca="1" si="177"/>
        <v>-4986194456923.5381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-4986194456923.5381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-20775810237.181408</v>
      </c>
      <c r="L3911" s="444">
        <f t="shared" ca="1" si="177"/>
        <v>-5006970267160.7197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-5006970267160.7197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-20862376113.169666</v>
      </c>
      <c r="L3912" s="444">
        <f t="shared" ca="1" si="177"/>
        <v>-5027832643273.8896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-5027832643273.8896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-20949302680.307873</v>
      </c>
      <c r="L3913" s="444">
        <f t="shared" ca="1" si="177"/>
        <v>-5048781945954.1973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-5048781945954.1973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-21036591441.475822</v>
      </c>
      <c r="L3914" s="444">
        <f t="shared" ca="1" si="177"/>
        <v>-5069818537395.6729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-5069818537395.6729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-21124243905.815304</v>
      </c>
      <c r="L3915" s="444">
        <f t="shared" ca="1" si="177"/>
        <v>-5090942781301.4883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-5090942781301.4883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-21212261588.756203</v>
      </c>
      <c r="L3916" s="444">
        <f t="shared" ca="1" si="177"/>
        <v>-5112155042890.2441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-5112155042890.2441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-21300646012.042683</v>
      </c>
      <c r="L3917" s="444">
        <f t="shared" ca="1" si="177"/>
        <v>-5133455688902.2871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-5133455688902.2871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-21389398703.759529</v>
      </c>
      <c r="L3918" s="444">
        <f t="shared" ca="1" si="177"/>
        <v>-5154845087606.0469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-5154845087606.0469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-21478521198.358528</v>
      </c>
      <c r="L3919" s="444">
        <f t="shared" ca="1" si="177"/>
        <v>-5176323608804.4053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-5176323608804.4053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-21568015036.68502</v>
      </c>
      <c r="L3920" s="444">
        <f t="shared" ca="1" si="177"/>
        <v>-5197891623841.0898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-5197891623841.0898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-21657881766.004539</v>
      </c>
      <c r="L3921" s="444">
        <f t="shared" ca="1" si="177"/>
        <v>-5219549505607.0947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-5219549505607.0947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-21748122940.02956</v>
      </c>
      <c r="L3922" s="444">
        <f t="shared" ca="1" si="177"/>
        <v>-5241297628547.124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-5241297628547.124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-21838740118.94635</v>
      </c>
      <c r="L3923" s="444">
        <f t="shared" ca="1" si="177"/>
        <v>-5263136368666.0703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-5263136368666.0703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-21929734869.441959</v>
      </c>
      <c r="L3924" s="444">
        <f t="shared" ca="1" si="177"/>
        <v>-5285066103535.5127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-5285066103535.5127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-22021108764.731304</v>
      </c>
      <c r="L3925" s="444">
        <f t="shared" ca="1" si="177"/>
        <v>-5307087212300.2441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-5307087212300.2441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-22112863384.584351</v>
      </c>
      <c r="L3926" s="444">
        <f t="shared" ca="1" si="177"/>
        <v>-5329200075684.8281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-5329200075684.8281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-22205000315.353451</v>
      </c>
      <c r="L3927" s="444">
        <f t="shared" ca="1" si="177"/>
        <v>-5351405076000.1816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-5351405076000.1816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-22297521150.000755</v>
      </c>
      <c r="L3928" s="444">
        <f t="shared" ca="1" si="177"/>
        <v>-5373702597150.1826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-5373702597150.1826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-22390427488.125759</v>
      </c>
      <c r="L3929" s="444">
        <f t="shared" ca="1" si="177"/>
        <v>-5396093024638.3086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-5396093024638.3086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-22483720935.99295</v>
      </c>
      <c r="L3930" s="444">
        <f t="shared" ca="1" si="177"/>
        <v>-5418576745574.3018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-5418576745574.3018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-22577403106.559589</v>
      </c>
      <c r="L3931" s="444">
        <f t="shared" ca="1" si="177"/>
        <v>-5441154148680.8613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-5441154148680.8613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-22671475619.50359</v>
      </c>
      <c r="L3932" s="444">
        <f t="shared" ca="1" si="177"/>
        <v>-5463825624300.3652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-5463825624300.3652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-22765940101.251522</v>
      </c>
      <c r="L3933" s="444">
        <f t="shared" ca="1" si="177"/>
        <v>-5486591564401.6172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-5486591564401.6172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-22860798185.006737</v>
      </c>
      <c r="L3934" s="444">
        <f t="shared" ca="1" si="177"/>
        <v>-5509452362586.624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-5509452362586.624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-22956051510.777599</v>
      </c>
      <c r="L3935" s="444">
        <f t="shared" ca="1" si="177"/>
        <v>-5532408414097.4014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-5532408414097.4014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-23051701725.405838</v>
      </c>
      <c r="L3936" s="444">
        <f t="shared" ca="1" si="177"/>
        <v>-5555460115822.8076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-5555460115822.8076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-23147750482.595032</v>
      </c>
      <c r="L3937" s="444">
        <f t="shared" ca="1" si="177"/>
        <v>-5578607866305.4023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-5578607866305.4023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-23244199442.939175</v>
      </c>
      <c r="L3938" s="444">
        <f t="shared" ca="1" si="177"/>
        <v>-5601852065748.3418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-5601852065748.3418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-23341050273.951424</v>
      </c>
      <c r="L3939" s="444">
        <f t="shared" ca="1" si="177"/>
        <v>-5625193116022.293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-5625193116022.293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-23438304650.092888</v>
      </c>
      <c r="L3940" s="444">
        <f t="shared" ca="1" si="177"/>
        <v>-5648631420672.3857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-5648631420672.3857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-23535964252.801605</v>
      </c>
      <c r="L3941" s="444">
        <f t="shared" ca="1" si="177"/>
        <v>-5672167384925.1875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-5672167384925.1875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-23634030770.521614</v>
      </c>
      <c r="L3942" s="444">
        <f t="shared" ca="1" si="177"/>
        <v>-5695801415695.709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-5695801415695.709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-23732505898.732121</v>
      </c>
      <c r="L3943" s="444">
        <f t="shared" ca="1" si="177"/>
        <v>-5719533921594.4414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-5719533921594.4414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-23831391339.976837</v>
      </c>
      <c r="L3944" s="444">
        <f t="shared" ca="1" si="177"/>
        <v>-5743365312934.418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-5743365312934.418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-23930688803.89341</v>
      </c>
      <c r="L3945" s="444">
        <f t="shared" ca="1" si="177"/>
        <v>-5767296001738.3115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-5767296001738.3115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-24030400007.242966</v>
      </c>
      <c r="L3946" s="444">
        <f t="shared" ca="1" si="177"/>
        <v>-5791326401745.5547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-5791326401745.5547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-24130526673.939812</v>
      </c>
      <c r="L3947" s="444">
        <f t="shared" ca="1" si="177"/>
        <v>-5815456928419.4941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-5815456928419.4941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-24231070535.081226</v>
      </c>
      <c r="L3948" s="444">
        <f t="shared" ca="1" si="177"/>
        <v>-5839687998954.5752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-5839687998954.5752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-24332033328.977398</v>
      </c>
      <c r="L3949" s="444">
        <f t="shared" ca="1" si="177"/>
        <v>-5864020032283.5527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-5864020032283.5527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-24433416801.181469</v>
      </c>
      <c r="L3950" s="444">
        <f t="shared" ca="1" si="177"/>
        <v>-5888453449084.7344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-5888453449084.7344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-24535222704.519726</v>
      </c>
      <c r="L3951" s="444">
        <f t="shared" ca="1" si="177"/>
        <v>-5912988671789.2539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-5912988671789.2539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-24637452799.121891</v>
      </c>
      <c r="L3952" s="444">
        <f t="shared" ca="1" si="177"/>
        <v>-5937626124588.376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-5937626124588.376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-24740108852.451565</v>
      </c>
      <c r="L3953" s="444">
        <f t="shared" ca="1" si="177"/>
        <v>-5962366233440.8271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-5962366233440.8271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-24843192639.336781</v>
      </c>
      <c r="L3954" s="444">
        <f t="shared" ca="1" si="177"/>
        <v>-5987209426080.1641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-5987209426080.1641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-24946705942.000683</v>
      </c>
      <c r="L3955" s="444">
        <f t="shared" ca="1" si="177"/>
        <v>-6012156132022.165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-6012156132022.165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-25050650550.092354</v>
      </c>
      <c r="L3956" s="444">
        <f t="shared" ca="1" si="177"/>
        <v>-6037206782572.2578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-6037206782572.2578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-25155028260.717739</v>
      </c>
      <c r="L3957" s="444">
        <f t="shared" ca="1" si="177"/>
        <v>-6062361810832.9756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-6062361810832.9756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-25259840878.47073</v>
      </c>
      <c r="L3958" s="444">
        <f t="shared" ca="1" si="177"/>
        <v>-6087621651711.4463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-6087621651711.4463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-25365090215.464359</v>
      </c>
      <c r="L3959" s="444">
        <f t="shared" ca="1" si="177"/>
        <v>-6112986741926.9111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-6112986741926.9111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-25470778091.362129</v>
      </c>
      <c r="L3960" s="444">
        <f t="shared" ca="1" si="177"/>
        <v>-6138457520018.2734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-6138457520018.2734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-25576906333.409473</v>
      </c>
      <c r="L3961" s="444">
        <f t="shared" ca="1" si="177"/>
        <v>-6164034426351.6826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-6164034426351.6826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-25683476776.465343</v>
      </c>
      <c r="L3962" s="444">
        <f t="shared" ca="1" si="177"/>
        <v>-6189717903128.1484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-6189717903128.1484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-25790491263.033951</v>
      </c>
      <c r="L3963" s="444">
        <f t="shared" ca="1" si="177"/>
        <v>-6215508394391.1826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-6215508394391.1826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-25897951643.296593</v>
      </c>
      <c r="L3964" s="444">
        <f t="shared" ca="1" si="177"/>
        <v>-6241406346034.4795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-6241406346034.4795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-26005859775.143665</v>
      </c>
      <c r="L3965" s="444">
        <f t="shared" ca="1" si="177"/>
        <v>-6267412205809.623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-6267412205809.623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-26114217524.206764</v>
      </c>
      <c r="L3966" s="444">
        <f t="shared" ca="1" si="177"/>
        <v>-6293526423333.8301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-6293526423333.8301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-26223026763.890957</v>
      </c>
      <c r="L3967" s="444">
        <f t="shared" ca="1" si="177"/>
        <v>-6319749450097.7207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-6319749450097.7207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-26332289375.407169</v>
      </c>
      <c r="L3968" s="444">
        <f t="shared" ca="1" si="177"/>
        <v>-6346081739473.1279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-6346081739473.1279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-26442007247.804699</v>
      </c>
      <c r="L3969" s="444">
        <f t="shared" ca="1" si="177"/>
        <v>-6372523746720.9326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-6372523746720.9326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-26552182278.003887</v>
      </c>
      <c r="L3970" s="444">
        <f t="shared" ca="1" si="177"/>
        <v>-6399075928998.9365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-6399075928998.9365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-26662816370.828903</v>
      </c>
      <c r="L3971" s="444">
        <f t="shared" ca="1" si="177"/>
        <v>-6425738745369.7656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-6425738745369.7656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-26773911439.040691</v>
      </c>
      <c r="L3972" s="444">
        <f t="shared" ca="1" si="177"/>
        <v>-6452512656808.8066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-6452512656808.8066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-26885469403.370026</v>
      </c>
      <c r="L3973" s="444">
        <f t="shared" ca="1" si="177"/>
        <v>-6479398126212.1768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-6479398126212.1768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-26997492192.550735</v>
      </c>
      <c r="L3974" s="444">
        <f t="shared" ca="1" si="177"/>
        <v>-6506395618404.7275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-6506395618404.7275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-27109981743.353031</v>
      </c>
      <c r="L3975" s="444">
        <f t="shared" ca="1" si="177"/>
        <v>-6533505600148.0811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-6533505600148.0811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-27222940000.617004</v>
      </c>
      <c r="L3976" s="444">
        <f t="shared" ca="1" si="177"/>
        <v>-6560728540148.6982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-6560728540148.6982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-27336368917.286243</v>
      </c>
      <c r="L3977" s="444">
        <f t="shared" ca="1" si="177"/>
        <v>-6588064909065.9844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-6588064909065.9844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-27450270454.441601</v>
      </c>
      <c r="L3978" s="444">
        <f t="shared" ca="1" si="177"/>
        <v>-6615515179520.4258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-6615515179520.4258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-27564646581.335106</v>
      </c>
      <c r="L3979" s="444">
        <f t="shared" ca="1" si="177"/>
        <v>-6643079826101.7607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-6643079826101.7607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-27679499275.424004</v>
      </c>
      <c r="L3980" s="444">
        <f t="shared" ca="1" si="177"/>
        <v>-6670759325377.1846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-6670759325377.1846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-27794830522.404934</v>
      </c>
      <c r="L3981" s="444">
        <f t="shared" ca="1" si="177"/>
        <v>-6698554155899.5898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-6698554155899.5898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-27910642316.248291</v>
      </c>
      <c r="L3982" s="444">
        <f t="shared" ca="1" si="177"/>
        <v>-6726464798215.8379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-6726464798215.8379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-28026936659.232658</v>
      </c>
      <c r="L3983" s="444">
        <f t="shared" ca="1" si="177"/>
        <v>-6754491734875.0703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-6754491734875.0703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-28143715561.979458</v>
      </c>
      <c r="L3984" s="444">
        <f t="shared" ca="1" si="177"/>
        <v>-6782635450437.0498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-6782635450437.0498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-28260981043.487705</v>
      </c>
      <c r="L3985" s="444">
        <f t="shared" ca="1" si="177"/>
        <v>-6810896431480.5371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-6810896431480.5371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-28378735131.168903</v>
      </c>
      <c r="L3986" s="444">
        <f t="shared" ca="1" si="177"/>
        <v>-6839275166611.7061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-6839275166611.7061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-28496979860.882107</v>
      </c>
      <c r="L3987" s="444">
        <f t="shared" ca="1" si="177"/>
        <v>-6867772146472.5879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-6867772146472.5879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-28615717276.969116</v>
      </c>
      <c r="L3988" s="444">
        <f t="shared" ca="1" si="177"/>
        <v>-6896387863749.5566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-6896387863749.5566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-28734949432.289822</v>
      </c>
      <c r="L3989" s="444">
        <f t="shared" ca="1" si="177"/>
        <v>-6925122813181.8467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-6925122813181.8467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-28854678388.25769</v>
      </c>
      <c r="L3990" s="444">
        <f t="shared" ca="1" si="177"/>
        <v>-6953977491570.1045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-6953977491570.1045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-28974906214.875435</v>
      </c>
      <c r="L3991" s="444">
        <f t="shared" ca="1" si="177"/>
        <v>-6982952397784.9795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-6982952397784.9795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-29095634990.770748</v>
      </c>
      <c r="L3992" s="444">
        <f t="shared" ca="1" si="177"/>
        <v>-7012048032775.75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-7012048032775.75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-29216866803.232292</v>
      </c>
      <c r="L3993" s="444">
        <f t="shared" ca="1" si="177"/>
        <v>-7041264899578.9824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-7041264899578.9824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-29338603748.245758</v>
      </c>
      <c r="L3994" s="444">
        <f t="shared" ca="1" si="177"/>
        <v>-7070603503327.2285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-7070603503327.2285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-29460847930.530113</v>
      </c>
      <c r="L3995" s="444">
        <f t="shared" ca="1" si="177"/>
        <v>-7100064351257.7588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-7100064351257.7588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-29583601463.573994</v>
      </c>
      <c r="L3996" s="444">
        <f t="shared" ca="1" si="177"/>
        <v>-7129647952721.333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-7129647952721.333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-29706866469.672222</v>
      </c>
      <c r="L3997" s="444">
        <f t="shared" ca="1" si="177"/>
        <v>-7159354819191.0049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-7159354819191.0049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-29830645079.962521</v>
      </c>
      <c r="L3998" s="444">
        <f t="shared" ca="1" si="177"/>
        <v>-7189185464270.9678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-7189185464270.9678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-29954939434.462364</v>
      </c>
      <c r="L3999" s="444">
        <f t="shared" ca="1" si="177"/>
        <v>-7219140403705.4297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-7219140403705.4297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-30079751682.105961</v>
      </c>
      <c r="L4000" s="444">
        <f t="shared" ca="1" si="177"/>
        <v>-7249220155387.5361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-7249220155387.5361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-30205083980.781399</v>
      </c>
      <c r="L4001" s="444">
        <f t="shared" ca="1" si="177"/>
        <v>-7279425239368.3174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-7279425239368.3174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-30330938497.367992</v>
      </c>
      <c r="L4002" s="444">
        <f t="shared" ca="1" si="177"/>
        <v>-7309756177865.6855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-7309756177865.6855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-30457317407.773689</v>
      </c>
      <c r="L4003" s="444">
        <f t="shared" ca="1" si="177"/>
        <v>-7340213495273.459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-7340213495273.459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-30584222896.972744</v>
      </c>
      <c r="L4004" s="444">
        <f t="shared" ca="1" si="177"/>
        <v>-7370797718170.4316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-7370797718170.4316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-30711657159.043465</v>
      </c>
      <c r="L4005" s="444">
        <f t="shared" ca="1" si="177"/>
        <v>-7401509375329.4756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-7401509375329.4756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-30839622397.20615</v>
      </c>
      <c r="L4006" s="444">
        <f t="shared" ca="1" si="177"/>
        <v>-7432348997726.6816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-7432348997726.6816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-30968120823.861176</v>
      </c>
      <c r="L4007" s="444">
        <f t="shared" ca="1" si="177"/>
        <v>-7463317118550.543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-7463317118550.543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-31097154660.627262</v>
      </c>
      <c r="L4008" s="444">
        <f t="shared" ca="1" si="177"/>
        <v>-7494414273211.1699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-7494414273211.1699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-31226726138.379875</v>
      </c>
      <c r="L4009" s="444">
        <f t="shared" ca="1" si="177"/>
        <v>-7525640999349.5498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-7525640999349.5498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-31356837497.289795</v>
      </c>
      <c r="L4010" s="444">
        <f t="shared" ca="1" si="177"/>
        <v>-7556997836846.8398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-7556997836846.8398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-31487490986.861832</v>
      </c>
      <c r="L4011" s="444">
        <f t="shared" ca="1" si="177"/>
        <v>-7588485327833.7021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-7588485327833.7021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-31618688865.973759</v>
      </c>
      <c r="L4012" s="444">
        <f t="shared" ca="1" si="177"/>
        <v>-7620104016699.6758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-7620104016699.6758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-31750433402.915314</v>
      </c>
      <c r="L4013" s="444">
        <f t="shared" ca="1" si="177"/>
        <v>-7651854450102.5908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-7651854450102.5908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-31882726875.42746</v>
      </c>
      <c r="L4014" s="444">
        <f t="shared" ca="1" si="177"/>
        <v>-7683737176978.0186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-7683737176978.0186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-32015571570.741745</v>
      </c>
      <c r="L4015" s="444">
        <f t="shared" ca="1" si="177"/>
        <v>-7715752748548.7607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-7715752748548.7607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-32148969785.619835</v>
      </c>
      <c r="L4016" s="444">
        <f t="shared" ca="1" si="177"/>
        <v>-7747901718334.3809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-7747901718334.3809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-32282923826.393257</v>
      </c>
      <c r="L4017" s="444">
        <f t="shared" ca="1" si="177"/>
        <v>-7780184642160.7744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-7780184642160.7744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-32417436009.003227</v>
      </c>
      <c r="L4018" s="444">
        <f t="shared" ca="1" si="177"/>
        <v>-7812602078169.7773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-7812602078169.7773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-32552508659.040737</v>
      </c>
      <c r="L4019" s="444">
        <f t="shared" ca="1" si="177"/>
        <v>-7845154586828.8184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-7845154586828.8184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-32688144111.786743</v>
      </c>
      <c r="L4020" s="444">
        <f t="shared" ca="1" si="177"/>
        <v>-7877842730940.6055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-7877842730940.6055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-32824344712.252518</v>
      </c>
      <c r="L4021" s="444">
        <f t="shared" ca="1" si="177"/>
        <v>-7910667075652.8584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-7910667075652.8584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-32961112815.220245</v>
      </c>
      <c r="L4022" s="444">
        <f t="shared" ca="1" si="177"/>
        <v>-7943628188468.0791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-7943628188468.0791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-33098450785.283657</v>
      </c>
      <c r="L4023" s="444">
        <f t="shared" ca="1" si="177"/>
        <v>-7976726639253.3623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-7976726639253.3623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-33236360996.889004</v>
      </c>
      <c r="L4024" s="444">
        <f t="shared" ca="1" si="177"/>
        <v>-8009963000250.251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-8009963000250.251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-33374845834.376045</v>
      </c>
      <c r="L4025" s="444">
        <f t="shared" ca="1" si="177"/>
        <v>-8043337846084.627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-8043337846084.627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-33513907692.019279</v>
      </c>
      <c r="L4026" s="444">
        <f t="shared" ca="1" si="177"/>
        <v>-8076851753776.6465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-8076851753776.6465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-33653548974.069359</v>
      </c>
      <c r="L4027" s="444">
        <f t="shared" ca="1" si="177"/>
        <v>-8110505302750.7158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-8110505302750.7158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-33793772094.794651</v>
      </c>
      <c r="L4028" s="444">
        <f t="shared" ca="1" si="177"/>
        <v>-8144299074845.5107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-8144299074845.5107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-33934579478.522964</v>
      </c>
      <c r="L4029" s="444">
        <f t="shared" ca="1" si="177"/>
        <v>-8178233654324.0342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-8178233654324.0342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-34075973559.683475</v>
      </c>
      <c r="L4030" s="444">
        <f t="shared" ca="1" si="177"/>
        <v>-8212309627883.7178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-8212309627883.7178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-34217956782.84882</v>
      </c>
      <c r="L4031" s="444">
        <f t="shared" ca="1" si="177"/>
        <v>-8246527584666.5664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-8246527584666.5664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-34360531602.777359</v>
      </c>
      <c r="L4032" s="444">
        <f t="shared" ca="1" si="177"/>
        <v>-8280888116269.3438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-8280888116269.3438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-34503700484.455597</v>
      </c>
      <c r="L4033" s="444">
        <f t="shared" ca="1" si="177"/>
        <v>-8315391816753.7998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-8315391816753.7998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-34647465903.140831</v>
      </c>
      <c r="L4034" s="444">
        <f t="shared" ca="1" si="177"/>
        <v>-8350039282656.9404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-8350039282656.9404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-34791830344.403915</v>
      </c>
      <c r="L4035" s="444">
        <f t="shared" ca="1" si="177"/>
        <v>-8384831113001.3447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-8384831113001.3447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-34936796304.172272</v>
      </c>
      <c r="L4036" s="444">
        <f t="shared" ca="1" si="177"/>
        <v>-8419767909305.5166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-8419767909305.5166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-35082366288.77298</v>
      </c>
      <c r="L4037" s="444">
        <f t="shared" ca="1" si="177"/>
        <v>-8454850275594.29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-8454850275594.29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-35228542814.976204</v>
      </c>
      <c r="L4038" s="444">
        <f t="shared" ca="1" si="177"/>
        <v>-8490078818409.2666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-8490078818409.2666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-35375328410.038612</v>
      </c>
      <c r="L4039" s="444">
        <f t="shared" ca="1" si="177"/>
        <v>-8525454146819.3057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-8525454146819.3057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-35522725611.747108</v>
      </c>
      <c r="L4040" s="444">
        <f t="shared" ca="1" si="177"/>
        <v>-8560976872431.0527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-8560976872431.0527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-35670736968.462723</v>
      </c>
      <c r="L4041" s="444">
        <f t="shared" ca="1" si="177"/>
        <v>-8596647609399.5156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-8596647609399.5156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-35819365039.16465</v>
      </c>
      <c r="L4042" s="444">
        <f t="shared" ca="1" si="177"/>
        <v>-8632466974438.6807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-8632466974438.6807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-35968612393.494499</v>
      </c>
      <c r="L4043" s="444">
        <f t="shared" ca="1" si="177"/>
        <v>-8668435586832.1748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-8668435586832.1748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-36118481611.800728</v>
      </c>
      <c r="L4044" s="444">
        <f t="shared" ca="1" si="177"/>
        <v>-8704554068443.9756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-8704554068443.9756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-36268975285.183228</v>
      </c>
      <c r="L4045" s="444">
        <f t="shared" ca="1" si="177"/>
        <v>-8740823043729.1592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-8740823043729.1592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-36420096015.538162</v>
      </c>
      <c r="L4046" s="444">
        <f t="shared" ca="1" si="177"/>
        <v>-8777243139744.6973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-8777243139744.6973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-36571846415.602905</v>
      </c>
      <c r="L4047" s="444">
        <f t="shared" ca="1" si="177"/>
        <v>-8813814986160.3008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-8813814986160.3008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-36724229109.001251</v>
      </c>
      <c r="L4048" s="444">
        <f t="shared" ca="1" si="177"/>
        <v>-8850539215269.3027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-8850539215269.3027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-36877246730.288757</v>
      </c>
      <c r="L4049" s="444">
        <f t="shared" ca="1" si="177"/>
        <v>-8887416461999.5918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-8887416461999.5918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-37030901924.998299</v>
      </c>
      <c r="L4050" s="444">
        <f t="shared" ca="1" si="177"/>
        <v>-8924447363924.5898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-8924447363924.5898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-37185197349.685791</v>
      </c>
      <c r="L4051" s="444">
        <f t="shared" ca="1" si="177"/>
        <v>-8961632561274.2754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-8961632561274.2754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-37340135671.976151</v>
      </c>
      <c r="L4052" s="444">
        <f t="shared" ca="1" si="177"/>
        <v>-8998972696946.252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-8998972696946.252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-37495719570.609383</v>
      </c>
      <c r="L4053" s="444">
        <f t="shared" ca="1" si="177"/>
        <v>-9036468416516.8613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-9036468416516.8613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-37651951735.486923</v>
      </c>
      <c r="L4054" s="444">
        <f t="shared" ca="1" si="177"/>
        <v>-9074120368252.3477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-9074120368252.3477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-37808834867.718117</v>
      </c>
      <c r="L4055" s="444">
        <f t="shared" ca="1" si="177"/>
        <v>-9111929203120.0664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-9111929203120.0664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-37966371679.666946</v>
      </c>
      <c r="L4056" s="444">
        <f t="shared" ca="1" si="177"/>
        <v>-9149895574799.7324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-9149895574799.7324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-38124564894.998886</v>
      </c>
      <c r="L4057" s="444">
        <f t="shared" ca="1" si="177"/>
        <v>-9188020139694.7305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-9188020139694.7305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-38283417248.728043</v>
      </c>
      <c r="L4058" s="444">
        <f t="shared" ca="1" si="177"/>
        <v>-9226303556943.459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-9226303556943.459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-38442931487.264412</v>
      </c>
      <c r="L4059" s="444">
        <f t="shared" ca="1" si="177"/>
        <v>-9264746488430.7227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-9264746488430.7227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-38603110368.461342</v>
      </c>
      <c r="L4060" s="444">
        <f t="shared" ca="1" si="177"/>
        <v>-9303349598799.1836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-9303349598799.1836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-38763956661.663261</v>
      </c>
      <c r="L4061" s="444">
        <f t="shared" ca="1" si="177"/>
        <v>-9342113555460.8477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-9342113555460.8477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-38925473147.753532</v>
      </c>
      <c r="L4062" s="444">
        <f t="shared" ca="1" si="177"/>
        <v>-9381039028608.6016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-9381039028608.6016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-39087662619.202507</v>
      </c>
      <c r="L4063" s="444">
        <f t="shared" ca="1" si="177"/>
        <v>-9420126691227.8047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-9420126691227.8047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-39250527880.115852</v>
      </c>
      <c r="L4064" s="444">
        <f t="shared" ca="1" si="177"/>
        <v>-9459377219107.9199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-9459377219107.9199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-39414071746.282997</v>
      </c>
      <c r="L4065" s="444">
        <f t="shared" ca="1" si="177"/>
        <v>-9498791290854.2031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-9498791290854.2031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-39578297045.225845</v>
      </c>
      <c r="L4066" s="444">
        <f t="shared" ca="1" si="177"/>
        <v>-9538369587899.4297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-9538369587899.4297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-39743206616.24762</v>
      </c>
      <c r="L4067" s="444">
        <f t="shared" ca="1" si="177"/>
        <v>-9578112794515.6777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-9578112794515.6777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-39908803310.481987</v>
      </c>
      <c r="L4068" s="444">
        <f t="shared" ca="1" si="177"/>
        <v>-9618021597826.1602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-9618021597826.1602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-40075089990.942337</v>
      </c>
      <c r="L4069" s="444">
        <f t="shared" ca="1" si="177"/>
        <v>-9658096687817.1016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-9658096687817.1016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-40242069532.571259</v>
      </c>
      <c r="L4070" s="444">
        <f t="shared" ca="1" si="177"/>
        <v>-9698338757349.6719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-9698338757349.6719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-40409744822.290298</v>
      </c>
      <c r="L4071" s="444">
        <f t="shared" ca="1" si="177"/>
        <v>-9738748502171.9629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-9738748502171.9629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-40578118759.049843</v>
      </c>
      <c r="L4072" s="444">
        <f t="shared" ca="1" si="177"/>
        <v>-9779326620931.0137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-9779326620931.0137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-40747194253.879227</v>
      </c>
      <c r="L4073" s="444">
        <f t="shared" ca="1" si="177"/>
        <v>-9820073815184.8926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-9820073815184.8926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-40916974229.93705</v>
      </c>
      <c r="L4074" s="444">
        <f t="shared" ca="1" si="177"/>
        <v>-9860990789414.8301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-9860990789414.8301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-41087461622.56179</v>
      </c>
      <c r="L4075" s="444">
        <f t="shared" ca="1" si="177"/>
        <v>-9902078251037.3926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-9902078251037.3926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-41258659379.322472</v>
      </c>
      <c r="L4076" s="444">
        <f t="shared" ca="1" si="177"/>
        <v>-9943336910416.7148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-9943336910416.7148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-41430570460.069641</v>
      </c>
      <c r="L4077" s="444">
        <f t="shared" ca="1" si="177"/>
        <v>-9984767480876.7852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-9984767480876.7852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-41603197836.986603</v>
      </c>
      <c r="L4078" s="444">
        <f t="shared" ca="1" si="177"/>
        <v>-10026370678713.771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-10026370678713.771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-41776544494.640717</v>
      </c>
      <c r="L4079" s="444">
        <f t="shared" ca="1" si="177"/>
        <v>-10068147223208.412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-10068147223208.412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-41950613430.035049</v>
      </c>
      <c r="L4080" s="444">
        <f t="shared" ca="1" si="177"/>
        <v>-10110097836638.447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-10110097836638.447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-42125407652.660194</v>
      </c>
      <c r="L4081" s="444">
        <f t="shared" ca="1" si="177"/>
        <v>-10152223244291.107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-10152223244291.107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-42300930184.54628</v>
      </c>
      <c r="L4082" s="444">
        <f t="shared" ca="1" si="177"/>
        <v>-10194524174475.654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-10194524174475.654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-42477184060.315224</v>
      </c>
      <c r="L4083" s="444">
        <f t="shared" ca="1" si="177"/>
        <v>-10237001358535.969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-10237001358535.969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-42654172327.2332</v>
      </c>
      <c r="L4084" s="444">
        <f t="shared" ca="1" si="177"/>
        <v>-10279655530863.201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-10279655530863.201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-42831898045.263336</v>
      </c>
      <c r="L4085" s="444">
        <f t="shared" ca="1" si="177"/>
        <v>-10322487428908.465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-10322487428908.465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-43010364287.118607</v>
      </c>
      <c r="L4086" s="444">
        <f t="shared" ca="1" si="177"/>
        <v>-10365497793195.584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-10365497793195.584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-43189574138.314934</v>
      </c>
      <c r="L4087" s="444">
        <f t="shared" ca="1" si="177"/>
        <v>-10408687367333.898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-10408687367333.898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-43369530697.224579</v>
      </c>
      <c r="L4088" s="444">
        <f t="shared" ref="L4088:L4342" ca="1" si="182">I4088-J4088+K4088</f>
        <v>-10452056898031.123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-10452056898031.123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-43550237075.129677</v>
      </c>
      <c r="L4089" s="444">
        <f t="shared" ca="1" si="182"/>
        <v>-10495607135106.252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-10495607135106.252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-43731696396.276047</v>
      </c>
      <c r="L4090" s="444">
        <f t="shared" ca="1" si="182"/>
        <v>-10539338831502.527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-10539338831502.527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-43913911797.9272</v>
      </c>
      <c r="L4091" s="444">
        <f t="shared" ca="1" si="182"/>
        <v>-10583252743300.455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-10583252743300.455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-44096886430.418564</v>
      </c>
      <c r="L4092" s="444">
        <f t="shared" ca="1" si="182"/>
        <v>-10627349629730.873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-10627349629730.873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-44280623457.211967</v>
      </c>
      <c r="L4093" s="444">
        <f t="shared" ca="1" si="182"/>
        <v>-10671630253188.086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-10671630253188.086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-44465126054.950356</v>
      </c>
      <c r="L4094" s="444">
        <f t="shared" ca="1" si="182"/>
        <v>-10716095379243.037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-10716095379243.037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-44650397413.512657</v>
      </c>
      <c r="L4095" s="444">
        <f t="shared" ca="1" si="182"/>
        <v>-10760745776656.549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-10760745776656.549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-44836440736.068954</v>
      </c>
      <c r="L4096" s="444">
        <f t="shared" ca="1" si="182"/>
        <v>-10805582217392.617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-10805582217392.617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-45023259239.135902</v>
      </c>
      <c r="L4097" s="444">
        <f t="shared" ca="1" si="182"/>
        <v>-10850605476631.754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-10850605476631.754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-45210856152.632309</v>
      </c>
      <c r="L4098" s="444">
        <f t="shared" ca="1" si="182"/>
        <v>-10895816332784.387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-10895816332784.387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-45399234719.934944</v>
      </c>
      <c r="L4099" s="444">
        <f t="shared" ca="1" si="182"/>
        <v>-10941215567504.322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-10941215567504.322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-45588398197.934677</v>
      </c>
      <c r="L4100" s="444">
        <f t="shared" ca="1" si="182"/>
        <v>-10986803965702.258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-10986803965702.258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-45778349857.092743</v>
      </c>
      <c r="L4101" s="444">
        <f t="shared" ca="1" si="182"/>
        <v>-11032582315559.35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-11032582315559.35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-45969092981.497292</v>
      </c>
      <c r="L4102" s="444">
        <f t="shared" ca="1" si="182"/>
        <v>-11078551408540.848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-11078551408540.848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-46160630868.920197</v>
      </c>
      <c r="L4103" s="444">
        <f t="shared" ca="1" si="182"/>
        <v>-11124712039409.768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-11124712039409.768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-46352966830.874031</v>
      </c>
      <c r="L4104" s="444">
        <f t="shared" ca="1" si="182"/>
        <v>-11171065006240.643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-11171065006240.643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-46546104192.669342</v>
      </c>
      <c r="L4105" s="444">
        <f t="shared" ca="1" si="182"/>
        <v>-11217611110433.313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-11217611110433.313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-46740046293.472137</v>
      </c>
      <c r="L4106" s="444">
        <f t="shared" ca="1" si="182"/>
        <v>-11264351156726.785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-11264351156726.785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-46934796486.361603</v>
      </c>
      <c r="L4107" s="444">
        <f t="shared" ca="1" si="182"/>
        <v>-11311285953213.146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-11311285953213.146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-47130358138.388107</v>
      </c>
      <c r="L4108" s="444">
        <f t="shared" ca="1" si="182"/>
        <v>-11358416311351.535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-11358416311351.535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-47326734630.631393</v>
      </c>
      <c r="L4109" s="444">
        <f t="shared" ca="1" si="182"/>
        <v>-11405743045982.166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-11405743045982.166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-47523929358.259026</v>
      </c>
      <c r="L4110" s="444">
        <f t="shared" ca="1" si="182"/>
        <v>-11453266975340.426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-11453266975340.426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-47721945730.585106</v>
      </c>
      <c r="L4111" s="444">
        <f t="shared" ca="1" si="182"/>
        <v>-11500988921071.012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-11500988921071.012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-47920787171.129211</v>
      </c>
      <c r="L4112" s="444">
        <f t="shared" ca="1" si="182"/>
        <v>-11548909708242.141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-11548909708242.141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-48120457117.675583</v>
      </c>
      <c r="L4113" s="444">
        <f t="shared" ca="1" si="182"/>
        <v>-11597030165359.816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-11597030165359.816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-48320959022.332565</v>
      </c>
      <c r="L4114" s="444">
        <f t="shared" ca="1" si="182"/>
        <v>-11645351124382.148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-11645351124382.148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-48522296351.592285</v>
      </c>
      <c r="L4115" s="444">
        <f t="shared" ca="1" si="182"/>
        <v>-11693873420733.74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-11693873420733.74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-48724472586.390587</v>
      </c>
      <c r="L4116" s="444">
        <f t="shared" ca="1" si="182"/>
        <v>-11742597893320.131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-11742597893320.131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-48927491222.167213</v>
      </c>
      <c r="L4117" s="444">
        <f t="shared" ca="1" si="182"/>
        <v>-11791525384542.299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-11791525384542.299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-49131355768.926247</v>
      </c>
      <c r="L4118" s="444">
        <f t="shared" ca="1" si="182"/>
        <v>-11840656740311.225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-11840656740311.225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-49336069751.296768</v>
      </c>
      <c r="L4119" s="444">
        <f t="shared" ca="1" si="182"/>
        <v>-11889992810062.521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-11889992810062.521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-49541636708.593842</v>
      </c>
      <c r="L4120" s="444">
        <f t="shared" ca="1" si="182"/>
        <v>-11939534446771.115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-11939534446771.115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-49748060194.879646</v>
      </c>
      <c r="L4121" s="444">
        <f t="shared" ca="1" si="182"/>
        <v>-11989282506965.994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-11989282506965.994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-49955343779.024979</v>
      </c>
      <c r="L4122" s="444">
        <f t="shared" ca="1" si="182"/>
        <v>-12039237850745.02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-12039237850745.02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-50163491044.770912</v>
      </c>
      <c r="L4123" s="444">
        <f t="shared" ca="1" si="182"/>
        <v>-12089401341789.791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-12089401341789.791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-50372505590.790794</v>
      </c>
      <c r="L4124" s="444">
        <f t="shared" ca="1" si="182"/>
        <v>-12139773847380.582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-12139773847380.582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-50582391030.752426</v>
      </c>
      <c r="L4125" s="444">
        <f t="shared" ca="1" si="182"/>
        <v>-12190356238411.334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-12190356238411.334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-50793150993.380554</v>
      </c>
      <c r="L4126" s="444">
        <f t="shared" ca="1" si="182"/>
        <v>-12241149389404.715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-12241149389404.715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-51004789122.519646</v>
      </c>
      <c r="L4127" s="444">
        <f t="shared" ca="1" si="182"/>
        <v>-12292154178527.234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-12292154178527.234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-51217309077.196808</v>
      </c>
      <c r="L4128" s="444">
        <f t="shared" ca="1" si="182"/>
        <v>-12343371487604.432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-12343371487604.432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-51430714531.685135</v>
      </c>
      <c r="L4129" s="444">
        <f t="shared" ca="1" si="182"/>
        <v>-12394802202136.117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-12394802202136.117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-51645009175.567154</v>
      </c>
      <c r="L4130" s="444">
        <f t="shared" ca="1" si="182"/>
        <v>-12446447211311.684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-12446447211311.684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-51860196713.798683</v>
      </c>
      <c r="L4131" s="444">
        <f t="shared" ca="1" si="182"/>
        <v>-12498307408025.482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-12498307408025.482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-52076280866.772842</v>
      </c>
      <c r="L4132" s="444">
        <f t="shared" ca="1" si="182"/>
        <v>-12550383688892.256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-12550383688892.256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-52293265370.384399</v>
      </c>
      <c r="L4133" s="444">
        <f t="shared" ca="1" si="182"/>
        <v>-12602676954262.641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-12602676954262.641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-52511153976.094337</v>
      </c>
      <c r="L4134" s="444">
        <f t="shared" ca="1" si="182"/>
        <v>-12655188108238.734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-12655188108238.734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-52729950450.994728</v>
      </c>
      <c r="L4135" s="444">
        <f t="shared" ca="1" si="182"/>
        <v>-12707918058689.729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-12707918058689.729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-52949658577.873871</v>
      </c>
      <c r="L4136" s="444">
        <f t="shared" ca="1" si="182"/>
        <v>-12760867717267.602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-12760867717267.602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-53170282155.28167</v>
      </c>
      <c r="L4137" s="444">
        <f t="shared" ca="1" si="182"/>
        <v>-12814037999422.883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-12814037999422.883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-53391824997.595345</v>
      </c>
      <c r="L4138" s="444">
        <f t="shared" ca="1" si="182"/>
        <v>-12867429824420.479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-12867429824420.479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-53614290935.085327</v>
      </c>
      <c r="L4139" s="444">
        <f t="shared" ca="1" si="182"/>
        <v>-12921044115355.564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-12921044115355.564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-53837683813.981522</v>
      </c>
      <c r="L4140" s="444">
        <f t="shared" ca="1" si="182"/>
        <v>-12974881799169.547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-12974881799169.547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-54062007496.53978</v>
      </c>
      <c r="L4141" s="444">
        <f t="shared" ca="1" si="182"/>
        <v>-13028943806666.086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-13028943806666.086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-54287265861.108688</v>
      </c>
      <c r="L4142" s="444">
        <f t="shared" ca="1" si="182"/>
        <v>-13083231072527.195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-13083231072527.195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-54513462802.196648</v>
      </c>
      <c r="L4143" s="444">
        <f t="shared" ca="1" si="182"/>
        <v>-13137744535329.393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-13137744535329.393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-54740602230.539139</v>
      </c>
      <c r="L4144" s="444">
        <f t="shared" ca="1" si="182"/>
        <v>-13192485137559.932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-13192485137559.932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-54968688073.166382</v>
      </c>
      <c r="L4145" s="444">
        <f t="shared" ca="1" si="182"/>
        <v>-13247453825633.098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-13247453825633.098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-55197724273.471237</v>
      </c>
      <c r="L4146" s="444">
        <f t="shared" ca="1" si="182"/>
        <v>-13302651549906.568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-13302651549906.568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-55427714791.277367</v>
      </c>
      <c r="L4147" s="444">
        <f t="shared" ca="1" si="182"/>
        <v>-13358079264697.846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-13358079264697.846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-55658663602.907692</v>
      </c>
      <c r="L4148" s="444">
        <f t="shared" ca="1" si="182"/>
        <v>-13413737928300.754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-13413737928300.754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-55890574701.253143</v>
      </c>
      <c r="L4149" s="444">
        <f t="shared" ca="1" si="182"/>
        <v>-13469628503002.008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-13469628503002.008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-56123452095.841698</v>
      </c>
      <c r="L4150" s="444">
        <f t="shared" ca="1" si="182"/>
        <v>-13525751955097.85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-13525751955097.85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-56357299812.907707</v>
      </c>
      <c r="L4151" s="444">
        <f t="shared" ca="1" si="182"/>
        <v>-13582109254910.758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-13582109254910.758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-56592121895.461487</v>
      </c>
      <c r="L4152" s="444">
        <f t="shared" ca="1" si="182"/>
        <v>-13638701376806.219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-13638701376806.219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-56827922403.359245</v>
      </c>
      <c r="L4153" s="444">
        <f t="shared" ca="1" si="182"/>
        <v>-13695529299209.578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-13695529299209.578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-57064705413.373238</v>
      </c>
      <c r="L4154" s="444">
        <f t="shared" ca="1" si="182"/>
        <v>-13752594004622.951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-13752594004622.951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-57302475019.262291</v>
      </c>
      <c r="L4155" s="444">
        <f t="shared" ca="1" si="182"/>
        <v>-13809896479642.213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-13809896479642.213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-57541235331.842552</v>
      </c>
      <c r="L4156" s="444">
        <f t="shared" ca="1" si="182"/>
        <v>-13867437714974.055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-13867437714974.055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-57780990479.058556</v>
      </c>
      <c r="L4157" s="444">
        <f t="shared" ca="1" si="182"/>
        <v>-13925218705453.113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-13925218705453.113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-58021744606.054634</v>
      </c>
      <c r="L4158" s="444">
        <f t="shared" ca="1" si="182"/>
        <v>-13983240450059.168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-13983240450059.168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-58263501875.246529</v>
      </c>
      <c r="L4159" s="444">
        <f t="shared" ca="1" si="182"/>
        <v>-14041503951934.414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-14041503951934.414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-58506266466.393394</v>
      </c>
      <c r="L4160" s="444">
        <f t="shared" ca="1" si="182"/>
        <v>-14100010218400.807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-14100010218400.807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-58750042576.670021</v>
      </c>
      <c r="L4161" s="444">
        <f t="shared" ca="1" si="182"/>
        <v>-14158760260977.477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-14158760260977.477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-58994834420.739479</v>
      </c>
      <c r="L4162" s="444">
        <f t="shared" ca="1" si="182"/>
        <v>-14217755095398.217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-14217755095398.217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-59240646230.825905</v>
      </c>
      <c r="L4163" s="444">
        <f t="shared" ca="1" si="182"/>
        <v>-14276995741629.043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-14276995741629.043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-59487482256.787682</v>
      </c>
      <c r="L4164" s="444">
        <f t="shared" ca="1" si="182"/>
        <v>-14336483223885.83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-14336483223885.83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-59735346766.190964</v>
      </c>
      <c r="L4165" s="444">
        <f t="shared" ca="1" si="182"/>
        <v>-14396218570652.021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-14396218570652.021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-59984244044.383423</v>
      </c>
      <c r="L4166" s="444">
        <f t="shared" ca="1" si="182"/>
        <v>-14456202814696.404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-14456202814696.404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-60234178394.568352</v>
      </c>
      <c r="L4167" s="444">
        <f t="shared" ca="1" si="182"/>
        <v>-14516436993090.973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-14516436993090.973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-60485154137.879044</v>
      </c>
      <c r="L4168" s="444">
        <f t="shared" ca="1" si="182"/>
        <v>-14576922147228.852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-14576922147228.852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-60737175613.453545</v>
      </c>
      <c r="L4169" s="444">
        <f t="shared" ca="1" si="182"/>
        <v>-14637659322842.305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-14637659322842.305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-60990247178.50959</v>
      </c>
      <c r="L4170" s="444">
        <f t="shared" ca="1" si="182"/>
        <v>-14698649570020.814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-14698649570020.814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-61244373208.420067</v>
      </c>
      <c r="L4171" s="444">
        <f t="shared" ca="1" si="182"/>
        <v>-14759893943229.234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-14759893943229.234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-61499558096.788467</v>
      </c>
      <c r="L4172" s="444">
        <f t="shared" ca="1" si="182"/>
        <v>-14821393501326.023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-14821393501326.023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-61755806255.525093</v>
      </c>
      <c r="L4173" s="444">
        <f t="shared" ca="1" si="182"/>
        <v>-14883149307581.549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-14883149307581.549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-62013122114.923111</v>
      </c>
      <c r="L4174" s="444">
        <f t="shared" ca="1" si="182"/>
        <v>-14945162429696.473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-14945162429696.473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-62271510123.735298</v>
      </c>
      <c r="L4175" s="444">
        <f t="shared" ca="1" si="182"/>
        <v>-15007433939820.207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-15007433939820.207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-62530974749.250854</v>
      </c>
      <c r="L4176" s="444">
        <f t="shared" ca="1" si="182"/>
        <v>-15069964914569.457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-15069964914569.457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-62791520477.372742</v>
      </c>
      <c r="L4177" s="444">
        <f t="shared" ca="1" si="182"/>
        <v>-15132756435046.83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-15132756435046.83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-63053151812.695122</v>
      </c>
      <c r="L4178" s="444">
        <f t="shared" ca="1" si="182"/>
        <v>-15195809586859.525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-15195809586859.525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-63315873278.58136</v>
      </c>
      <c r="L4179" s="444">
        <f t="shared" ca="1" si="182"/>
        <v>-15259125460138.107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-15259125460138.107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-63579689417.242111</v>
      </c>
      <c r="L4180" s="444">
        <f t="shared" ca="1" si="182"/>
        <v>-15322705149555.35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-15322705149555.35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-63844604789.813965</v>
      </c>
      <c r="L4181" s="444">
        <f t="shared" ca="1" si="182"/>
        <v>-15386549754345.164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-15386549754345.164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-64110623976.438194</v>
      </c>
      <c r="L4182" s="444">
        <f t="shared" ca="1" si="182"/>
        <v>-15450660378321.602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-15450660378321.602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-64377751576.339996</v>
      </c>
      <c r="L4183" s="444">
        <f t="shared" ca="1" si="182"/>
        <v>-15515038129897.941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-15515038129897.941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-64645992207.908089</v>
      </c>
      <c r="L4184" s="444">
        <f t="shared" ca="1" si="182"/>
        <v>-15579684122105.85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-15579684122105.85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-64915350508.774384</v>
      </c>
      <c r="L4185" s="444">
        <f t="shared" ca="1" si="182"/>
        <v>-15644599472614.623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-15644599472614.623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-65185831135.894264</v>
      </c>
      <c r="L4186" s="444">
        <f t="shared" ca="1" si="182"/>
        <v>-15709785303750.518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-15709785303750.518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-65457438765.627159</v>
      </c>
      <c r="L4187" s="444">
        <f t="shared" ca="1" si="182"/>
        <v>-15775242742516.145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-15775242742516.145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-65730178093.817276</v>
      </c>
      <c r="L4188" s="444">
        <f t="shared" ca="1" si="182"/>
        <v>-15840972920609.961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-15840972920609.961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-66004053835.87484</v>
      </c>
      <c r="L4189" s="444">
        <f t="shared" ca="1" si="182"/>
        <v>-15906976974445.836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-15906976974445.836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-66279070726.857643</v>
      </c>
      <c r="L4190" s="444">
        <f t="shared" ca="1" si="182"/>
        <v>-15973256045172.693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-15973256045172.693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-66555233521.552887</v>
      </c>
      <c r="L4191" s="444">
        <f t="shared" ca="1" si="182"/>
        <v>-16039811278694.246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-16039811278694.246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-66832546994.559364</v>
      </c>
      <c r="L4192" s="444">
        <f t="shared" ca="1" si="182"/>
        <v>-16106643825688.805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-16106643825688.805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-67111015940.370026</v>
      </c>
      <c r="L4193" s="444">
        <f t="shared" ca="1" si="182"/>
        <v>-16173754841629.174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-16173754841629.174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-67390645173.454887</v>
      </c>
      <c r="L4194" s="444">
        <f t="shared" ca="1" si="182"/>
        <v>-16241145486802.629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-16241145486802.629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-67671439528.344276</v>
      </c>
      <c r="L4195" s="444">
        <f t="shared" ca="1" si="182"/>
        <v>-16308816926330.973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-16308816926330.973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-67953403859.712387</v>
      </c>
      <c r="L4196" s="444">
        <f t="shared" ca="1" si="182"/>
        <v>-16376770330190.686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-16376770330190.686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-68236543042.461182</v>
      </c>
      <c r="L4197" s="444">
        <f t="shared" ca="1" si="182"/>
        <v>-16445006873233.146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-16445006873233.146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-68520861971.804779</v>
      </c>
      <c r="L4198" s="444">
        <f t="shared" ca="1" si="182"/>
        <v>-16513527735204.951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-16513527735204.951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-68806365563.353958</v>
      </c>
      <c r="L4199" s="444">
        <f t="shared" ca="1" si="182"/>
        <v>-16582334100768.305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-16582334100768.305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-69093058753.201263</v>
      </c>
      <c r="L4200" s="444">
        <f t="shared" ca="1" si="182"/>
        <v>-16651427159521.506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-16651427159521.506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-69380946498.006271</v>
      </c>
      <c r="L4201" s="444">
        <f t="shared" ca="1" si="182"/>
        <v>-16720808106019.512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-16720808106019.512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-69670033775.081299</v>
      </c>
      <c r="L4202" s="444">
        <f t="shared" ca="1" si="182"/>
        <v>-16790478139794.594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-16790478139794.594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-69960325582.477478</v>
      </c>
      <c r="L4203" s="444">
        <f t="shared" ca="1" si="182"/>
        <v>-16860438465377.07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-16860438465377.07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-70251826939.071121</v>
      </c>
      <c r="L4204" s="444">
        <f t="shared" ca="1" si="182"/>
        <v>-16930690292316.141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-16930690292316.141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-70544542884.650589</v>
      </c>
      <c r="L4205" s="444">
        <f t="shared" ca="1" si="182"/>
        <v>-17001234835200.791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-17001234835200.791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-70838478480.003296</v>
      </c>
      <c r="L4206" s="444">
        <f t="shared" ca="1" si="182"/>
        <v>-17072073313680.795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-17072073313680.795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-71133638807.003326</v>
      </c>
      <c r="L4207" s="444">
        <f t="shared" ca="1" si="182"/>
        <v>-17143206952487.799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-17143206952487.799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-71430028968.699158</v>
      </c>
      <c r="L4208" s="444">
        <f t="shared" ca="1" si="182"/>
        <v>-17214636981456.498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-17214636981456.498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-71727654089.402069</v>
      </c>
      <c r="L4209" s="444">
        <f t="shared" ca="1" si="182"/>
        <v>-17286364635545.9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-17286364635545.9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-72026519314.774582</v>
      </c>
      <c r="L4210" s="444">
        <f t="shared" ca="1" si="182"/>
        <v>-17358391154860.676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-17358391154860.676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-72326629811.919479</v>
      </c>
      <c r="L4211" s="444">
        <f t="shared" ca="1" si="182"/>
        <v>-17430717784672.596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-17430717784672.596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-72627990769.469147</v>
      </c>
      <c r="L4212" s="444">
        <f t="shared" ca="1" si="182"/>
        <v>-17503345775442.064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-17503345775442.064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-72930607397.675262</v>
      </c>
      <c r="L4213" s="444">
        <f t="shared" ca="1" si="182"/>
        <v>-17576276382839.74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-17576276382839.74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-73234484928.498917</v>
      </c>
      <c r="L4214" s="444">
        <f t="shared" ca="1" si="182"/>
        <v>-17649510867768.238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-17649510867768.238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-73539628615.700989</v>
      </c>
      <c r="L4215" s="444">
        <f t="shared" ca="1" si="182"/>
        <v>-17723050496383.938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-17723050496383.938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-73846043734.933075</v>
      </c>
      <c r="L4216" s="444">
        <f t="shared" ca="1" si="182"/>
        <v>-17796896540118.871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-17796896540118.871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-74153735583.828629</v>
      </c>
      <c r="L4217" s="444">
        <f t="shared" ca="1" si="182"/>
        <v>-17871050275702.699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-17871050275702.699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-74462709482.094574</v>
      </c>
      <c r="L4218" s="444">
        <f t="shared" ca="1" si="182"/>
        <v>-17945512985184.793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-17945512985184.793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-74772970771.603302</v>
      </c>
      <c r="L4219" s="444">
        <f t="shared" ca="1" si="182"/>
        <v>-18020285955956.395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-18020285955956.395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-75084524816.48497</v>
      </c>
      <c r="L4220" s="444">
        <f t="shared" ca="1" si="182"/>
        <v>-18095370480772.879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-18095370480772.879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-75397377003.220322</v>
      </c>
      <c r="L4221" s="444">
        <f t="shared" ca="1" si="182"/>
        <v>-18170767857776.098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-18170767857776.098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-75711532740.733734</v>
      </c>
      <c r="L4222" s="444">
        <f t="shared" ca="1" si="182"/>
        <v>-18246479390516.832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-18246479390516.832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-76026997460.486801</v>
      </c>
      <c r="L4223" s="444">
        <f t="shared" ca="1" si="182"/>
        <v>-18322506387977.32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-18322506387977.32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-76343776616.572174</v>
      </c>
      <c r="L4224" s="444">
        <f t="shared" ca="1" si="182"/>
        <v>-18398850164593.891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-18398850164593.891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-76661875685.807877</v>
      </c>
      <c r="L4225" s="444">
        <f t="shared" ca="1" si="182"/>
        <v>-18475512040279.699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-18475512040279.699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-76981300167.832077</v>
      </c>
      <c r="L4226" s="444">
        <f t="shared" ca="1" si="182"/>
        <v>-18552493340447.531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-18552493340447.531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-77302055585.198044</v>
      </c>
      <c r="L4227" s="444">
        <f t="shared" ca="1" si="182"/>
        <v>-18629795396032.73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-18629795396032.73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-77624147483.469711</v>
      </c>
      <c r="L4228" s="444">
        <f t="shared" ca="1" si="182"/>
        <v>-18707419543516.199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-18707419543516.199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-77947581431.31749</v>
      </c>
      <c r="L4229" s="444">
        <f t="shared" ca="1" si="182"/>
        <v>-18785367124947.516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-18785367124947.516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-78272363020.614655</v>
      </c>
      <c r="L4230" s="444">
        <f t="shared" ca="1" si="182"/>
        <v>-18863639487968.129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-18863639487968.129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-78598497866.533875</v>
      </c>
      <c r="L4231" s="444">
        <f t="shared" ca="1" si="182"/>
        <v>-18942237985834.664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-18942237985834.664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-78925991607.64444</v>
      </c>
      <c r="L4232" s="444">
        <f t="shared" ca="1" si="182"/>
        <v>-19021163977442.309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-19021163977442.309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-79254849906.009613</v>
      </c>
      <c r="L4233" s="444">
        <f t="shared" ca="1" si="182"/>
        <v>-19100418827348.316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-19100418827348.316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-79585078447.284653</v>
      </c>
      <c r="L4234" s="444">
        <f t="shared" ca="1" si="182"/>
        <v>-19180003905795.602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-19180003905795.602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-79916682940.815002</v>
      </c>
      <c r="L4235" s="444">
        <f t="shared" ca="1" si="182"/>
        <v>-19259920588736.418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-19259920588736.418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-80249669119.735077</v>
      </c>
      <c r="L4236" s="444">
        <f t="shared" ca="1" si="182"/>
        <v>-19340170257856.152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-19340170257856.152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-80584042741.067307</v>
      </c>
      <c r="L4237" s="444">
        <f t="shared" ca="1" si="182"/>
        <v>-19420754300597.219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-19420754300597.219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-80919809585.821747</v>
      </c>
      <c r="L4238" s="444">
        <f t="shared" ca="1" si="182"/>
        <v>-19501674110183.039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-19501674110183.039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-81256975459.095993</v>
      </c>
      <c r="L4239" s="444">
        <f t="shared" ca="1" si="182"/>
        <v>-19582931085642.137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-19582931085642.137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-81595546190.175568</v>
      </c>
      <c r="L4240" s="444">
        <f t="shared" ca="1" si="182"/>
        <v>-19664526631832.313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-19664526631832.313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-81935527632.634628</v>
      </c>
      <c r="L4241" s="444">
        <f t="shared" ca="1" si="182"/>
        <v>-19746462159464.945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-19746462159464.945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-82276925664.437271</v>
      </c>
      <c r="L4242" s="444">
        <f t="shared" ca="1" si="182"/>
        <v>-19828739085129.383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-19828739085129.383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-82619746188.039093</v>
      </c>
      <c r="L4243" s="444">
        <f t="shared" ca="1" si="182"/>
        <v>-19911358831317.422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-19911358831317.422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-82963995130.489258</v>
      </c>
      <c r="L4244" s="444">
        <f t="shared" ca="1" si="182"/>
        <v>-19994322826447.91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-19994322826447.91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-83309678443.532959</v>
      </c>
      <c r="L4245" s="444">
        <f t="shared" ca="1" si="182"/>
        <v>-20077632504891.441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-20077632504891.441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-83656802103.71434</v>
      </c>
      <c r="L4246" s="444">
        <f t="shared" ca="1" si="182"/>
        <v>-20161289306995.156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-20161289306995.156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-84005372112.479813</v>
      </c>
      <c r="L4247" s="444">
        <f t="shared" ca="1" si="182"/>
        <v>-20245294679107.637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-20245294679107.637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-84355394496.281815</v>
      </c>
      <c r="L4248" s="444">
        <f t="shared" ca="1" si="182"/>
        <v>-20329650073603.918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-20329650073603.918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-84706875306.682983</v>
      </c>
      <c r="L4249" s="444">
        <f t="shared" ca="1" si="182"/>
        <v>-20414356948910.602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-20414356948910.602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-85059820620.460846</v>
      </c>
      <c r="L4250" s="444">
        <f t="shared" ca="1" si="182"/>
        <v>-20499416769531.063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-20499416769531.063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-85414236539.712753</v>
      </c>
      <c r="L4251" s="444">
        <f t="shared" ca="1" si="182"/>
        <v>-20584831006070.773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-20584831006070.773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-85770129191.961548</v>
      </c>
      <c r="L4252" s="444">
        <f t="shared" ca="1" si="182"/>
        <v>-20670601135262.734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-20670601135262.734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-86127504730.261398</v>
      </c>
      <c r="L4253" s="444">
        <f t="shared" ca="1" si="182"/>
        <v>-20756728639992.996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-20756728639992.996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-86486369333.304153</v>
      </c>
      <c r="L4254" s="444">
        <f t="shared" ca="1" si="182"/>
        <v>-20843215009326.301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-20843215009326.301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-86846729205.526245</v>
      </c>
      <c r="L4255" s="444">
        <f t="shared" ca="1" si="182"/>
        <v>-20930061738531.828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-20930061738531.828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-87208590577.215942</v>
      </c>
      <c r="L4256" s="444">
        <f t="shared" ca="1" si="182"/>
        <v>-21017270329109.043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-21017270329109.043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-87571959704.621017</v>
      </c>
      <c r="L4257" s="444">
        <f t="shared" ca="1" si="182"/>
        <v>-21104842288813.664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-21104842288813.664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-87936842870.056931</v>
      </c>
      <c r="L4258" s="444">
        <f t="shared" ca="1" si="182"/>
        <v>-21192779131683.723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-21192779131683.723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-88303246382.015503</v>
      </c>
      <c r="L4259" s="444">
        <f t="shared" ca="1" si="182"/>
        <v>-21281082378065.738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-21281082378065.738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-88671176575.273911</v>
      </c>
      <c r="L4260" s="444">
        <f t="shared" ca="1" si="182"/>
        <v>-21369753554641.012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-21369753554641.012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-89040639811.004211</v>
      </c>
      <c r="L4261" s="444">
        <f t="shared" ca="1" si="182"/>
        <v>-21458794194452.016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-21458794194452.016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-89411642476.883392</v>
      </c>
      <c r="L4262" s="444">
        <f t="shared" ca="1" si="182"/>
        <v>-21548205836928.898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-21548205836928.898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-89784190987.203735</v>
      </c>
      <c r="L4263" s="444">
        <f t="shared" ca="1" si="182"/>
        <v>-21637990027916.102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-21637990027916.102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-90158291782.983749</v>
      </c>
      <c r="L4264" s="444">
        <f t="shared" ca="1" si="182"/>
        <v>-21728148319699.086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-21728148319699.086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-90533951332.079529</v>
      </c>
      <c r="L4265" s="444">
        <f t="shared" ca="1" si="182"/>
        <v>-21818682271031.164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-21818682271031.164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-90911176129.296509</v>
      </c>
      <c r="L4266" s="444">
        <f t="shared" ca="1" si="182"/>
        <v>-21909593447160.461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-21909593447160.461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-91289972696.501923</v>
      </c>
      <c r="L4267" s="444">
        <f t="shared" ca="1" si="182"/>
        <v>-22000883419856.961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-22000883419856.961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-91670347582.737335</v>
      </c>
      <c r="L4268" s="444">
        <f t="shared" ca="1" si="182"/>
        <v>-22092553767439.699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-22092553767439.699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-92052307364.332077</v>
      </c>
      <c r="L4269" s="444">
        <f t="shared" ca="1" si="182"/>
        <v>-22184606074804.031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-22184606074804.031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-92435858645.0168</v>
      </c>
      <c r="L4270" s="444">
        <f t="shared" ca="1" si="182"/>
        <v>-22277041933449.047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-22277041933449.047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-92821008056.037689</v>
      </c>
      <c r="L4271" s="444">
        <f t="shared" ca="1" si="182"/>
        <v>-22369862941505.086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-22369862941505.086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-93207762256.271194</v>
      </c>
      <c r="L4272" s="444">
        <f t="shared" ca="1" si="182"/>
        <v>-22463070703761.355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-22463070703761.355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-93596127932.338974</v>
      </c>
      <c r="L4273" s="444">
        <f t="shared" ca="1" si="182"/>
        <v>-22556666831693.695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-22556666831693.695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-93986111798.723724</v>
      </c>
      <c r="L4274" s="444">
        <f t="shared" ca="1" si="182"/>
        <v>-22650652943492.418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-22650652943492.418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-94377720597.885071</v>
      </c>
      <c r="L4275" s="444">
        <f t="shared" ca="1" si="182"/>
        <v>-22745030664090.305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-22745030664090.305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-94770961100.376266</v>
      </c>
      <c r="L4276" s="444">
        <f t="shared" ca="1" si="182"/>
        <v>-22839801625190.68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-22839801625190.68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-95165840104.961166</v>
      </c>
      <c r="L4277" s="444">
        <f t="shared" ca="1" si="182"/>
        <v>-22934967465295.641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-22934967465295.641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-95562364438.731842</v>
      </c>
      <c r="L4278" s="444">
        <f t="shared" ca="1" si="182"/>
        <v>-23030529829734.371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-23030529829734.371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-95960540957.226547</v>
      </c>
      <c r="L4279" s="444">
        <f t="shared" ca="1" si="182"/>
        <v>-23126490370691.598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-23126490370691.598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-96360376544.548325</v>
      </c>
      <c r="L4280" s="444">
        <f t="shared" ca="1" si="182"/>
        <v>-23222850747236.145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-23222850747236.145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-96761878113.483932</v>
      </c>
      <c r="L4281" s="444">
        <f t="shared" ca="1" si="182"/>
        <v>-23319612625349.629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-23319612625349.629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-97165052605.623459</v>
      </c>
      <c r="L4282" s="444">
        <f t="shared" ca="1" si="182"/>
        <v>-23416777677955.254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-23416777677955.254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-97569906991.480225</v>
      </c>
      <c r="L4283" s="444">
        <f t="shared" ca="1" si="182"/>
        <v>-23514347584946.734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-23514347584946.734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-97976448270.611389</v>
      </c>
      <c r="L4284" s="444">
        <f t="shared" ca="1" si="182"/>
        <v>-23612324033217.348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-23612324033217.348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-98384683471.738953</v>
      </c>
      <c r="L4285" s="444">
        <f t="shared" ca="1" si="182"/>
        <v>-23710708716689.086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-23710708716689.086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-98794619652.871185</v>
      </c>
      <c r="L4286" s="444">
        <f t="shared" ca="1" si="182"/>
        <v>-23809503336341.957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-23809503336341.957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-99206263901.42482</v>
      </c>
      <c r="L4287" s="444">
        <f t="shared" ca="1" si="182"/>
        <v>-23908709600243.383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-23908709600243.383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-99619623334.347427</v>
      </c>
      <c r="L4288" s="444">
        <f t="shared" ca="1" si="182"/>
        <v>-24008329223577.73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-24008329223577.73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-100034705098.24054</v>
      </c>
      <c r="L4289" s="444">
        <f t="shared" ca="1" si="182"/>
        <v>-24108363928675.973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-24108363928675.973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-100451516369.48322</v>
      </c>
      <c r="L4290" s="444">
        <f t="shared" ca="1" si="182"/>
        <v>-24208815445045.457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-24208815445045.457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-100870064354.35606</v>
      </c>
      <c r="L4291" s="444">
        <f t="shared" ca="1" si="182"/>
        <v>-24309685509399.813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-24309685509399.813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-101290356289.16588</v>
      </c>
      <c r="L4292" s="444">
        <f t="shared" ca="1" si="182"/>
        <v>-24410975865688.977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-24410975865688.977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-101712399440.37073</v>
      </c>
      <c r="L4293" s="444">
        <f t="shared" ca="1" si="182"/>
        <v>-24512688265129.348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-24512688265129.348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-102136201104.70561</v>
      </c>
      <c r="L4294" s="444">
        <f t="shared" ca="1" si="182"/>
        <v>-24614824466234.055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-24614824466234.055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-102561768609.30856</v>
      </c>
      <c r="L4295" s="444">
        <f t="shared" ca="1" si="182"/>
        <v>-24717386234843.363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-24717386234843.363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-102989109311.84735</v>
      </c>
      <c r="L4296" s="444">
        <f t="shared" ca="1" si="182"/>
        <v>-24820375344155.211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-24820375344155.211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-103418230600.64671</v>
      </c>
      <c r="L4297" s="444">
        <f t="shared" ca="1" si="182"/>
        <v>-24923793574755.859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-24923793574755.859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-103849139894.81609</v>
      </c>
      <c r="L4298" s="444">
        <f t="shared" ca="1" si="182"/>
        <v>-25027642714650.676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-25027642714650.676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-104281844644.37781</v>
      </c>
      <c r="L4299" s="444">
        <f t="shared" ca="1" si="182"/>
        <v>-25131924559295.055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-25131924559295.055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-104716352330.39606</v>
      </c>
      <c r="L4300" s="444">
        <f t="shared" ca="1" si="182"/>
        <v>-25236640911625.449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-25236640911625.449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-105152670465.10603</v>
      </c>
      <c r="L4301" s="444">
        <f t="shared" ca="1" si="182"/>
        <v>-25341793582090.555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-25341793582090.555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-105590806592.04398</v>
      </c>
      <c r="L4302" s="444">
        <f t="shared" ca="1" si="182"/>
        <v>-25447384388682.598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-25447384388682.598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-106030768286.17749</v>
      </c>
      <c r="L4303" s="444">
        <f t="shared" ca="1" si="182"/>
        <v>-25553415156968.773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-25553415156968.773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-106472563154.03656</v>
      </c>
      <c r="L4304" s="444">
        <f t="shared" ca="1" si="182"/>
        <v>-25659887720122.809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-25659887720122.809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-106916198833.84503</v>
      </c>
      <c r="L4305" s="444">
        <f t="shared" ca="1" si="182"/>
        <v>-25766803918956.652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-25766803918956.652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-107361682995.65271</v>
      </c>
      <c r="L4306" s="444">
        <f t="shared" ca="1" si="182"/>
        <v>-25874165601952.305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-25874165601952.305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-107809023341.46794</v>
      </c>
      <c r="L4307" s="444">
        <f t="shared" ca="1" si="182"/>
        <v>-25981974625293.773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-25981974625293.773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-108258227605.39072</v>
      </c>
      <c r="L4308" s="444">
        <f t="shared" ca="1" si="182"/>
        <v>-26090232852899.164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-26090232852899.164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-108709303553.74652</v>
      </c>
      <c r="L4309" s="444">
        <f t="shared" ca="1" si="182"/>
        <v>-26198942156452.91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-26198942156452.91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-109162258985.22046</v>
      </c>
      <c r="L4310" s="444">
        <f t="shared" ca="1" si="182"/>
        <v>-26308104415438.129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-26308104415438.129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-109617101730.9922</v>
      </c>
      <c r="L4311" s="444">
        <f t="shared" ca="1" si="182"/>
        <v>-26417721517169.121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-26417721517169.121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-110073839654.87134</v>
      </c>
      <c r="L4312" s="444">
        <f t="shared" ca="1" si="182"/>
        <v>-26527795356823.992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-26527795356823.992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-110532480653.4333</v>
      </c>
      <c r="L4313" s="444">
        <f t="shared" ca="1" si="182"/>
        <v>-26638327837477.426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-26638327837477.426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-110993032656.15594</v>
      </c>
      <c r="L4314" s="444">
        <f t="shared" ca="1" si="182"/>
        <v>-26749320870133.582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-26749320870133.582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-111455503625.55659</v>
      </c>
      <c r="L4315" s="444">
        <f t="shared" ca="1" si="182"/>
        <v>-26860776373759.137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-26860776373759.137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-111919901557.32973</v>
      </c>
      <c r="L4316" s="444">
        <f t="shared" ca="1" si="182"/>
        <v>-26972696275316.465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-26972696275316.465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-112386234480.48528</v>
      </c>
      <c r="L4317" s="444">
        <f t="shared" ca="1" si="182"/>
        <v>-27085082509796.949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-27085082509796.949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-112854510457.48729</v>
      </c>
      <c r="L4318" s="444">
        <f t="shared" ca="1" si="182"/>
        <v>-27197937020254.438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-27197937020254.438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-113324737584.39349</v>
      </c>
      <c r="L4319" s="444">
        <f t="shared" ca="1" si="182"/>
        <v>-27311261757838.832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-27311261757838.832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-113796923990.99513</v>
      </c>
      <c r="L4320" s="444">
        <f t="shared" ca="1" si="182"/>
        <v>-27425058681829.828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-27425058681829.828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-114271077840.95763</v>
      </c>
      <c r="L4321" s="444">
        <f t="shared" ca="1" si="182"/>
        <v>-27539329759670.785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-27539329759670.785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-114747207331.96162</v>
      </c>
      <c r="L4322" s="444">
        <f t="shared" ca="1" si="182"/>
        <v>-27654076967002.746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-27654076967002.746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-115225320695.84476</v>
      </c>
      <c r="L4323" s="444">
        <f t="shared" ca="1" si="182"/>
        <v>-27769302287698.59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-27769302287698.59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-115705426198.74414</v>
      </c>
      <c r="L4324" s="444">
        <f t="shared" ca="1" si="182"/>
        <v>-27885007713897.336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-27885007713897.336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-116187532141.23889</v>
      </c>
      <c r="L4325" s="444">
        <f t="shared" ca="1" si="182"/>
        <v>-28001195246038.574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-28001195246038.574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-116671646858.49403</v>
      </c>
      <c r="L4326" s="444">
        <f t="shared" ca="1" si="182"/>
        <v>-28117866892897.066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-28117866892897.066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-117157778720.40446</v>
      </c>
      <c r="L4327" s="444">
        <f t="shared" ca="1" si="182"/>
        <v>-28235024671617.473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-28235024671617.473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-117645936131.73947</v>
      </c>
      <c r="L4328" s="444">
        <f t="shared" ca="1" si="182"/>
        <v>-28352670607749.211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-28352670607749.211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-118136127532.28838</v>
      </c>
      <c r="L4329" s="444">
        <f t="shared" ca="1" si="182"/>
        <v>-28470806735281.5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-28470806735281.5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-118628361397.00623</v>
      </c>
      <c r="L4330" s="444">
        <f t="shared" ca="1" si="182"/>
        <v>-28589435096678.508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-28589435096678.508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-119122646236.16045</v>
      </c>
      <c r="L4331" s="444">
        <f t="shared" ca="1" si="182"/>
        <v>-28708557742914.668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-28708557742914.668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-119618990595.47778</v>
      </c>
      <c r="L4332" s="444">
        <f t="shared" ca="1" si="182"/>
        <v>-28828176733510.145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-28828176733510.145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-120117403056.29228</v>
      </c>
      <c r="L4333" s="444">
        <f t="shared" ca="1" si="182"/>
        <v>-28948294136566.438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-28948294136566.438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-120617892235.69348</v>
      </c>
      <c r="L4334" s="444">
        <f t="shared" ca="1" si="182"/>
        <v>-29068912028802.133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-29068912028802.133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-121120466786.67555</v>
      </c>
      <c r="L4335" s="444">
        <f t="shared" ca="1" si="182"/>
        <v>-29190032495588.809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-29190032495588.809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-121625135398.28671</v>
      </c>
      <c r="L4336" s="444">
        <f t="shared" ca="1" si="182"/>
        <v>-29311657630987.094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-29311657630987.094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-122131906795.77954</v>
      </c>
      <c r="L4337" s="444">
        <f t="shared" ca="1" si="182"/>
        <v>-29433789537782.875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-29433789537782.875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-122640789740.76198</v>
      </c>
      <c r="L4338" s="444">
        <f t="shared" ca="1" si="182"/>
        <v>-29556430327523.637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-29556430327523.637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-123151793031.34846</v>
      </c>
      <c r="L4339" s="444">
        <f t="shared" ca="1" si="182"/>
        <v>-29679582120554.984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-29679582120554.984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-123664925502.31244</v>
      </c>
      <c r="L4340" s="444">
        <f t="shared" ca="1" si="182"/>
        <v>-29803247046057.297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-29803247046057.297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-124180196025.23874</v>
      </c>
      <c r="L4341" s="444">
        <f t="shared" ca="1" si="182"/>
        <v>-29927427242082.535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-29927427242082.535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-124697613508.67723</v>
      </c>
      <c r="L4342" s="444">
        <f t="shared" ca="1" si="182"/>
        <v>-30052124855591.211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-30052124855591.211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-125217186898.29671</v>
      </c>
      <c r="L4343" s="444">
        <f t="shared" ref="L4343:L4597" ca="1" si="187">I4343-J4343+K4343</f>
        <v>-30177342042489.508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-30177342042489.508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-125738925177.03961</v>
      </c>
      <c r="L4344" s="444">
        <f t="shared" ca="1" si="187"/>
        <v>-30303080967666.547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-30303080967666.547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-126262837365.27728</v>
      </c>
      <c r="L4345" s="444">
        <f t="shared" ca="1" si="187"/>
        <v>-30429343805031.824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-30429343805031.824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-126788932520.96594</v>
      </c>
      <c r="L4346" s="444">
        <f t="shared" ca="1" si="187"/>
        <v>-30556132737552.789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-30556132737552.789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-127317219739.8033</v>
      </c>
      <c r="L4347" s="444">
        <f t="shared" ca="1" si="187"/>
        <v>-30683449957292.594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-30683449957292.594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-127847708155.3858</v>
      </c>
      <c r="L4348" s="444">
        <f t="shared" ca="1" si="187"/>
        <v>-30811297665447.98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-30811297665447.98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-128380406939.36658</v>
      </c>
      <c r="L4349" s="444">
        <f t="shared" ca="1" si="187"/>
        <v>-30939678072387.348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-30939678072387.348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-128915325301.61394</v>
      </c>
      <c r="L4350" s="444">
        <f t="shared" ca="1" si="187"/>
        <v>-31068593397688.961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-31068593397688.961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-129452472490.37067</v>
      </c>
      <c r="L4351" s="444">
        <f t="shared" ca="1" si="187"/>
        <v>-31198045870179.332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-31198045870179.332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-129991857792.41386</v>
      </c>
      <c r="L4352" s="444">
        <f t="shared" ca="1" si="187"/>
        <v>-31328037727971.746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-31328037727971.746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-130533490533.21562</v>
      </c>
      <c r="L4353" s="444">
        <f t="shared" ca="1" si="187"/>
        <v>-31458571218504.961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-31458571218504.961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-131077380077.10402</v>
      </c>
      <c r="L4354" s="444">
        <f t="shared" ca="1" si="187"/>
        <v>-31589648598582.066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-31589648598582.066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-131623535827.42529</v>
      </c>
      <c r="L4355" s="444">
        <f t="shared" ca="1" si="187"/>
        <v>-31721272134409.492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-31721272134409.492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-132171967226.70622</v>
      </c>
      <c r="L4356" s="444">
        <f t="shared" ca="1" si="187"/>
        <v>-31853444101636.199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-31853444101636.199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-132722683756.81749</v>
      </c>
      <c r="L4357" s="444">
        <f t="shared" ca="1" si="187"/>
        <v>-31986166785393.016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-31986166785393.016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-133275694939.13756</v>
      </c>
      <c r="L4358" s="444">
        <f t="shared" ca="1" si="187"/>
        <v>-32119442480332.152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-32119442480332.152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-133831010334.7173</v>
      </c>
      <c r="L4359" s="444">
        <f t="shared" ca="1" si="187"/>
        <v>-32253273490666.871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-32253273490666.871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-134388639544.44531</v>
      </c>
      <c r="L4360" s="444">
        <f t="shared" ca="1" si="187"/>
        <v>-32387662130211.316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-32387662130211.316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-134948592209.21382</v>
      </c>
      <c r="L4361" s="444">
        <f t="shared" ca="1" si="187"/>
        <v>-32522610722420.531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-32522610722420.531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-135510878010.08554</v>
      </c>
      <c r="L4362" s="444">
        <f t="shared" ca="1" si="187"/>
        <v>-32658121600430.617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-32658121600430.617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-136075506668.46089</v>
      </c>
      <c r="L4363" s="444">
        <f t="shared" ca="1" si="187"/>
        <v>-32794197107099.078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-32794197107099.078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-136642487946.24617</v>
      </c>
      <c r="L4364" s="444">
        <f t="shared" ca="1" si="187"/>
        <v>-32930839595045.324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-32930839595045.324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-137211831646.02219</v>
      </c>
      <c r="L4365" s="444">
        <f t="shared" ca="1" si="187"/>
        <v>-33068051426691.348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-33068051426691.348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-137783547611.21396</v>
      </c>
      <c r="L4366" s="444">
        <f t="shared" ca="1" si="187"/>
        <v>-33205834974302.563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-33205834974302.563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-138357645726.26068</v>
      </c>
      <c r="L4367" s="444">
        <f t="shared" ca="1" si="187"/>
        <v>-33344192620028.824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-33344192620028.824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-138934135916.78677</v>
      </c>
      <c r="L4368" s="444">
        <f t="shared" ca="1" si="187"/>
        <v>-33483126755945.609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-33483126755945.609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-139513028149.77335</v>
      </c>
      <c r="L4369" s="444">
        <f t="shared" ca="1" si="187"/>
        <v>-33622639784095.383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-33622639784095.383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-140094332433.73077</v>
      </c>
      <c r="L4370" s="444">
        <f t="shared" ca="1" si="187"/>
        <v>-33762734116529.113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-33762734116529.113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-140678058818.87131</v>
      </c>
      <c r="L4371" s="444">
        <f t="shared" ca="1" si="187"/>
        <v>-33903412175347.984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-33903412175347.984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-141264217397.28326</v>
      </c>
      <c r="L4372" s="444">
        <f t="shared" ca="1" si="187"/>
        <v>-34044676392745.27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-34044676392745.27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-141852818303.10529</v>
      </c>
      <c r="L4373" s="444">
        <f t="shared" ca="1" si="187"/>
        <v>-34186529211048.375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-34186529211048.375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-142443871712.70157</v>
      </c>
      <c r="L4374" s="444">
        <f t="shared" ca="1" si="187"/>
        <v>-34328973082761.078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-34328973082761.078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-143037387844.83783</v>
      </c>
      <c r="L4375" s="444">
        <f t="shared" ca="1" si="187"/>
        <v>-34472010470605.914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-34472010470605.914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-143633376960.85797</v>
      </c>
      <c r="L4376" s="444">
        <f t="shared" ca="1" si="187"/>
        <v>-34615643847566.773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-34615643847566.773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-144231849364.86157</v>
      </c>
      <c r="L4377" s="444">
        <f t="shared" ca="1" si="187"/>
        <v>-34759875696931.637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-34759875696931.637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-144832815403.88181</v>
      </c>
      <c r="L4378" s="444">
        <f t="shared" ca="1" si="187"/>
        <v>-34904708512335.52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-34904708512335.52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-145436285468.06467</v>
      </c>
      <c r="L4379" s="444">
        <f t="shared" ca="1" si="187"/>
        <v>-35050144797803.586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-35050144797803.586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-146042269990.84827</v>
      </c>
      <c r="L4380" s="444">
        <f t="shared" ca="1" si="187"/>
        <v>-35196187067794.438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-35196187067794.438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-146650779449.14349</v>
      </c>
      <c r="L4381" s="444">
        <f t="shared" ca="1" si="187"/>
        <v>-35342837847243.578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-35342837847243.578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-147261824363.51489</v>
      </c>
      <c r="L4382" s="444">
        <f t="shared" ca="1" si="187"/>
        <v>-35490099671607.094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-35490099671607.094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-147875415298.36288</v>
      </c>
      <c r="L4383" s="444">
        <f t="shared" ca="1" si="187"/>
        <v>-35637975086905.453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-35637975086905.453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-148491562862.10605</v>
      </c>
      <c r="L4384" s="444">
        <f t="shared" ca="1" si="187"/>
        <v>-35786466649767.563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-35786466649767.563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-149110277707.36484</v>
      </c>
      <c r="L4385" s="444">
        <f t="shared" ca="1" si="187"/>
        <v>-35935576927474.93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-35935576927474.93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-149731570531.14554</v>
      </c>
      <c r="L4386" s="444">
        <f t="shared" ca="1" si="187"/>
        <v>-36085308498006.078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-36085308498006.078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-150355452075.02533</v>
      </c>
      <c r="L4387" s="444">
        <f t="shared" ca="1" si="187"/>
        <v>-36235663950081.102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-36235663950081.102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-150981933125.33792</v>
      </c>
      <c r="L4388" s="444">
        <f t="shared" ca="1" si="187"/>
        <v>-36386645883206.438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-36386645883206.438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-151611024513.36017</v>
      </c>
      <c r="L4389" s="444">
        <f t="shared" ca="1" si="187"/>
        <v>-36538256907719.797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-36538256907719.797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-152242737115.49915</v>
      </c>
      <c r="L4390" s="444">
        <f t="shared" ca="1" si="187"/>
        <v>-36690499644835.297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-36690499644835.297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-152877081853.48041</v>
      </c>
      <c r="L4391" s="444">
        <f t="shared" ca="1" si="187"/>
        <v>-36843376726688.773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-36843376726688.773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-153514069694.53656</v>
      </c>
      <c r="L4392" s="444">
        <f t="shared" ca="1" si="187"/>
        <v>-36996890796383.313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-36996890796383.313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-154153711651.59714</v>
      </c>
      <c r="L4393" s="444">
        <f t="shared" ca="1" si="187"/>
        <v>-37151044508034.906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-37151044508034.906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-154796018783.47876</v>
      </c>
      <c r="L4394" s="444">
        <f t="shared" ca="1" si="187"/>
        <v>-37305840526818.383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-37305840526818.383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-155441002195.0766</v>
      </c>
      <c r="L4395" s="444">
        <f t="shared" ca="1" si="187"/>
        <v>-37461281529013.461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-37461281529013.461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-156088673037.55609</v>
      </c>
      <c r="L4396" s="444">
        <f t="shared" ca="1" si="187"/>
        <v>-37617370202051.016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-37617370202051.016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-156739042508.5459</v>
      </c>
      <c r="L4397" s="444">
        <f t="shared" ca="1" si="187"/>
        <v>-37774109244559.563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-37774109244559.563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-157392121852.33151</v>
      </c>
      <c r="L4398" s="444">
        <f t="shared" ca="1" si="187"/>
        <v>-37931501366411.891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-37931501366411.891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-158047922360.04953</v>
      </c>
      <c r="L4399" s="444">
        <f t="shared" ca="1" si="187"/>
        <v>-38089549288771.938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-38089549288771.938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-158706455369.88306</v>
      </c>
      <c r="L4400" s="444">
        <f t="shared" ca="1" si="187"/>
        <v>-38248255744141.82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-38248255744141.82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-159367732267.25757</v>
      </c>
      <c r="L4401" s="444">
        <f t="shared" ca="1" si="187"/>
        <v>-38407623476409.078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-38407623476409.078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-160031764485.03781</v>
      </c>
      <c r="L4402" s="444">
        <f t="shared" ca="1" si="187"/>
        <v>-38567655240894.117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-38567655240894.117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-160698563503.72549</v>
      </c>
      <c r="L4403" s="444">
        <f t="shared" ca="1" si="187"/>
        <v>-38728353804397.844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-38728353804397.844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-161368140851.65768</v>
      </c>
      <c r="L4404" s="444">
        <f t="shared" ca="1" si="187"/>
        <v>-38889721945249.5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-38889721945249.5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-162040508105.20624</v>
      </c>
      <c r="L4405" s="444">
        <f t="shared" ca="1" si="187"/>
        <v>-39051762453354.703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-39051762453354.703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-162715676888.97794</v>
      </c>
      <c r="L4406" s="444">
        <f t="shared" ca="1" si="187"/>
        <v>-39214478130243.68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-39214478130243.68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-163393658876.01532</v>
      </c>
      <c r="L4407" s="444">
        <f t="shared" ca="1" si="187"/>
        <v>-39377871789119.695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-39377871789119.695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-164074465787.99872</v>
      </c>
      <c r="L4408" s="444">
        <f t="shared" ca="1" si="187"/>
        <v>-39541946254907.695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-39541946254907.695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-164758109395.44873</v>
      </c>
      <c r="L4409" s="444">
        <f t="shared" ca="1" si="187"/>
        <v>-39706704364303.141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-39706704364303.141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-165444601517.92975</v>
      </c>
      <c r="L4410" s="444">
        <f t="shared" ca="1" si="187"/>
        <v>-39872148965821.07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-39872148965821.07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-166133954024.25446</v>
      </c>
      <c r="L4411" s="444">
        <f t="shared" ca="1" si="187"/>
        <v>-40038282919845.328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-40038282919845.328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-166826178832.68887</v>
      </c>
      <c r="L4412" s="444">
        <f t="shared" ca="1" si="187"/>
        <v>-40205109098678.016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-40205109098678.016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-167521287911.15839</v>
      </c>
      <c r="L4413" s="444">
        <f t="shared" ca="1" si="187"/>
        <v>-40372630386589.172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-40372630386589.172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-168219293277.4549</v>
      </c>
      <c r="L4414" s="444">
        <f t="shared" ca="1" si="187"/>
        <v>-40540849679866.625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-40540849679866.625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-168920206999.44427</v>
      </c>
      <c r="L4415" s="444">
        <f t="shared" ca="1" si="187"/>
        <v>-40709769886866.07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-40709769886866.07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-169624041195.2753</v>
      </c>
      <c r="L4416" s="444">
        <f t="shared" ca="1" si="187"/>
        <v>-40879393928061.344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-40879393928061.344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-170330808033.58893</v>
      </c>
      <c r="L4417" s="444">
        <f t="shared" ca="1" si="187"/>
        <v>-41049724736094.93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-41049724736094.93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-171040519733.72888</v>
      </c>
      <c r="L4418" s="444">
        <f t="shared" ca="1" si="187"/>
        <v>-41220765255828.656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-41220765255828.656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-171753188565.95273</v>
      </c>
      <c r="L4419" s="444">
        <f t="shared" ca="1" si="187"/>
        <v>-41392518444394.609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-41392518444394.609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-172468826851.6442</v>
      </c>
      <c r="L4420" s="444">
        <f t="shared" ca="1" si="187"/>
        <v>-41564987271246.25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-41564987271246.25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-173187446963.52603</v>
      </c>
      <c r="L4421" s="444">
        <f t="shared" ca="1" si="187"/>
        <v>-41738174718209.773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-41738174718209.773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-173909061325.87405</v>
      </c>
      <c r="L4422" s="444">
        <f t="shared" ca="1" si="187"/>
        <v>-41912083779535.648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-41912083779535.648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-174633682414.73187</v>
      </c>
      <c r="L4423" s="444">
        <f t="shared" ca="1" si="187"/>
        <v>-42086717461950.383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-42086717461950.383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-175361322758.12659</v>
      </c>
      <c r="L4424" s="444">
        <f t="shared" ca="1" si="187"/>
        <v>-42262078784708.508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-42262078784708.508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-176091994936.28546</v>
      </c>
      <c r="L4425" s="444">
        <f t="shared" ca="1" si="187"/>
        <v>-42438170779644.797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-42438170779644.797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-176825711581.85333</v>
      </c>
      <c r="L4426" s="444">
        <f t="shared" ca="1" si="187"/>
        <v>-42614996491226.648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-42614996491226.648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-177562485380.11102</v>
      </c>
      <c r="L4427" s="444">
        <f t="shared" ca="1" si="187"/>
        <v>-42792558976606.758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-42792558976606.758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-178302329069.19482</v>
      </c>
      <c r="L4428" s="444">
        <f t="shared" ca="1" si="187"/>
        <v>-42970861305675.953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-42970861305675.953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-179045255440.31647</v>
      </c>
      <c r="L4429" s="444">
        <f t="shared" ca="1" si="187"/>
        <v>-43149906561116.273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-43149906561116.273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-179791277337.98447</v>
      </c>
      <c r="L4430" s="444">
        <f t="shared" ca="1" si="187"/>
        <v>-43329697838454.258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-43329697838454.258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-180540407660.22607</v>
      </c>
      <c r="L4431" s="444">
        <f t="shared" ca="1" si="187"/>
        <v>-43510238246114.484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-43510238246114.484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-181292659358.81036</v>
      </c>
      <c r="L4432" s="444">
        <f t="shared" ca="1" si="187"/>
        <v>-43691530905473.297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-43691530905473.297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-182048045439.47208</v>
      </c>
      <c r="L4433" s="444">
        <f t="shared" ca="1" si="187"/>
        <v>-43873578950912.766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-43873578950912.766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-182806578962.13654</v>
      </c>
      <c r="L4434" s="444">
        <f t="shared" ca="1" si="187"/>
        <v>-44056385529874.898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-44056385529874.898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-183568273041.14542</v>
      </c>
      <c r="L4435" s="444">
        <f t="shared" ca="1" si="187"/>
        <v>-44239953802916.047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-44239953802916.047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-184333140845.48352</v>
      </c>
      <c r="L4436" s="444">
        <f t="shared" ca="1" si="187"/>
        <v>-44424286943761.531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-44424286943761.531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-185101195599.00638</v>
      </c>
      <c r="L4437" s="444">
        <f t="shared" ca="1" si="187"/>
        <v>-44609388139360.539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-44609388139360.539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-185872450580.66891</v>
      </c>
      <c r="L4438" s="444">
        <f t="shared" ca="1" si="187"/>
        <v>-44795260589941.211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-44795260589941.211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-186646919124.75504</v>
      </c>
      <c r="L4439" s="444">
        <f t="shared" ca="1" si="187"/>
        <v>-44981907509065.969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-44981907509065.969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-187424614621.10822</v>
      </c>
      <c r="L4440" s="444">
        <f t="shared" ca="1" si="187"/>
        <v>-45169332123687.078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-45169332123687.078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-188205550515.36282</v>
      </c>
      <c r="L4441" s="444">
        <f t="shared" ca="1" si="187"/>
        <v>-45357537674202.438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-45357537674202.438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-188989740309.17682</v>
      </c>
      <c r="L4442" s="444">
        <f t="shared" ca="1" si="187"/>
        <v>-45546527414511.617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-45546527414511.617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-189777197560.46506</v>
      </c>
      <c r="L4443" s="444">
        <f t="shared" ca="1" si="187"/>
        <v>-45736304612072.086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-45736304612072.086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-190567935883.6337</v>
      </c>
      <c r="L4444" s="444">
        <f t="shared" ca="1" si="187"/>
        <v>-45926872547955.719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-45926872547955.719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-191361968949.81549</v>
      </c>
      <c r="L4445" s="444">
        <f t="shared" ca="1" si="187"/>
        <v>-46118234516905.531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-46118234516905.531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-192159310487.10638</v>
      </c>
      <c r="L4446" s="444">
        <f t="shared" ca="1" si="187"/>
        <v>-46310393827392.641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-46310393827392.641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-192959974280.80267</v>
      </c>
      <c r="L4447" s="444">
        <f t="shared" ca="1" si="187"/>
        <v>-46503353801673.445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-46503353801673.445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-193763974173.63934</v>
      </c>
      <c r="L4448" s="444">
        <f t="shared" ca="1" si="187"/>
        <v>-46697117775847.086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-46697117775847.086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-194571324066.02951</v>
      </c>
      <c r="L4449" s="444">
        <f t="shared" ca="1" si="187"/>
        <v>-46891689099913.117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-46891689099913.117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-195382037916.30466</v>
      </c>
      <c r="L4450" s="444">
        <f t="shared" ca="1" si="187"/>
        <v>-47087071137829.422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-47087071137829.422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-196196129740.95593</v>
      </c>
      <c r="L4451" s="444">
        <f t="shared" ca="1" si="187"/>
        <v>-47283267267570.375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-47283267267570.375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-197013613614.87656</v>
      </c>
      <c r="L4452" s="444">
        <f t="shared" ca="1" si="187"/>
        <v>-47480280881185.25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-47480280881185.25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-197834503671.60519</v>
      </c>
      <c r="L4453" s="444">
        <f t="shared" ca="1" si="187"/>
        <v>-47678115384856.852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-47678115384856.852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-198658814103.57022</v>
      </c>
      <c r="L4454" s="444">
        <f t="shared" ca="1" si="187"/>
        <v>-47876774198960.422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-47876774198960.422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-199486559162.33508</v>
      </c>
      <c r="L4455" s="444">
        <f t="shared" ca="1" si="187"/>
        <v>-48076260758122.758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-48076260758122.758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-200317753158.84482</v>
      </c>
      <c r="L4456" s="444">
        <f t="shared" ca="1" si="187"/>
        <v>-48276578511281.602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-48276578511281.602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-201152410463.67334</v>
      </c>
      <c r="L4457" s="444">
        <f t="shared" ca="1" si="187"/>
        <v>-48477730921745.273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-48477730921745.273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-201990545507.27197</v>
      </c>
      <c r="L4458" s="444">
        <f t="shared" ca="1" si="187"/>
        <v>-48679721467252.547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-48679721467252.547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-202832172780.21893</v>
      </c>
      <c r="L4459" s="444">
        <f t="shared" ca="1" si="187"/>
        <v>-48882553640032.766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-48882553640032.766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-203677306833.46985</v>
      </c>
      <c r="L4460" s="444">
        <f t="shared" ca="1" si="187"/>
        <v>-49086230946866.234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-49086230946866.234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-204525962278.60931</v>
      </c>
      <c r="L4461" s="444">
        <f t="shared" ca="1" si="187"/>
        <v>-49290756909144.844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-49290756909144.844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-205378153788.10352</v>
      </c>
      <c r="L4462" s="444">
        <f t="shared" ca="1" si="187"/>
        <v>-49496135062932.945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-49496135062932.945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-206233896095.55392</v>
      </c>
      <c r="L4463" s="444">
        <f t="shared" ca="1" si="187"/>
        <v>-49702368959028.5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-49702368959028.5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-207093203995.95209</v>
      </c>
      <c r="L4464" s="444">
        <f t="shared" ca="1" si="187"/>
        <v>-49909462163024.453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-49909462163024.453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-207956092345.93521</v>
      </c>
      <c r="L4465" s="444">
        <f t="shared" ca="1" si="187"/>
        <v>-50117418255370.391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-50117418255370.391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-208822576064.0433</v>
      </c>
      <c r="L4466" s="444">
        <f t="shared" ca="1" si="187"/>
        <v>-50326240831434.438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-50326240831434.438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-209692670130.97681</v>
      </c>
      <c r="L4467" s="444">
        <f t="shared" ca="1" si="187"/>
        <v>-50535933501565.414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-50535933501565.414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-210566389589.8559</v>
      </c>
      <c r="L4468" s="444">
        <f t="shared" ca="1" si="187"/>
        <v>-50746499891155.273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-50746499891155.273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-211443749546.48032</v>
      </c>
      <c r="L4469" s="444">
        <f t="shared" ca="1" si="187"/>
        <v>-50957943640701.75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-50957943640701.75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-212324765169.59064</v>
      </c>
      <c r="L4470" s="444">
        <f t="shared" ca="1" si="187"/>
        <v>-51170268405871.344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-51170268405871.344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-213209451691.13058</v>
      </c>
      <c r="L4471" s="444">
        <f t="shared" ca="1" si="187"/>
        <v>-51383477857562.477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-51383477857562.477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-214097824406.51031</v>
      </c>
      <c r="L4472" s="444">
        <f t="shared" ca="1" si="187"/>
        <v>-51597575681968.984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-51597575681968.984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-214989898674.87076</v>
      </c>
      <c r="L4473" s="444">
        <f t="shared" ca="1" si="187"/>
        <v>-51812565580643.852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-51812565580643.852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-215885689919.34937</v>
      </c>
      <c r="L4474" s="444">
        <f t="shared" ca="1" si="187"/>
        <v>-52028451270563.203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-52028451270563.203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-216785213627.34668</v>
      </c>
      <c r="L4475" s="444">
        <f t="shared" ca="1" si="187"/>
        <v>-52245236484190.547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-52245236484190.547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-217688485350.79395</v>
      </c>
      <c r="L4476" s="444">
        <f t="shared" ca="1" si="187"/>
        <v>-52462924969541.344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-52462924969541.344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-218595520706.42227</v>
      </c>
      <c r="L4477" s="444">
        <f t="shared" ca="1" si="187"/>
        <v>-52681520490247.766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-52681520490247.766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-219506335376.03235</v>
      </c>
      <c r="L4478" s="444">
        <f t="shared" ca="1" si="187"/>
        <v>-52901026825623.797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-52901026825623.797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-220420945106.76581</v>
      </c>
      <c r="L4479" s="444">
        <f t="shared" ca="1" si="187"/>
        <v>-53121447770730.563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-53121447770730.563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-221339365711.37735</v>
      </c>
      <c r="L4480" s="444">
        <f t="shared" ca="1" si="187"/>
        <v>-53342787136441.938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-53342787136441.938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-222261613068.50806</v>
      </c>
      <c r="L4481" s="444">
        <f t="shared" ca="1" si="187"/>
        <v>-53565048749510.445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-53565048749510.445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-223187703122.96017</v>
      </c>
      <c r="L4482" s="444">
        <f t="shared" ca="1" si="187"/>
        <v>-53788236452633.406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-53788236452633.406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-224117651885.97253</v>
      </c>
      <c r="L4483" s="444">
        <f t="shared" ca="1" si="187"/>
        <v>-54012354104519.375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-54012354104519.375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-225051475435.49741</v>
      </c>
      <c r="L4484" s="444">
        <f t="shared" ca="1" si="187"/>
        <v>-54237405579954.875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-54237405579954.875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-225989189916.47864</v>
      </c>
      <c r="L4485" s="444">
        <f t="shared" ca="1" si="187"/>
        <v>-54463394769871.352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-54463394769871.352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-226930811541.13062</v>
      </c>
      <c r="L4486" s="444">
        <f t="shared" ca="1" si="187"/>
        <v>-54690325581412.484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-54690325581412.484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-227876356589.21869</v>
      </c>
      <c r="L4487" s="444">
        <f t="shared" ca="1" si="187"/>
        <v>-54918201938001.703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-54918201938001.703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-228825841408.34039</v>
      </c>
      <c r="L4488" s="444">
        <f t="shared" ca="1" si="187"/>
        <v>-55147027779410.047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-55147027779410.047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-229779282414.20853</v>
      </c>
      <c r="L4489" s="444">
        <f t="shared" ca="1" si="187"/>
        <v>-55376807061824.258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-55376807061824.258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-230736696090.93442</v>
      </c>
      <c r="L4490" s="444">
        <f t="shared" ca="1" si="187"/>
        <v>-55607543757915.195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-55607543757915.195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-231698098991.31335</v>
      </c>
      <c r="L4491" s="444">
        <f t="shared" ca="1" si="187"/>
        <v>-55839241856906.508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-55839241856906.508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-232663507737.11044</v>
      </c>
      <c r="L4492" s="444">
        <f t="shared" ca="1" si="187"/>
        <v>-56071905364643.617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-56071905364643.617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-233632939019.34842</v>
      </c>
      <c r="L4493" s="444">
        <f t="shared" ca="1" si="187"/>
        <v>-56305538303662.969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-56305538303662.969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-234606409598.59567</v>
      </c>
      <c r="L4494" s="444">
        <f t="shared" ca="1" si="187"/>
        <v>-56540144713261.563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-56540144713261.563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-235583936305.2565</v>
      </c>
      <c r="L4495" s="444">
        <f t="shared" ca="1" si="187"/>
        <v>-56775728649566.82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-56775728649566.82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-236565536039.86176</v>
      </c>
      <c r="L4496" s="444">
        <f t="shared" ca="1" si="187"/>
        <v>-57012294185606.68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-57012294185606.68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-237551225773.36118</v>
      </c>
      <c r="L4497" s="444">
        <f t="shared" ca="1" si="187"/>
        <v>-57249845411380.039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-57249845411380.039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-238541022547.41684</v>
      </c>
      <c r="L4498" s="444">
        <f t="shared" ca="1" si="187"/>
        <v>-57488386433927.453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-57488386433927.453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-239534943474.69772</v>
      </c>
      <c r="L4499" s="444">
        <f t="shared" ca="1" si="187"/>
        <v>-57727921377402.148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-57727921377402.148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-240533005739.17563</v>
      </c>
      <c r="L4500" s="444">
        <f t="shared" ca="1" si="187"/>
        <v>-57968454383141.32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-57968454383141.32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-241535226596.42215</v>
      </c>
      <c r="L4501" s="444">
        <f t="shared" ca="1" si="187"/>
        <v>-58209989609737.742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-58209989609737.742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-242541623373.90726</v>
      </c>
      <c r="L4502" s="444">
        <f t="shared" ca="1" si="187"/>
        <v>-58452531233111.648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-58452531233111.648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-243552213471.29852</v>
      </c>
      <c r="L4503" s="444">
        <f t="shared" ca="1" si="187"/>
        <v>-58696083446582.945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-58696083446582.945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-244567014360.7623</v>
      </c>
      <c r="L4504" s="444">
        <f t="shared" ca="1" si="187"/>
        <v>-58940650460943.711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-58940650460943.711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-245586043587.2655</v>
      </c>
      <c r="L4505" s="444">
        <f t="shared" ca="1" si="187"/>
        <v>-59186236504530.977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-59186236504530.977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-246609318768.87906</v>
      </c>
      <c r="L4506" s="444">
        <f t="shared" ca="1" si="187"/>
        <v>-59432845823299.859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-59432845823299.859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-247636857597.08273</v>
      </c>
      <c r="L4507" s="444">
        <f t="shared" ca="1" si="187"/>
        <v>-59680482680896.945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-59680482680896.945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-248668677837.07065</v>
      </c>
      <c r="L4508" s="444">
        <f t="shared" ca="1" si="187"/>
        <v>-59929151358734.016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-59929151358734.016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-249704797328.05838</v>
      </c>
      <c r="L4509" s="444">
        <f t="shared" ca="1" si="187"/>
        <v>-60178856156062.07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-60178856156062.07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-250745233983.59195</v>
      </c>
      <c r="L4510" s="444">
        <f t="shared" ca="1" si="187"/>
        <v>-60429601390045.664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-60429601390045.664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-251790005791.85696</v>
      </c>
      <c r="L4511" s="444">
        <f t="shared" ca="1" si="187"/>
        <v>-60681391395837.523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-60681391395837.523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-252839130815.98965</v>
      </c>
      <c r="L4512" s="444">
        <f t="shared" ca="1" si="187"/>
        <v>-60934230526653.516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-60934230526653.516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-253892627194.38965</v>
      </c>
      <c r="L4513" s="444">
        <f t="shared" ca="1" si="187"/>
        <v>-61188123153847.906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-61188123153847.906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-254950513141.03293</v>
      </c>
      <c r="L4514" s="444">
        <f t="shared" ca="1" si="187"/>
        <v>-61443073666988.938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-61443073666988.938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-256012806945.78723</v>
      </c>
      <c r="L4515" s="444">
        <f t="shared" ca="1" si="187"/>
        <v>-61699086473934.727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-61699086473934.727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-257079526974.72806</v>
      </c>
      <c r="L4516" s="444">
        <f t="shared" ca="1" si="187"/>
        <v>-61956166000909.453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-61956166000909.453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-258150691670.45605</v>
      </c>
      <c r="L4517" s="444">
        <f t="shared" ca="1" si="187"/>
        <v>-62214316692579.906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-62214316692579.906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-259226319552.41623</v>
      </c>
      <c r="L4518" s="444">
        <f t="shared" ca="1" si="187"/>
        <v>-62473543012132.32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-62473543012132.32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-260306429217.21799</v>
      </c>
      <c r="L4519" s="444">
        <f t="shared" ca="1" si="187"/>
        <v>-62733849441349.539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-62733849441349.539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-261391039338.95642</v>
      </c>
      <c r="L4520" s="444">
        <f t="shared" ca="1" si="187"/>
        <v>-62995240480688.492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-62995240480688.492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-262480168669.53534</v>
      </c>
      <c r="L4521" s="444">
        <f t="shared" ca="1" si="187"/>
        <v>-63257720649358.031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-63257720649358.031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-263573836038.99176</v>
      </c>
      <c r="L4522" s="444">
        <f t="shared" ca="1" si="187"/>
        <v>-63521294485397.023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-63521294485397.023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-264672060355.82092</v>
      </c>
      <c r="L4523" s="444">
        <f t="shared" ca="1" si="187"/>
        <v>-63785966545752.844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-63785966545752.844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-265774860607.3035</v>
      </c>
      <c r="L4524" s="444">
        <f t="shared" ca="1" si="187"/>
        <v>-64051741406360.148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-64051741406360.148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-266882255859.83395</v>
      </c>
      <c r="L4525" s="444">
        <f t="shared" ca="1" si="187"/>
        <v>-64318623662219.984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-64318623662219.984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-267994265259.24997</v>
      </c>
      <c r="L4526" s="444">
        <f t="shared" ca="1" si="187"/>
        <v>-64586617927479.234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-64586617927479.234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-269110908031.16351</v>
      </c>
      <c r="L4527" s="444">
        <f t="shared" ca="1" si="187"/>
        <v>-64855728835510.398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-64855728835510.398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-270232203481.29333</v>
      </c>
      <c r="L4528" s="444">
        <f t="shared" ca="1" si="187"/>
        <v>-65125961038991.695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-65125961038991.695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-271358170995.79874</v>
      </c>
      <c r="L4529" s="444">
        <f t="shared" ca="1" si="187"/>
        <v>-65397319209987.492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-65397319209987.492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-272488830041.61453</v>
      </c>
      <c r="L4530" s="444">
        <f t="shared" ca="1" si="187"/>
        <v>-65669808040029.109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-65669808040029.109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-273624200166.78796</v>
      </c>
      <c r="L4531" s="444">
        <f t="shared" ca="1" si="187"/>
        <v>-65943432240195.898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-65943432240195.898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-274764301000.81625</v>
      </c>
      <c r="L4532" s="444">
        <f t="shared" ca="1" si="187"/>
        <v>-66218196541196.711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-66218196541196.711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-275909152254.98627</v>
      </c>
      <c r="L4533" s="444">
        <f t="shared" ca="1" si="187"/>
        <v>-66494105693451.695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-66494105693451.695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-277058773722.71533</v>
      </c>
      <c r="L4534" s="444">
        <f t="shared" ca="1" si="187"/>
        <v>-66771164467174.414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-66771164467174.414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-278213185279.89337</v>
      </c>
      <c r="L4535" s="444">
        <f t="shared" ca="1" si="187"/>
        <v>-67049377652454.305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-67049377652454.305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-279372406885.22626</v>
      </c>
      <c r="L4536" s="444">
        <f t="shared" ca="1" si="187"/>
        <v>-67328750059339.531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-67328750059339.531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-280536458580.58142</v>
      </c>
      <c r="L4537" s="444">
        <f t="shared" ca="1" si="187"/>
        <v>-67609286517920.109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-67609286517920.109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-281705360491.3338</v>
      </c>
      <c r="L4538" s="444">
        <f t="shared" ca="1" si="187"/>
        <v>-67890991878411.445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-67890991878411.445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-282879132826.71429</v>
      </c>
      <c r="L4539" s="444">
        <f t="shared" ca="1" si="187"/>
        <v>-68173871011238.156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-68173871011238.156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-284057795880.159</v>
      </c>
      <c r="L4540" s="444">
        <f t="shared" ca="1" si="187"/>
        <v>-68457928807118.313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-68457928807118.313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-285241370029.65961</v>
      </c>
      <c r="L4541" s="444">
        <f t="shared" ca="1" si="187"/>
        <v>-68743170177147.969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-68743170177147.969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-286429875738.11652</v>
      </c>
      <c r="L4542" s="444">
        <f t="shared" ca="1" si="187"/>
        <v>-69029600052886.086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-69029600052886.086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-287623333553.69208</v>
      </c>
      <c r="L4543" s="444">
        <f t="shared" ca="1" si="187"/>
        <v>-69317223386439.781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-69317223386439.781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-288821764110.16577</v>
      </c>
      <c r="L4544" s="444">
        <f t="shared" ca="1" si="187"/>
        <v>-69606045150549.945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-69606045150549.945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-290025188127.29144</v>
      </c>
      <c r="L4545" s="444">
        <f t="shared" ca="1" si="187"/>
        <v>-69896070338677.234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-69896070338677.234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-291233626411.15515</v>
      </c>
      <c r="L4546" s="444">
        <f t="shared" ca="1" si="187"/>
        <v>-70187303965088.391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-70187303965088.391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-292447099854.53497</v>
      </c>
      <c r="L4547" s="444">
        <f t="shared" ca="1" si="187"/>
        <v>-70479751064942.922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-70479751064942.922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-293665629437.26215</v>
      </c>
      <c r="L4548" s="444">
        <f t="shared" ca="1" si="187"/>
        <v>-70773416694380.188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-70773416694380.188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-294889236226.58411</v>
      </c>
      <c r="L4549" s="444">
        <f t="shared" ca="1" si="187"/>
        <v>-71068305930606.766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-71068305930606.766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-296117941377.5282</v>
      </c>
      <c r="L4550" s="444">
        <f t="shared" ca="1" si="187"/>
        <v>-71364423871984.297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-71364423871984.297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-297351766133.26788</v>
      </c>
      <c r="L4551" s="444">
        <f t="shared" ca="1" si="187"/>
        <v>-71661775638117.563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-71661775638117.563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-298590731825.48987</v>
      </c>
      <c r="L4552" s="444">
        <f t="shared" ca="1" si="187"/>
        <v>-71960366369943.047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-71960366369943.047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-299834859874.7627</v>
      </c>
      <c r="L4553" s="444">
        <f t="shared" ca="1" si="187"/>
        <v>-72260201229817.813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-72260201229817.813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-301084171790.90753</v>
      </c>
      <c r="L4554" s="444">
        <f t="shared" ca="1" si="187"/>
        <v>-72561285401608.719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-72561285401608.719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-302338689173.36963</v>
      </c>
      <c r="L4555" s="444">
        <f t="shared" ca="1" si="187"/>
        <v>-72863624090782.094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-72863624090782.094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-303598433711.59204</v>
      </c>
      <c r="L4556" s="444">
        <f t="shared" ca="1" si="187"/>
        <v>-73167222524493.688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-73167222524493.688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-304863427185.39038</v>
      </c>
      <c r="L4557" s="444">
        <f t="shared" ca="1" si="187"/>
        <v>-73472085951679.078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-73472085951679.078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-306133691465.32947</v>
      </c>
      <c r="L4558" s="444">
        <f t="shared" ca="1" si="187"/>
        <v>-73778219643144.406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-73778219643144.406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-307409248513.10168</v>
      </c>
      <c r="L4559" s="444">
        <f t="shared" ca="1" si="187"/>
        <v>-74085628891657.516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-74085628891657.516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-308690120381.90631</v>
      </c>
      <c r="L4560" s="444">
        <f t="shared" ca="1" si="187"/>
        <v>-74394319012039.422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-74394319012039.422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-309976329216.83093</v>
      </c>
      <c r="L4561" s="444">
        <f t="shared" ca="1" si="187"/>
        <v>-74704295341256.25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-74704295341256.25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-311267897255.23438</v>
      </c>
      <c r="L4562" s="444">
        <f t="shared" ca="1" si="187"/>
        <v>-75015563238511.484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-75015563238511.484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-312564846827.13116</v>
      </c>
      <c r="L4563" s="444">
        <f t="shared" ca="1" si="187"/>
        <v>-75328128085338.609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-75328128085338.609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-313867200355.57751</v>
      </c>
      <c r="L4564" s="444">
        <f t="shared" ca="1" si="187"/>
        <v>-75641995285694.188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-75641995285694.188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-315174980357.05908</v>
      </c>
      <c r="L4565" s="444">
        <f t="shared" ca="1" si="187"/>
        <v>-75957170266051.25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-75957170266051.25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-316488209441.88019</v>
      </c>
      <c r="L4566" s="444">
        <f t="shared" ca="1" si="187"/>
        <v>-76273658475493.125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-76273658475493.125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-317806910314.55469</v>
      </c>
      <c r="L4567" s="444">
        <f t="shared" ca="1" si="187"/>
        <v>-76591465385807.688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-76591465385807.688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-319131105774.19867</v>
      </c>
      <c r="L4568" s="444">
        <f t="shared" ca="1" si="187"/>
        <v>-76910596491581.891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-76910596491581.891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-320460818714.92456</v>
      </c>
      <c r="L4569" s="444">
        <f t="shared" ca="1" si="187"/>
        <v>-77231057310296.813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-77231057310296.813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-321796072126.23669</v>
      </c>
      <c r="L4570" s="444">
        <f t="shared" ca="1" si="187"/>
        <v>-77552853382423.047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-77552853382423.047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-323136889093.42938</v>
      </c>
      <c r="L4571" s="444">
        <f t="shared" ca="1" si="187"/>
        <v>-77875990271516.469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-77875990271516.469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-324483292797.98529</v>
      </c>
      <c r="L4572" s="444">
        <f t="shared" ca="1" si="187"/>
        <v>-78200473564314.453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-78200473564314.453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-325835306517.97687</v>
      </c>
      <c r="L4573" s="444">
        <f t="shared" ca="1" si="187"/>
        <v>-78526308870832.438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-78526308870832.438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-327192953628.46851</v>
      </c>
      <c r="L4574" s="444">
        <f t="shared" ca="1" si="187"/>
        <v>-78853501824460.906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-78853501824460.906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-328556257601.92041</v>
      </c>
      <c r="L4575" s="444">
        <f t="shared" ca="1" si="187"/>
        <v>-79182058082062.828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-79182058082062.828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-329925242008.59509</v>
      </c>
      <c r="L4576" s="444">
        <f t="shared" ca="1" si="187"/>
        <v>-79511983324071.422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-79511983324071.422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-331299930516.96423</v>
      </c>
      <c r="L4577" s="444">
        <f t="shared" ca="1" si="187"/>
        <v>-79843283254588.391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-79843283254588.391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-332680346894.11829</v>
      </c>
      <c r="L4578" s="444">
        <f t="shared" ca="1" si="187"/>
        <v>-80175963601482.516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-80175963601482.516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-334066515006.17712</v>
      </c>
      <c r="L4579" s="444">
        <f t="shared" ca="1" si="187"/>
        <v>-80510030116488.688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-80510030116488.688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-335458458818.70288</v>
      </c>
      <c r="L4580" s="444">
        <f t="shared" ca="1" si="187"/>
        <v>-80845488575307.391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-80845488575307.391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-336856202397.11414</v>
      </c>
      <c r="L4581" s="444">
        <f t="shared" ca="1" si="187"/>
        <v>-81182344777704.5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-81182344777704.5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-338259769907.10205</v>
      </c>
      <c r="L4582" s="444">
        <f t="shared" ca="1" si="187"/>
        <v>-81520604547611.609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-81520604547611.609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-339669185615.04834</v>
      </c>
      <c r="L4583" s="444">
        <f t="shared" ca="1" si="187"/>
        <v>-81860273733226.656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-81860273733226.656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-341084473888.4444</v>
      </c>
      <c r="L4584" s="444">
        <f t="shared" ca="1" si="187"/>
        <v>-82201358207115.094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-82201358207115.094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-342505659196.31287</v>
      </c>
      <c r="L4585" s="444">
        <f t="shared" ca="1" si="187"/>
        <v>-82543863866311.406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-82543863866311.406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-343932766109.63086</v>
      </c>
      <c r="L4586" s="444">
        <f t="shared" ca="1" si="187"/>
        <v>-82887796632421.031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-82887796632421.031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-345365819301.75427</v>
      </c>
      <c r="L4587" s="444">
        <f t="shared" ca="1" si="187"/>
        <v>-83233162451722.781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-83233162451722.781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-346804843548.84491</v>
      </c>
      <c r="L4588" s="444">
        <f t="shared" ca="1" si="187"/>
        <v>-83579967295271.625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-83579967295271.625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-348249863730.29846</v>
      </c>
      <c r="L4589" s="444">
        <f t="shared" ca="1" si="187"/>
        <v>-83928217159001.922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-83928217159001.922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-349700904829.17468</v>
      </c>
      <c r="L4590" s="444">
        <f t="shared" ca="1" si="187"/>
        <v>-84277918063831.094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-84277918063831.094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-351157991932.62958</v>
      </c>
      <c r="L4591" s="444">
        <f t="shared" ca="1" si="187"/>
        <v>-84629076055763.719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-84629076055763.719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-352621150232.34882</v>
      </c>
      <c r="L4592" s="444">
        <f t="shared" ca="1" si="187"/>
        <v>-84981697205996.063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-84981697205996.063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-354090405024.98358</v>
      </c>
      <c r="L4593" s="444">
        <f t="shared" ca="1" si="187"/>
        <v>-85335787611021.047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-85335787611021.047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-355565781712.58771</v>
      </c>
      <c r="L4594" s="444">
        <f t="shared" ca="1" si="187"/>
        <v>-85691353392733.641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-85691353392733.641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-357047305803.05682</v>
      </c>
      <c r="L4595" s="444">
        <f t="shared" ca="1" si="187"/>
        <v>-86048400698536.703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-86048400698536.703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-358535002910.56958</v>
      </c>
      <c r="L4596" s="444">
        <f t="shared" ca="1" si="187"/>
        <v>-86406935701447.266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-86406935701447.266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-360028898756.03027</v>
      </c>
      <c r="L4597" s="444">
        <f t="shared" ca="1" si="187"/>
        <v>-86766964600203.297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-86766964600203.297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-361529019167.51373</v>
      </c>
      <c r="L4598" s="444">
        <f t="shared" ref="L4598:L4852" ca="1" si="192">I4598-J4598+K4598</f>
        <v>-87128493619370.813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-87128493619370.813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-363035390080.71173</v>
      </c>
      <c r="L4599" s="444">
        <f t="shared" ca="1" si="192"/>
        <v>-87491529009451.531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-87491529009451.531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-364548037539.38135</v>
      </c>
      <c r="L4600" s="444">
        <f t="shared" ca="1" si="192"/>
        <v>-87856077046990.906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-87856077046990.906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-366066987695.79541</v>
      </c>
      <c r="L4601" s="444">
        <f t="shared" ca="1" si="192"/>
        <v>-88222144034686.703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-88222144034686.703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-367592266811.19458</v>
      </c>
      <c r="L4602" s="444">
        <f t="shared" ca="1" si="192"/>
        <v>-88589736301497.891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-88589736301497.891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-369123901256.24121</v>
      </c>
      <c r="L4603" s="444">
        <f t="shared" ca="1" si="192"/>
        <v>-88958860202754.125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-88958860202754.125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-370661917511.47552</v>
      </c>
      <c r="L4604" s="444">
        <f t="shared" ca="1" si="192"/>
        <v>-89329522120265.594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-89329522120265.594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-372206342167.77332</v>
      </c>
      <c r="L4605" s="444">
        <f t="shared" ca="1" si="192"/>
        <v>-89701728462433.359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-89701728462433.359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-373757201926.80566</v>
      </c>
      <c r="L4606" s="444">
        <f t="shared" ca="1" si="192"/>
        <v>-90075485664360.172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-90075485664360.172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-375314523601.50073</v>
      </c>
      <c r="L4607" s="444">
        <f t="shared" ca="1" si="192"/>
        <v>-90450800187961.672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-90450800187961.672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-376878334116.50696</v>
      </c>
      <c r="L4608" s="444">
        <f t="shared" ca="1" si="192"/>
        <v>-90827678522078.172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-90827678522078.172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-378448660508.65906</v>
      </c>
      <c r="L4609" s="444">
        <f t="shared" ca="1" si="192"/>
        <v>-91206127182586.828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-91206127182586.828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-380025529927.44513</v>
      </c>
      <c r="L4610" s="444">
        <f t="shared" ca="1" si="192"/>
        <v>-91586152712514.266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-91586152712514.266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-381608969635.47607</v>
      </c>
      <c r="L4611" s="444">
        <f t="shared" ca="1" si="192"/>
        <v>-91967761682149.734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-91967761682149.734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-383199007008.95721</v>
      </c>
      <c r="L4612" s="444">
        <f t="shared" ca="1" si="192"/>
        <v>-92350960689158.688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-92350960689158.688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-384795669538.16119</v>
      </c>
      <c r="L4613" s="444">
        <f t="shared" ca="1" si="192"/>
        <v>-92735756358696.844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-92735756358696.844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-386398984827.9035</v>
      </c>
      <c r="L4614" s="444">
        <f t="shared" ca="1" si="192"/>
        <v>-93122155343524.75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-93122155343524.75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-388008980598.01978</v>
      </c>
      <c r="L4615" s="444">
        <f t="shared" ca="1" si="192"/>
        <v>-93510164324122.766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-93510164324122.766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-389625684683.84485</v>
      </c>
      <c r="L4616" s="444">
        <f t="shared" ca="1" si="192"/>
        <v>-93899790008806.609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-93899790008806.609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-391249125036.69421</v>
      </c>
      <c r="L4617" s="444">
        <f t="shared" ca="1" si="192"/>
        <v>-94291039133843.297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-94291039133843.297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-392879329724.34705</v>
      </c>
      <c r="L4618" s="444">
        <f t="shared" ca="1" si="192"/>
        <v>-94683918463567.641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-94683918463567.641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-394516326931.53186</v>
      </c>
      <c r="L4619" s="444">
        <f t="shared" ca="1" si="192"/>
        <v>-95078434790499.172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-95078434790499.172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-396160144960.41321</v>
      </c>
      <c r="L4620" s="444">
        <f t="shared" ca="1" si="192"/>
        <v>-95474594935459.578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-95474594935459.578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-397810812231.08154</v>
      </c>
      <c r="L4621" s="444">
        <f t="shared" ca="1" si="192"/>
        <v>-95872405747690.656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-95872405747690.656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-399468357282.04437</v>
      </c>
      <c r="L4622" s="444">
        <f t="shared" ca="1" si="192"/>
        <v>-96271874104972.703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-96271874104972.703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-401132808770.7196</v>
      </c>
      <c r="L4623" s="444">
        <f t="shared" ca="1" si="192"/>
        <v>-96673006913743.422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-96673006913743.422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-402804195473.93091</v>
      </c>
      <c r="L4624" s="444">
        <f t="shared" ca="1" si="192"/>
        <v>-97075811109217.359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-97075811109217.359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-404482546288.40564</v>
      </c>
      <c r="L4625" s="444">
        <f t="shared" ca="1" si="192"/>
        <v>-97480293655505.766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-97480293655505.766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-406167890231.27405</v>
      </c>
      <c r="L4626" s="444">
        <f t="shared" ca="1" si="192"/>
        <v>-97886461545737.047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-97886461545737.047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-407860256440.57104</v>
      </c>
      <c r="L4627" s="444">
        <f t="shared" ca="1" si="192"/>
        <v>-98294321802177.625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-98294321802177.625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-409559674175.74011</v>
      </c>
      <c r="L4628" s="444">
        <f t="shared" ca="1" si="192"/>
        <v>-98703881476353.359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-98703881476353.359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-411266172818.13898</v>
      </c>
      <c r="L4629" s="444">
        <f t="shared" ca="1" si="192"/>
        <v>-99115147649171.5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-99115147649171.5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-412979781871.54791</v>
      </c>
      <c r="L4630" s="444">
        <f t="shared" ca="1" si="192"/>
        <v>-99528127431043.047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-99528127431043.047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-414700530962.67938</v>
      </c>
      <c r="L4631" s="444">
        <f t="shared" ca="1" si="192"/>
        <v>-99942827962005.719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-99942827962005.719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-416428449841.69049</v>
      </c>
      <c r="L4632" s="444">
        <f t="shared" ca="1" si="192"/>
        <v>-100359256411847.41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-100359256411847.41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-418163568382.69751</v>
      </c>
      <c r="L4633" s="444">
        <f t="shared" ca="1" si="192"/>
        <v>-100777419980230.11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-100777419980230.11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-419905916584.29211</v>
      </c>
      <c r="L4634" s="444">
        <f t="shared" ca="1" si="192"/>
        <v>-101197325896814.41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-101197325896814.41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-421655524570.06</v>
      </c>
      <c r="L4635" s="444">
        <f t="shared" ca="1" si="192"/>
        <v>-101618981421384.47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-101618981421384.47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-423412422589.10193</v>
      </c>
      <c r="L4636" s="444">
        <f t="shared" ca="1" si="192"/>
        <v>-102042393843973.58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-102042393843973.58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-425176641016.55658</v>
      </c>
      <c r="L4637" s="444">
        <f t="shared" ca="1" si="192"/>
        <v>-102467570484990.14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-102467570484990.14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-426948210354.12561</v>
      </c>
      <c r="L4638" s="444">
        <f t="shared" ca="1" si="192"/>
        <v>-102894518695344.27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-102894518695344.27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-428727161230.60107</v>
      </c>
      <c r="L4639" s="444">
        <f t="shared" ca="1" si="192"/>
        <v>-103323245856574.86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-103323245856574.86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-430513524402.39526</v>
      </c>
      <c r="L4640" s="444">
        <f t="shared" ca="1" si="192"/>
        <v>-103753759380977.25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-103753759380977.25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-432307330754.0719</v>
      </c>
      <c r="L4641" s="444">
        <f t="shared" ca="1" si="192"/>
        <v>-104186066711731.33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-104186066711731.33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-434108611298.88055</v>
      </c>
      <c r="L4642" s="444">
        <f t="shared" ca="1" si="192"/>
        <v>-104620175323030.2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-104620175323030.2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-435917397179.29248</v>
      </c>
      <c r="L4643" s="444">
        <f t="shared" ca="1" si="192"/>
        <v>-105056092720209.5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-105056092720209.5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-437733719667.53955</v>
      </c>
      <c r="L4644" s="444">
        <f t="shared" ca="1" si="192"/>
        <v>-105493826439877.05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-105493826439877.05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-439557610166.15436</v>
      </c>
      <c r="L4645" s="444">
        <f t="shared" ca="1" si="192"/>
        <v>-105933384050043.2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-105933384050043.2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-441389100208.51337</v>
      </c>
      <c r="L4646" s="444">
        <f t="shared" ca="1" si="192"/>
        <v>-106374773150251.72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-106374773150251.72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-443228221459.38214</v>
      </c>
      <c r="L4647" s="444">
        <f t="shared" ca="1" si="192"/>
        <v>-106818001371711.09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-106818001371711.09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-445075005715.46289</v>
      </c>
      <c r="L4648" s="444">
        <f t="shared" ca="1" si="192"/>
        <v>-107263076377426.56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-107263076377426.56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-446929484905.94403</v>
      </c>
      <c r="L4649" s="444">
        <f t="shared" ca="1" si="192"/>
        <v>-107710005862332.5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-107710005862332.5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-448791691093.05206</v>
      </c>
      <c r="L4650" s="444">
        <f t="shared" ca="1" si="192"/>
        <v>-108158797553425.55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-108158797553425.55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-450661656472.60645</v>
      </c>
      <c r="L4651" s="444">
        <f t="shared" ca="1" si="192"/>
        <v>-108609459209898.16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-108609459209898.16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-452539413374.57562</v>
      </c>
      <c r="L4652" s="444">
        <f t="shared" ca="1" si="192"/>
        <v>-109061998623272.73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-109061998623272.73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-454424994263.63641</v>
      </c>
      <c r="L4653" s="444">
        <f t="shared" ca="1" si="192"/>
        <v>-109516423617536.38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-109516423617536.38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-456318431739.73486</v>
      </c>
      <c r="L4654" s="444">
        <f t="shared" ca="1" si="192"/>
        <v>-109972742049276.11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-109972742049276.11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-458219758538.65045</v>
      </c>
      <c r="L4655" s="444">
        <f t="shared" ca="1" si="192"/>
        <v>-110430961807814.77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-110430961807814.77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-460129007532.56158</v>
      </c>
      <c r="L4656" s="444">
        <f t="shared" ca="1" si="192"/>
        <v>-110891090815347.33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-110891090815347.33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-462046211730.61377</v>
      </c>
      <c r="L4657" s="444">
        <f t="shared" ca="1" si="192"/>
        <v>-111353137027077.94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-111353137027077.94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-463971404279.49133</v>
      </c>
      <c r="L4658" s="444">
        <f t="shared" ca="1" si="192"/>
        <v>-111817108431357.42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-111817108431357.42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-465904618463.98926</v>
      </c>
      <c r="L4659" s="444">
        <f t="shared" ca="1" si="192"/>
        <v>-112283013049821.41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-112283013049821.41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-467845887707.58911</v>
      </c>
      <c r="L4660" s="444">
        <f t="shared" ca="1" si="192"/>
        <v>-112750858937529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-112750858937529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-469795245573.03748</v>
      </c>
      <c r="L4661" s="444">
        <f t="shared" ca="1" si="192"/>
        <v>-113220654183102.03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-113220654183102.03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-471752725762.92511</v>
      </c>
      <c r="L4662" s="444">
        <f t="shared" ca="1" si="192"/>
        <v>-113692406908864.95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-113692406908864.95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-473718362120.27057</v>
      </c>
      <c r="L4663" s="444">
        <f t="shared" ca="1" si="192"/>
        <v>-114166125270985.22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-114166125270985.22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-475692188629.10516</v>
      </c>
      <c r="L4664" s="444">
        <f t="shared" ca="1" si="192"/>
        <v>-114641817459614.33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-114641817459614.33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-477674239415.05969</v>
      </c>
      <c r="L4665" s="444">
        <f t="shared" ca="1" si="192"/>
        <v>-115119491699029.39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-115119491699029.39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-479664548745.95581</v>
      </c>
      <c r="L4666" s="444">
        <f t="shared" ca="1" si="192"/>
        <v>-115599156247775.34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-115599156247775.34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-481663151032.39728</v>
      </c>
      <c r="L4667" s="444">
        <f t="shared" ca="1" si="192"/>
        <v>-116080819398807.73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-116080819398807.73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-483670080828.36554</v>
      </c>
      <c r="L4668" s="444">
        <f t="shared" ca="1" si="192"/>
        <v>-116564489479636.09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-116564489479636.09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-485685372831.81708</v>
      </c>
      <c r="L4669" s="444">
        <f t="shared" ca="1" si="192"/>
        <v>-117050174852467.91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-117050174852467.91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-487709061885.28296</v>
      </c>
      <c r="L4670" s="444">
        <f t="shared" ca="1" si="192"/>
        <v>-117537883914353.19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-117537883914353.19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-489741182976.47162</v>
      </c>
      <c r="L4671" s="444">
        <f t="shared" ca="1" si="192"/>
        <v>-118027625097329.66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-118027625097329.66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-491781771238.87354</v>
      </c>
      <c r="L4672" s="444">
        <f t="shared" ca="1" si="192"/>
        <v>-118519406868568.53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-118519406868568.53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-493830861952.3689</v>
      </c>
      <c r="L4673" s="444">
        <f t="shared" ca="1" si="192"/>
        <v>-119013237730520.91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-119013237730520.91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-495888490543.8371</v>
      </c>
      <c r="L4674" s="444">
        <f t="shared" ca="1" si="192"/>
        <v>-119509126221064.75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-119509126221064.75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-497954692587.76984</v>
      </c>
      <c r="L4675" s="444">
        <f t="shared" ca="1" si="192"/>
        <v>-120007080913652.52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-120007080913652.52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-500029503806.8855</v>
      </c>
      <c r="L4676" s="444">
        <f t="shared" ca="1" si="192"/>
        <v>-120507110417459.41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-120507110417459.41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-502112960072.7475</v>
      </c>
      <c r="L4677" s="444">
        <f t="shared" ca="1" si="192"/>
        <v>-121009223377532.16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-121009223377532.16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-504205097406.38397</v>
      </c>
      <c r="L4678" s="444">
        <f t="shared" ca="1" si="192"/>
        <v>-121513428474938.55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-121513428474938.55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-506305951978.91058</v>
      </c>
      <c r="L4679" s="444">
        <f t="shared" ca="1" si="192"/>
        <v>-122019734426917.45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-122019734426917.45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-508415560112.15607</v>
      </c>
      <c r="L4680" s="444">
        <f t="shared" ca="1" si="192"/>
        <v>-122528149987029.61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-122528149987029.61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-510533958279.29004</v>
      </c>
      <c r="L4681" s="444">
        <f t="shared" ca="1" si="192"/>
        <v>-123038683945308.91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-123038683945308.91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-512661183105.4538</v>
      </c>
      <c r="L4682" s="444">
        <f t="shared" ca="1" si="192"/>
        <v>-123551345128414.36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-123551345128414.36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-514797271368.39325</v>
      </c>
      <c r="L4683" s="444">
        <f t="shared" ca="1" si="192"/>
        <v>-124066142399782.75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-124066142399782.75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-516942259999.09479</v>
      </c>
      <c r="L4684" s="444">
        <f t="shared" ca="1" si="192"/>
        <v>-124583084659781.84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-124583084659781.84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-519096186082.42432</v>
      </c>
      <c r="L4685" s="444">
        <f t="shared" ca="1" si="192"/>
        <v>-125102180845864.27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-125102180845864.27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-521259086857.76776</v>
      </c>
      <c r="L4686" s="444">
        <f t="shared" ca="1" si="192"/>
        <v>-125623439932722.03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-125623439932722.03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-523430999719.67511</v>
      </c>
      <c r="L4687" s="444">
        <f t="shared" ca="1" si="192"/>
        <v>-126146870932441.7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-126146870932441.7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-525611962218.50708</v>
      </c>
      <c r="L4688" s="444">
        <f t="shared" ca="1" si="192"/>
        <v>-126672482894660.2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-126672482894660.2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-527802012061.08417</v>
      </c>
      <c r="L4689" s="444">
        <f t="shared" ca="1" si="192"/>
        <v>-127200284906721.28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-127200284906721.28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-530001187111.33868</v>
      </c>
      <c r="L4690" s="444">
        <f t="shared" ca="1" si="192"/>
        <v>-127730286093832.63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-127730286093832.63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-532209525390.96924</v>
      </c>
      <c r="L4691" s="444">
        <f t="shared" ca="1" si="192"/>
        <v>-128262495619223.59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-128262495619223.59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-534427065080.09833</v>
      </c>
      <c r="L4692" s="444">
        <f t="shared" ca="1" si="192"/>
        <v>-128796922684303.69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-128796922684303.69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-536653844517.93201</v>
      </c>
      <c r="L4693" s="444">
        <f t="shared" ca="1" si="192"/>
        <v>-129333576528821.63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-129333576528821.63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-538889902203.4234</v>
      </c>
      <c r="L4694" s="444">
        <f t="shared" ca="1" si="192"/>
        <v>-129872466431025.05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-129872466431025.05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-541135276795.93768</v>
      </c>
      <c r="L4695" s="444">
        <f t="shared" ca="1" si="192"/>
        <v>-130413601707820.98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-130413601707820.98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-543390007115.92084</v>
      </c>
      <c r="L4696" s="444">
        <f t="shared" ca="1" si="192"/>
        <v>-130956991714936.91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-130956991714936.91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-545654132145.57043</v>
      </c>
      <c r="L4697" s="444">
        <f t="shared" ca="1" si="192"/>
        <v>-131502645847082.48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-131502645847082.48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-547927691029.51031</v>
      </c>
      <c r="L4698" s="444">
        <f t="shared" ca="1" si="192"/>
        <v>-132050573538112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-132050573538112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-550210723075.46667</v>
      </c>
      <c r="L4699" s="444">
        <f t="shared" ca="1" si="192"/>
        <v>-132600784261187.47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-132600784261187.47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-552503267754.94775</v>
      </c>
      <c r="L4700" s="444">
        <f t="shared" ca="1" si="192"/>
        <v>-133153287528942.42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-133153287528942.42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-554805364703.92676</v>
      </c>
      <c r="L4701" s="444">
        <f t="shared" ca="1" si="192"/>
        <v>-133708092893646.34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-133708092893646.34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-557117053723.52637</v>
      </c>
      <c r="L4702" s="444">
        <f t="shared" ca="1" si="192"/>
        <v>-134265209947369.88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-134265209947369.88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-559438374780.70776</v>
      </c>
      <c r="L4703" s="444">
        <f t="shared" ca="1" si="192"/>
        <v>-134824648322150.58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-134824648322150.58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-561769368008.96082</v>
      </c>
      <c r="L4704" s="444">
        <f t="shared" ca="1" si="192"/>
        <v>-135386417690159.53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-135386417690159.53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-564110073708.99805</v>
      </c>
      <c r="L4705" s="444">
        <f t="shared" ca="1" si="192"/>
        <v>-135950527763868.53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-135950527763868.53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-566460532349.45227</v>
      </c>
      <c r="L4706" s="444">
        <f t="shared" ca="1" si="192"/>
        <v>-136516988296217.98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-136516988296217.98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-568820784567.57483</v>
      </c>
      <c r="L4707" s="444">
        <f t="shared" ca="1" si="192"/>
        <v>-137085809080785.56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-137085809080785.56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-571190871169.93982</v>
      </c>
      <c r="L4708" s="444">
        <f t="shared" ca="1" si="192"/>
        <v>-137656999951955.5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-137656999951955.5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-573570833133.14783</v>
      </c>
      <c r="L4709" s="444">
        <f t="shared" ca="1" si="192"/>
        <v>-138230570785088.64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-138230570785088.64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-575960711604.53601</v>
      </c>
      <c r="L4710" s="444">
        <f t="shared" ca="1" si="192"/>
        <v>-138806531496693.17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-138806531496693.17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-578360547902.88818</v>
      </c>
      <c r="L4711" s="444">
        <f t="shared" ca="1" si="192"/>
        <v>-139384892044596.06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-139384892044596.06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-580770383519.15027</v>
      </c>
      <c r="L4712" s="444">
        <f t="shared" ca="1" si="192"/>
        <v>-139965662428115.22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-139965662428115.22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-583190260117.14685</v>
      </c>
      <c r="L4713" s="444">
        <f t="shared" ca="1" si="192"/>
        <v>-140548852688232.36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-140548852688232.36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-585620219534.30151</v>
      </c>
      <c r="L4714" s="444">
        <f t="shared" ca="1" si="192"/>
        <v>-141134472907766.66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-141134472907766.66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-588060303782.36108</v>
      </c>
      <c r="L4715" s="444">
        <f t="shared" ca="1" si="192"/>
        <v>-141722533211549.03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-141722533211549.03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-590510555048.12097</v>
      </c>
      <c r="L4716" s="444">
        <f t="shared" ca="1" si="192"/>
        <v>-142313043766597.16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-142313043766597.16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-592971015694.15479</v>
      </c>
      <c r="L4717" s="444">
        <f t="shared" ca="1" si="192"/>
        <v>-142906014782291.31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-142906014782291.31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-595441728259.54712</v>
      </c>
      <c r="L4718" s="444">
        <f t="shared" ca="1" si="192"/>
        <v>-143501456510550.88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-143501456510550.88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-597922735460.62866</v>
      </c>
      <c r="L4719" s="444">
        <f t="shared" ca="1" si="192"/>
        <v>-144099379246011.5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-144099379246011.5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-600414080191.7146</v>
      </c>
      <c r="L4720" s="444">
        <f t="shared" ca="1" si="192"/>
        <v>-144699793326203.22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-144699793326203.22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-602915805525.84668</v>
      </c>
      <c r="L4721" s="444">
        <f t="shared" ca="1" si="192"/>
        <v>-145302709131729.06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-145302709131729.06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-605427954715.53772</v>
      </c>
      <c r="L4722" s="444">
        <f t="shared" ca="1" si="192"/>
        <v>-145908137086444.59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-145908137086444.59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-607950571193.51917</v>
      </c>
      <c r="L4723" s="444">
        <f t="shared" ca="1" si="192"/>
        <v>-146516087657638.13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-146516087657638.13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-610483698573.49219</v>
      </c>
      <c r="L4724" s="444">
        <f t="shared" ca="1" si="192"/>
        <v>-147126571356211.63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-147126571356211.63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-613027380650.88171</v>
      </c>
      <c r="L4725" s="444">
        <f t="shared" ca="1" si="192"/>
        <v>-147739598736862.5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-147739598736862.5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-615581661403.59375</v>
      </c>
      <c r="L4726" s="444">
        <f t="shared" ca="1" si="192"/>
        <v>-148355180398266.09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-148355180398266.09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-618146584992.77539</v>
      </c>
      <c r="L4727" s="444">
        <f t="shared" ca="1" si="192"/>
        <v>-148973326983258.88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-148973326983258.88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-620722195763.57861</v>
      </c>
      <c r="L4728" s="444">
        <f t="shared" ca="1" si="192"/>
        <v>-149594049179022.47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-149594049179022.47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-623308538245.927</v>
      </c>
      <c r="L4729" s="444">
        <f t="shared" ca="1" si="192"/>
        <v>-150217357717268.41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-150217357717268.41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-625905657155.28503</v>
      </c>
      <c r="L4730" s="444">
        <f t="shared" ca="1" si="192"/>
        <v>-150843263374423.69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-150843263374423.69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-628513597393.43201</v>
      </c>
      <c r="L4731" s="444">
        <f t="shared" ca="1" si="192"/>
        <v>-151471776971817.13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-151471776971817.13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-631132404049.23804</v>
      </c>
      <c r="L4732" s="444">
        <f t="shared" ca="1" si="192"/>
        <v>-152102909375866.38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-152102909375866.38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-633762122399.44324</v>
      </c>
      <c r="L4733" s="444">
        <f t="shared" ca="1" si="192"/>
        <v>-152736671498265.81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-152736671498265.81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-636402797909.44092</v>
      </c>
      <c r="L4734" s="444">
        <f t="shared" ca="1" si="192"/>
        <v>-153373074296175.25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-153373074296175.25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-639054476234.06348</v>
      </c>
      <c r="L4735" s="444">
        <f t="shared" ca="1" si="192"/>
        <v>-154012128772409.31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-154012128772409.31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-641717203218.37207</v>
      </c>
      <c r="L4736" s="444">
        <f t="shared" ca="1" si="192"/>
        <v>-154653845975627.69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-154653845975627.69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-644391024898.44873</v>
      </c>
      <c r="L4737" s="444">
        <f t="shared" ca="1" si="192"/>
        <v>-155298237000526.13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-155298237000526.13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-647075987502.19214</v>
      </c>
      <c r="L4738" s="444">
        <f t="shared" ca="1" si="192"/>
        <v>-155945312988028.31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-155945312988028.31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-649772137450.11792</v>
      </c>
      <c r="L4739" s="444">
        <f t="shared" ca="1" si="192"/>
        <v>-156595085125478.44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-156595085125478.44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-652479521356.16016</v>
      </c>
      <c r="L4740" s="444">
        <f t="shared" ca="1" si="192"/>
        <v>-157247564646834.59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-157247564646834.59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-655198186028.47742</v>
      </c>
      <c r="L4741" s="444">
        <f t="shared" ca="1" si="192"/>
        <v>-157902762832863.06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-157902762832863.06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-657928178470.2627</v>
      </c>
      <c r="L4742" s="444">
        <f t="shared" ca="1" si="192"/>
        <v>-158560691011333.31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-158560691011333.31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-660669545880.55542</v>
      </c>
      <c r="L4743" s="444">
        <f t="shared" ca="1" si="192"/>
        <v>-159221360557213.88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-159221360557213.88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-663422335655.05786</v>
      </c>
      <c r="L4744" s="444">
        <f t="shared" ca="1" si="192"/>
        <v>-159884782892868.94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-159884782892868.94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-666186595386.95386</v>
      </c>
      <c r="L4745" s="444">
        <f t="shared" ca="1" si="192"/>
        <v>-160550969488255.91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-160550969488255.91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-668962372867.73291</v>
      </c>
      <c r="L4746" s="444">
        <f t="shared" ca="1" si="192"/>
        <v>-161219931861123.63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-161219931861123.63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-671749716088.01514</v>
      </c>
      <c r="L4747" s="444">
        <f t="shared" ca="1" si="192"/>
        <v>-161891681577211.63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-161891681577211.63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-674548673238.38171</v>
      </c>
      <c r="L4748" s="444">
        <f t="shared" ca="1" si="192"/>
        <v>-162566230250450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-162566230250450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-677359292710.20837</v>
      </c>
      <c r="L4749" s="444">
        <f t="shared" ca="1" si="192"/>
        <v>-163243589543160.22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-163243589543160.22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-680181623096.50085</v>
      </c>
      <c r="L4750" s="444">
        <f t="shared" ca="1" si="192"/>
        <v>-163923771166256.72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-163923771166256.72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-683015713192.73633</v>
      </c>
      <c r="L4751" s="444">
        <f t="shared" ca="1" si="192"/>
        <v>-164606786879449.47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-164606786879449.47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-685861611997.70605</v>
      </c>
      <c r="L4752" s="444">
        <f t="shared" ca="1" si="192"/>
        <v>-165292648491447.19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-165292648491447.19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-688719368714.36328</v>
      </c>
      <c r="L4753" s="444">
        <f t="shared" ca="1" si="192"/>
        <v>-165981367860161.56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-165981367860161.56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-691589032750.67322</v>
      </c>
      <c r="L4754" s="444">
        <f t="shared" ca="1" si="192"/>
        <v>-166672956892912.25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-166672956892912.25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-694470653720.46765</v>
      </c>
      <c r="L4755" s="444">
        <f t="shared" ca="1" si="192"/>
        <v>-167367427546632.72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-167367427546632.72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-697364281444.30298</v>
      </c>
      <c r="L4756" s="444">
        <f t="shared" ca="1" si="192"/>
        <v>-168064791828077.03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-168064791828077.03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-700269965950.32092</v>
      </c>
      <c r="L4757" s="444">
        <f t="shared" ca="1" si="192"/>
        <v>-168765061794027.34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-168765061794027.34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-703187757475.11389</v>
      </c>
      <c r="L4758" s="444">
        <f t="shared" ca="1" si="192"/>
        <v>-169468249551502.47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-169468249551502.47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-706117706464.59363</v>
      </c>
      <c r="L4759" s="444">
        <f t="shared" ca="1" si="192"/>
        <v>-170174367257967.06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-170174367257967.06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-709059863574.86279</v>
      </c>
      <c r="L4760" s="444">
        <f t="shared" ca="1" si="192"/>
        <v>-170883427121541.94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-170883427121541.94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-712014279673.09143</v>
      </c>
      <c r="L4761" s="444">
        <f t="shared" ca="1" si="192"/>
        <v>-171595441401215.03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-171595441401215.03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-714981005838.396</v>
      </c>
      <c r="L4762" s="444">
        <f t="shared" ca="1" si="192"/>
        <v>-172310422407053.44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-172310422407053.44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-717960093362.72266</v>
      </c>
      <c r="L4763" s="444">
        <f t="shared" ca="1" si="192"/>
        <v>-173028382500416.16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-173028382500416.16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-720951593751.73401</v>
      </c>
      <c r="L4764" s="444">
        <f t="shared" ca="1" si="192"/>
        <v>-173749334094167.88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-173749334094167.88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-723955558725.69946</v>
      </c>
      <c r="L4765" s="444">
        <f t="shared" ca="1" si="192"/>
        <v>-174473289652893.56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-174473289652893.56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-726972040220.38989</v>
      </c>
      <c r="L4766" s="444">
        <f t="shared" ca="1" si="192"/>
        <v>-175200261693113.94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-175200261693113.94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-730001090387.97473</v>
      </c>
      <c r="L4767" s="444">
        <f t="shared" ca="1" si="192"/>
        <v>-175930262783501.91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-175930262783501.91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-733042761597.92456</v>
      </c>
      <c r="L4768" s="444">
        <f t="shared" ca="1" si="192"/>
        <v>-176663305545099.84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-176663305545099.84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-736097106437.91602</v>
      </c>
      <c r="L4769" s="444">
        <f t="shared" ca="1" si="192"/>
        <v>-177399402651537.75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-177399402651537.75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-739164177714.7406</v>
      </c>
      <c r="L4770" s="444">
        <f t="shared" ca="1" si="192"/>
        <v>-178138566829252.5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-178138566829252.5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-742244028455.21875</v>
      </c>
      <c r="L4771" s="444">
        <f t="shared" ca="1" si="192"/>
        <v>-178880810857707.72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-178880810857707.72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-745336711907.11548</v>
      </c>
      <c r="L4772" s="444">
        <f t="shared" ca="1" si="192"/>
        <v>-179626147569614.84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-179626147569614.84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-748442281540.06189</v>
      </c>
      <c r="L4773" s="444">
        <f t="shared" ca="1" si="192"/>
        <v>-180374589851154.91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-180374589851154.91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-751560791046.47876</v>
      </c>
      <c r="L4774" s="444">
        <f t="shared" ca="1" si="192"/>
        <v>-181126150642201.38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-181126150642201.38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-754692294342.50574</v>
      </c>
      <c r="L4775" s="444">
        <f t="shared" ca="1" si="192"/>
        <v>-181880842936543.88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-181880842936543.88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-757836845568.93286</v>
      </c>
      <c r="L4776" s="444">
        <f t="shared" ca="1" si="192"/>
        <v>-182638679782112.81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-182638679782112.81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-760994499092.13672</v>
      </c>
      <c r="L4777" s="444">
        <f t="shared" ca="1" si="192"/>
        <v>-183399674281204.94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-183399674281204.94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-764165309505.02051</v>
      </c>
      <c r="L4778" s="444">
        <f t="shared" ca="1" si="192"/>
        <v>-184163839590709.97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-184163839590709.97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-767349331627.95825</v>
      </c>
      <c r="L4779" s="444">
        <f t="shared" ca="1" si="192"/>
        <v>-184931188922337.94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-184931188922337.94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-770546620509.74146</v>
      </c>
      <c r="L4780" s="444">
        <f t="shared" ca="1" si="192"/>
        <v>-185701735542847.69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-185701735542847.69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-773757231428.53198</v>
      </c>
      <c r="L4781" s="444">
        <f t="shared" ca="1" si="192"/>
        <v>-186475492774276.22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-186475492774276.22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-776981219892.81763</v>
      </c>
      <c r="L4782" s="444">
        <f t="shared" ca="1" si="192"/>
        <v>-187252473994169.03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-187252473994169.03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-780218641642.37097</v>
      </c>
      <c r="L4783" s="444">
        <f t="shared" ca="1" si="192"/>
        <v>-188032692635811.41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-188032692635811.41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-783469552649.21423</v>
      </c>
      <c r="L4784" s="444">
        <f t="shared" ca="1" si="192"/>
        <v>-188816162188460.63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-188816162188460.63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-786734009118.58594</v>
      </c>
      <c r="L4785" s="444">
        <f t="shared" ca="1" si="192"/>
        <v>-189602896197579.22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-189602896197579.22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-790012067489.91345</v>
      </c>
      <c r="L4786" s="444">
        <f t="shared" ca="1" si="192"/>
        <v>-190392908265069.13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-190392908265069.13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-793303784437.78796</v>
      </c>
      <c r="L4787" s="444">
        <f t="shared" ca="1" si="192"/>
        <v>-191186212049506.91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-191186212049506.91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-796609216872.94543</v>
      </c>
      <c r="L4788" s="444">
        <f t="shared" ca="1" si="192"/>
        <v>-191982821266379.84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-191982821266379.84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-799928421943.24939</v>
      </c>
      <c r="L4789" s="444">
        <f t="shared" ca="1" si="192"/>
        <v>-192782749688323.09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-192782749688323.09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-803261457034.67957</v>
      </c>
      <c r="L4790" s="444">
        <f t="shared" ca="1" si="192"/>
        <v>-193586011145357.78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-193586011145357.78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-806608379772.3241</v>
      </c>
      <c r="L4791" s="444">
        <f t="shared" ca="1" si="192"/>
        <v>-194392619525130.09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-194392619525130.09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-809969248021.37537</v>
      </c>
      <c r="L4792" s="444">
        <f t="shared" ca="1" si="192"/>
        <v>-195202588773151.47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-195202588773151.47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-813344119888.1311</v>
      </c>
      <c r="L4793" s="444">
        <f t="shared" ca="1" si="192"/>
        <v>-196015932893039.59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-196015932893039.59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-816733053720.99829</v>
      </c>
      <c r="L4794" s="444">
        <f t="shared" ca="1" si="192"/>
        <v>-196832665946760.59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-196832665946760.59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-820136108111.50244</v>
      </c>
      <c r="L4795" s="444">
        <f t="shared" ca="1" si="192"/>
        <v>-197652802054872.09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-197652802054872.09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-823553341895.30042</v>
      </c>
      <c r="L4796" s="444">
        <f t="shared" ca="1" si="192"/>
        <v>-198476355396767.41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-198476355396767.41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-826984814153.19751</v>
      </c>
      <c r="L4797" s="444">
        <f t="shared" ca="1" si="192"/>
        <v>-199303340210920.59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-199303340210920.59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-830430584212.16919</v>
      </c>
      <c r="L4798" s="444">
        <f t="shared" ca="1" si="192"/>
        <v>-200133770795132.75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-200133770795132.75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-833890711646.38647</v>
      </c>
      <c r="L4799" s="444">
        <f t="shared" ca="1" si="192"/>
        <v>-200967661506779.13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-200967661506779.13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-837365256278.24634</v>
      </c>
      <c r="L4800" s="444">
        <f t="shared" ca="1" si="192"/>
        <v>-201805026763057.38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-201805026763057.38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-840854278179.40576</v>
      </c>
      <c r="L4801" s="444">
        <f t="shared" ca="1" si="192"/>
        <v>-202645881041236.78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-202645881041236.78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-844357837671.81995</v>
      </c>
      <c r="L4802" s="444">
        <f t="shared" ca="1" si="192"/>
        <v>-203490238878908.59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-203490238878908.59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-847875995328.78577</v>
      </c>
      <c r="L4803" s="444">
        <f t="shared" ca="1" si="192"/>
        <v>-204338114874237.38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-204338114874237.38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-851408811975.98901</v>
      </c>
      <c r="L4804" s="444">
        <f t="shared" ca="1" si="192"/>
        <v>-205189523686213.38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-205189523686213.38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-854956348692.55566</v>
      </c>
      <c r="L4805" s="444">
        <f t="shared" ca="1" si="192"/>
        <v>-206044480034905.94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-206044480034905.94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-858518666812.10803</v>
      </c>
      <c r="L4806" s="444">
        <f t="shared" ca="1" si="192"/>
        <v>-206902998701718.03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-206902998701718.03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-862095827923.82507</v>
      </c>
      <c r="L4807" s="444">
        <f t="shared" ca="1" si="192"/>
        <v>-207765094529641.84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-207765094529641.84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-865687893873.50769</v>
      </c>
      <c r="L4808" s="444">
        <f t="shared" ca="1" si="192"/>
        <v>-208630782423515.34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-208630782423515.34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-869294926764.64722</v>
      </c>
      <c r="L4809" s="444">
        <f t="shared" ca="1" si="192"/>
        <v>-209500077350280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-209500077350280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-872916988959.5</v>
      </c>
      <c r="L4810" s="444">
        <f t="shared" ca="1" si="192"/>
        <v>-210372994339239.5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-210372994339239.5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-876554143080.16455</v>
      </c>
      <c r="L4811" s="444">
        <f t="shared" ca="1" si="192"/>
        <v>-211249548482319.66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-211249548482319.66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-880206452009.66528</v>
      </c>
      <c r="L4812" s="444">
        <f t="shared" ca="1" si="192"/>
        <v>-212129754934329.31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-212129754934329.31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-883873978893.03882</v>
      </c>
      <c r="L4813" s="444">
        <f t="shared" ca="1" si="192"/>
        <v>-213013628913222.34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-213013628913222.34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-887556787138.42639</v>
      </c>
      <c r="L4814" s="444">
        <f t="shared" ca="1" si="192"/>
        <v>-213901185700360.78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-213901185700360.78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-891254940418.16992</v>
      </c>
      <c r="L4815" s="444">
        <f t="shared" ca="1" si="192"/>
        <v>-214792440640778.94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-214792440640778.94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-894968502669.91223</v>
      </c>
      <c r="L4816" s="444">
        <f t="shared" ca="1" si="192"/>
        <v>-215687409143448.84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-215687409143448.84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-898697538097.70349</v>
      </c>
      <c r="L4817" s="444">
        <f t="shared" ca="1" si="192"/>
        <v>-216586106681546.56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-216586106681546.56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-902442111173.11072</v>
      </c>
      <c r="L4818" s="444">
        <f t="shared" ca="1" si="192"/>
        <v>-217488548792719.69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-217488548792719.69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-906202286636.33203</v>
      </c>
      <c r="L4819" s="444">
        <f t="shared" ca="1" si="192"/>
        <v>-218394751079356.03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-218394751079356.03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-909978129497.31677</v>
      </c>
      <c r="L4820" s="444">
        <f t="shared" ca="1" si="192"/>
        <v>-219304729208853.34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-219304729208853.34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-913769705036.88892</v>
      </c>
      <c r="L4821" s="444">
        <f t="shared" ca="1" si="192"/>
        <v>-220218498913890.22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-220218498913890.22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-917577078807.87585</v>
      </c>
      <c r="L4822" s="444">
        <f t="shared" ca="1" si="192"/>
        <v>-221136075992698.09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-221136075992698.09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-921400316636.24194</v>
      </c>
      <c r="L4823" s="444">
        <f t="shared" ca="1" si="192"/>
        <v>-222057476309334.34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-222057476309334.34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-925239484622.22656</v>
      </c>
      <c r="L4824" s="444">
        <f t="shared" ca="1" si="192"/>
        <v>-222982715793956.56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-222982715793956.56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-929094649141.48572</v>
      </c>
      <c r="L4825" s="444">
        <f t="shared" ca="1" si="192"/>
        <v>-223911810443098.06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-223911810443098.06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-932965876846.24194</v>
      </c>
      <c r="L4826" s="444">
        <f t="shared" ca="1" si="192"/>
        <v>-224844776319944.31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-224844776319944.31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-936853234666.43469</v>
      </c>
      <c r="L4827" s="444">
        <f t="shared" ca="1" si="192"/>
        <v>-225781629554610.75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-225781629554610.75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-940756789810.87805</v>
      </c>
      <c r="L4828" s="444">
        <f t="shared" ca="1" si="192"/>
        <v>-226722386344421.63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-226722386344421.63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-944676609768.42346</v>
      </c>
      <c r="L4829" s="444">
        <f t="shared" ca="1" si="192"/>
        <v>-227667062954190.06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-227667062954190.06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-948612762309.12524</v>
      </c>
      <c r="L4830" s="444">
        <f t="shared" ca="1" si="192"/>
        <v>-228615675716499.19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-228615675716499.19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-952565315485.41345</v>
      </c>
      <c r="L4831" s="444">
        <f t="shared" ca="1" si="192"/>
        <v>-229568241031984.59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-229568241031984.59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-956534337633.26917</v>
      </c>
      <c r="L4832" s="444">
        <f t="shared" ca="1" si="192"/>
        <v>-230524775369617.88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-230524775369617.88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-960519897373.40784</v>
      </c>
      <c r="L4833" s="444">
        <f t="shared" ca="1" si="192"/>
        <v>-231485295266991.28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-231485295266991.28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-964522063612.46362</v>
      </c>
      <c r="L4834" s="444">
        <f t="shared" ca="1" si="192"/>
        <v>-232449817330603.75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-232449817330603.75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-968540905544.18225</v>
      </c>
      <c r="L4835" s="444">
        <f t="shared" ca="1" si="192"/>
        <v>-233418358236147.94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-233418358236147.94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-972576492650.61621</v>
      </c>
      <c r="L4836" s="444">
        <f t="shared" ca="1" si="192"/>
        <v>-234390934728798.56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-234390934728798.56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-976628894703.32751</v>
      </c>
      <c r="L4837" s="444">
        <f t="shared" ca="1" si="192"/>
        <v>-235367563623501.88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-235367563623501.88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-980698181764.59131</v>
      </c>
      <c r="L4838" s="444">
        <f t="shared" ca="1" si="192"/>
        <v>-236348261805266.47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-236348261805266.47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-984784424188.61035</v>
      </c>
      <c r="L4839" s="444">
        <f t="shared" ca="1" si="192"/>
        <v>-237333046229455.09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-237333046229455.09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-988887692622.72949</v>
      </c>
      <c r="L4840" s="444">
        <f t="shared" ca="1" si="192"/>
        <v>-238321933922077.81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-238321933922077.81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-993008058008.65759</v>
      </c>
      <c r="L4841" s="444">
        <f t="shared" ca="1" si="192"/>
        <v>-239314941980086.47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-239314941980086.47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-997145591583.6936</v>
      </c>
      <c r="L4842" s="444">
        <f t="shared" ca="1" si="192"/>
        <v>-240312087571670.16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-240312087571670.16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-1001300364881.959</v>
      </c>
      <c r="L4843" s="444">
        <f t="shared" ca="1" si="192"/>
        <v>-241313387936552.13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-241313387936552.13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-1005472449735.6337</v>
      </c>
      <c r="L4844" s="444">
        <f t="shared" ca="1" si="192"/>
        <v>-242318860386287.75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-242318860386287.75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-1009661918276.199</v>
      </c>
      <c r="L4845" s="444">
        <f t="shared" ca="1" si="192"/>
        <v>-243328522304563.94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-243328522304563.94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-1013868842935.6831</v>
      </c>
      <c r="L4846" s="444">
        <f t="shared" ca="1" si="192"/>
        <v>-244342391147499.63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-244342391147499.63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-1018093296447.9152</v>
      </c>
      <c r="L4847" s="444">
        <f t="shared" ca="1" si="192"/>
        <v>-245360484443947.53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-245360484443947.53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-1022335351849.7815</v>
      </c>
      <c r="L4848" s="444">
        <f t="shared" ca="1" si="192"/>
        <v>-246382819795797.31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-246382819795797.31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-1026595082482.4888</v>
      </c>
      <c r="L4849" s="444">
        <f t="shared" ca="1" si="192"/>
        <v>-247409414878279.81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-247409414878279.81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-1030872561992.8324</v>
      </c>
      <c r="L4850" s="444">
        <f t="shared" ca="1" si="192"/>
        <v>-248440287440272.66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-248440287440272.66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-1035167864334.4694</v>
      </c>
      <c r="L4851" s="444">
        <f t="shared" ca="1" si="192"/>
        <v>-249475455304607.13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-249475455304607.13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-1039481063769.1963</v>
      </c>
      <c r="L4852" s="444">
        <f t="shared" ca="1" si="192"/>
        <v>-250514936368376.31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-250514936368376.31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-1043812234868.2345</v>
      </c>
      <c r="L4853" s="444">
        <f t="shared" ref="L4853:L5107" ca="1" si="197">I4853-J4853+K4853</f>
        <v>-251558748603244.56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-251558748603244.56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-1048161452513.5192</v>
      </c>
      <c r="L4854" s="444">
        <f t="shared" ca="1" si="197"/>
        <v>-252606910055758.09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-252606910055758.09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-1052528791898.9922</v>
      </c>
      <c r="L4855" s="444">
        <f t="shared" ca="1" si="197"/>
        <v>-253659438847657.09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-253659438847657.09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-1056914328531.9045</v>
      </c>
      <c r="L4856" s="444">
        <f t="shared" ca="1" si="197"/>
        <v>-254716353176189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-254716353176189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-1061318138234.1208</v>
      </c>
      <c r="L4857" s="444">
        <f t="shared" ca="1" si="197"/>
        <v>-255777671314423.13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-255777671314423.13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-1065740297143.4297</v>
      </c>
      <c r="L4858" s="444">
        <f t="shared" ca="1" si="197"/>
        <v>-256843411611566.56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-256843411611566.56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-1070180881714.8605</v>
      </c>
      <c r="L4859" s="444">
        <f t="shared" ca="1" si="197"/>
        <v>-257913592493281.44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-257913592493281.44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-1074639968722.0061</v>
      </c>
      <c r="L4860" s="444">
        <f t="shared" ca="1" si="197"/>
        <v>-258988232462003.44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-258988232462003.44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-1079117635258.3477</v>
      </c>
      <c r="L4861" s="444">
        <f t="shared" ca="1" si="197"/>
        <v>-260067350097261.78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-260067350097261.78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-1083613958738.5906</v>
      </c>
      <c r="L4862" s="444">
        <f t="shared" ca="1" si="197"/>
        <v>-261150964056000.38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-261150964056000.38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-1088129016900.0017</v>
      </c>
      <c r="L4863" s="444">
        <f t="shared" ca="1" si="197"/>
        <v>-262239093072900.38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-262239093072900.38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-1092662887803.7516</v>
      </c>
      <c r="L4864" s="444">
        <f t="shared" ca="1" si="197"/>
        <v>-263331755960704.13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-263331755960704.13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-1097215649836.2672</v>
      </c>
      <c r="L4865" s="444">
        <f t="shared" ca="1" si="197"/>
        <v>-264428971610540.41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-264428971610540.41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-1101787381710.585</v>
      </c>
      <c r="L4866" s="444">
        <f t="shared" ca="1" si="197"/>
        <v>-265530758992251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-265530758992251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-1106378162467.7126</v>
      </c>
      <c r="L4867" s="444">
        <f t="shared" ca="1" si="197"/>
        <v>-266637137154718.72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-266637137154718.72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-1110988071477.9946</v>
      </c>
      <c r="L4868" s="444">
        <f t="shared" ca="1" si="197"/>
        <v>-267748125226196.72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-267748125226196.72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-1115617188442.4861</v>
      </c>
      <c r="L4869" s="444">
        <f t="shared" ca="1" si="197"/>
        <v>-268863742414639.22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-268863742414639.22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-1120265593394.3301</v>
      </c>
      <c r="L4870" s="444">
        <f t="shared" ca="1" si="197"/>
        <v>-269984008008033.56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-269984008008033.56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-1124933366700.1399</v>
      </c>
      <c r="L4871" s="444">
        <f t="shared" ca="1" si="197"/>
        <v>-271108941374733.69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-271108941374733.69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-1129620589061.3904</v>
      </c>
      <c r="L4872" s="444">
        <f t="shared" ca="1" si="197"/>
        <v>-272238561963795.06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-272238561963795.06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-1134327341515.8127</v>
      </c>
      <c r="L4873" s="444">
        <f t="shared" ca="1" si="197"/>
        <v>-273372889305310.88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-273372889305310.88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-1139053705438.7954</v>
      </c>
      <c r="L4874" s="444">
        <f t="shared" ca="1" si="197"/>
        <v>-274511943010749.66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-274511943010749.66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-1143799762544.7903</v>
      </c>
      <c r="L4875" s="444">
        <f t="shared" ca="1" si="197"/>
        <v>-275655742773294.44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-275655742773294.44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-1148565594888.7268</v>
      </c>
      <c r="L4876" s="444">
        <f t="shared" ca="1" si="197"/>
        <v>-276804308368183.16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-276804308368183.16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-1153351284867.4297</v>
      </c>
      <c r="L4877" s="444">
        <f t="shared" ca="1" si="197"/>
        <v>-277957659653050.59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-277957659653050.59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-1158156915221.0442</v>
      </c>
      <c r="L4878" s="444">
        <f t="shared" ca="1" si="197"/>
        <v>-279115816568271.63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-279115816568271.63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-1162982569034.4651</v>
      </c>
      <c r="L4879" s="444">
        <f t="shared" ca="1" si="197"/>
        <v>-280278799137306.09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-280278799137306.09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-1167828329738.7751</v>
      </c>
      <c r="L4880" s="444">
        <f t="shared" ca="1" si="197"/>
        <v>-281446627467044.88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-281446627467044.88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-1172694281112.687</v>
      </c>
      <c r="L4881" s="444">
        <f t="shared" ca="1" si="197"/>
        <v>-282619321748157.56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-282619321748157.56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-1177580507283.9897</v>
      </c>
      <c r="L4882" s="444">
        <f t="shared" ca="1" si="197"/>
        <v>-283796902255441.56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-283796902255441.56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-1182487092731.0066</v>
      </c>
      <c r="L4883" s="444">
        <f t="shared" ca="1" si="197"/>
        <v>-284979389348172.56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-284979389348172.56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-1187414122284.0522</v>
      </c>
      <c r="L4884" s="444">
        <f t="shared" ca="1" si="197"/>
        <v>-286166803470456.63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-286166803470456.63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-1192361681126.9026</v>
      </c>
      <c r="L4885" s="444">
        <f t="shared" ca="1" si="197"/>
        <v>-287359165151583.5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-287359165151583.5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-1197329854798.2646</v>
      </c>
      <c r="L4886" s="444">
        <f t="shared" ca="1" si="197"/>
        <v>-288556495006381.75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-288556495006381.75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-1202318729193.2573</v>
      </c>
      <c r="L4887" s="444">
        <f t="shared" ca="1" si="197"/>
        <v>-289758813735575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-289758813735575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-1207328390564.8958</v>
      </c>
      <c r="L4888" s="444">
        <f t="shared" ca="1" si="197"/>
        <v>-290966142126139.88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-290966142126139.88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-1212358925525.5828</v>
      </c>
      <c r="L4889" s="444">
        <f t="shared" ca="1" si="197"/>
        <v>-292178501051665.44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-292178501051665.44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-1217410421048.606</v>
      </c>
      <c r="L4890" s="444">
        <f t="shared" ca="1" si="197"/>
        <v>-293395911472714.06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-293395911472714.06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-1222482964469.6418</v>
      </c>
      <c r="L4891" s="444">
        <f t="shared" ca="1" si="197"/>
        <v>-294618394437183.69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-294618394437183.69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-1227576643488.2654</v>
      </c>
      <c r="L4892" s="444">
        <f t="shared" ca="1" si="197"/>
        <v>-295845971080671.94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-295845971080671.94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-1232691546169.4663</v>
      </c>
      <c r="L4893" s="444">
        <f t="shared" ca="1" si="197"/>
        <v>-297078662626841.38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-297078662626841.38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-1237827760945.1724</v>
      </c>
      <c r="L4894" s="444">
        <f t="shared" ca="1" si="197"/>
        <v>-298316490387786.56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-298316490387786.56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-1242985376615.7773</v>
      </c>
      <c r="L4895" s="444">
        <f t="shared" ca="1" si="197"/>
        <v>-299559475764402.31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-299559475764402.31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-1248164482351.6763</v>
      </c>
      <c r="L4896" s="444">
        <f t="shared" ca="1" si="197"/>
        <v>-300807640246754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-300807640246754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-1253365167694.8083</v>
      </c>
      <c r="L4897" s="444">
        <f t="shared" ca="1" si="197"/>
        <v>-302061005414448.81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-302061005414448.81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-1258587522560.2034</v>
      </c>
      <c r="L4898" s="444">
        <f t="shared" ca="1" si="197"/>
        <v>-303319592937009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-303319592937009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-1263831637237.5376</v>
      </c>
      <c r="L4899" s="444">
        <f t="shared" ca="1" si="197"/>
        <v>-304583424574246.56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-304583424574246.56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-1269097602392.6941</v>
      </c>
      <c r="L4900" s="444">
        <f t="shared" ca="1" si="197"/>
        <v>-305852522176639.25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-305852522176639.25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-1274385509069.3301</v>
      </c>
      <c r="L4901" s="444">
        <f t="shared" ca="1" si="197"/>
        <v>-307126907685708.56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-307126907685708.56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-1279695448690.4524</v>
      </c>
      <c r="L4902" s="444">
        <f t="shared" ca="1" si="197"/>
        <v>-308406603134399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-308406603134399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-1285027513059.9958</v>
      </c>
      <c r="L4903" s="444">
        <f t="shared" ca="1" si="197"/>
        <v>-309691630647459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-309691630647459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-1290381794364.4126</v>
      </c>
      <c r="L4904" s="444">
        <f t="shared" ca="1" si="197"/>
        <v>-310982012441823.44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-310982012441823.44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-1295758385174.2644</v>
      </c>
      <c r="L4905" s="444">
        <f t="shared" ca="1" si="197"/>
        <v>-312277770826997.69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-312277770826997.69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-1301157378445.8237</v>
      </c>
      <c r="L4906" s="444">
        <f t="shared" ca="1" si="197"/>
        <v>-313578928205443.5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-313578928205443.5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-1306578867522.6812</v>
      </c>
      <c r="L4907" s="444">
        <f t="shared" ca="1" si="197"/>
        <v>-314885507072966.19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-314885507072966.19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-1312022946137.3591</v>
      </c>
      <c r="L4908" s="444">
        <f t="shared" ca="1" si="197"/>
        <v>-316197530019103.56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-316197530019103.56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-1317489708412.9314</v>
      </c>
      <c r="L4909" s="444">
        <f t="shared" ca="1" si="197"/>
        <v>-317515019727516.5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-317515019727516.5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-1322979248864.6521</v>
      </c>
      <c r="L4910" s="444">
        <f t="shared" ca="1" si="197"/>
        <v>-318837998976381.13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-318837998976381.13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-1328491662401.5879</v>
      </c>
      <c r="L4911" s="444">
        <f t="shared" ca="1" si="197"/>
        <v>-320166490638782.69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-320166490638782.69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-1334027044328.2612</v>
      </c>
      <c r="L4912" s="444">
        <f t="shared" ca="1" si="197"/>
        <v>-321500517683110.94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-321500517683110.94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-1339585490346.2957</v>
      </c>
      <c r="L4913" s="444">
        <f t="shared" ca="1" si="197"/>
        <v>-322840103173457.25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-322840103173457.25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-1345167096556.0718</v>
      </c>
      <c r="L4914" s="444">
        <f t="shared" ca="1" si="197"/>
        <v>-324185270270013.31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-324185270270013.31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-1350771959458.3887</v>
      </c>
      <c r="L4915" s="444">
        <f t="shared" ca="1" si="197"/>
        <v>-325536042229471.69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-325536042229471.69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-1356400175956.1321</v>
      </c>
      <c r="L4916" s="444">
        <f t="shared" ca="1" si="197"/>
        <v>-326892442405427.81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-326892442405427.81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-1362051843355.9492</v>
      </c>
      <c r="L4917" s="444">
        <f t="shared" ca="1" si="197"/>
        <v>-328254494248783.75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-328254494248783.75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-1367727059369.9324</v>
      </c>
      <c r="L4918" s="444">
        <f t="shared" ca="1" si="197"/>
        <v>-329622221308153.69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-329622221308153.69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-1373425922117.3071</v>
      </c>
      <c r="L4919" s="444">
        <f t="shared" ca="1" si="197"/>
        <v>-330995647230271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-330995647230271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-1379148530126.1292</v>
      </c>
      <c r="L4920" s="444">
        <f t="shared" ca="1" si="197"/>
        <v>-332374795760397.13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-332374795760397.13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-1384894982334.988</v>
      </c>
      <c r="L4921" s="444">
        <f t="shared" ca="1" si="197"/>
        <v>-333759690742732.13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-333759690742732.13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-1390665378094.7173</v>
      </c>
      <c r="L4922" s="444">
        <f t="shared" ca="1" si="197"/>
        <v>-335150356120826.81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-335150356120826.81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-1396459817170.1118</v>
      </c>
      <c r="L4923" s="444">
        <f t="shared" ca="1" si="197"/>
        <v>-336546815937996.94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-336546815937996.94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-1402278399741.6538</v>
      </c>
      <c r="L4924" s="444">
        <f t="shared" ca="1" si="197"/>
        <v>-337949094337738.56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-337949094337738.56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-1408121226407.2439</v>
      </c>
      <c r="L4925" s="444">
        <f t="shared" ca="1" si="197"/>
        <v>-339357215564145.81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-339357215564145.81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-1413988398183.9409</v>
      </c>
      <c r="L4926" s="444">
        <f t="shared" ca="1" si="197"/>
        <v>-340771203962329.75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-340771203962329.75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-1419880016509.7073</v>
      </c>
      <c r="L4927" s="444">
        <f t="shared" ca="1" si="197"/>
        <v>-342191083978839.44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-342191083978839.44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-1425796183245.1643</v>
      </c>
      <c r="L4928" s="444">
        <f t="shared" ca="1" si="197"/>
        <v>-343616880162084.63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-343616880162084.63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-1431737000675.3525</v>
      </c>
      <c r="L4929" s="444">
        <f t="shared" ca="1" si="197"/>
        <v>-345048617162760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-345048617162760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-1437702571511.5</v>
      </c>
      <c r="L4930" s="444">
        <f t="shared" ca="1" si="197"/>
        <v>-346486319734271.5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-346486319734271.5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-1443692998892.7979</v>
      </c>
      <c r="L4931" s="444">
        <f t="shared" ca="1" si="197"/>
        <v>-347930012733164.31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-347930012733164.31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-1449708386388.1846</v>
      </c>
      <c r="L4932" s="444">
        <f t="shared" ca="1" si="197"/>
        <v>-349379721119552.5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-349379721119552.5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-1455748837998.1355</v>
      </c>
      <c r="L4933" s="444">
        <f t="shared" ca="1" si="197"/>
        <v>-350835469957550.63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-350835469957550.63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-1461814458156.4609</v>
      </c>
      <c r="L4934" s="444">
        <f t="shared" ca="1" si="197"/>
        <v>-352297284415707.06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-352297284415707.06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-1467905351732.1128</v>
      </c>
      <c r="L4935" s="444">
        <f t="shared" ca="1" si="197"/>
        <v>-353765189767439.19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-353765189767439.19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-1474021624030.9966</v>
      </c>
      <c r="L4936" s="444">
        <f t="shared" ca="1" si="197"/>
        <v>-355239211391470.19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-355239211391470.19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-1480163380797.7925</v>
      </c>
      <c r="L4937" s="444">
        <f t="shared" ca="1" si="197"/>
        <v>-356719374772268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-356719374772268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-1486330728217.7832</v>
      </c>
      <c r="L4938" s="444">
        <f t="shared" ca="1" si="197"/>
        <v>-358205705500485.81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-358205705500485.81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-1492523772918.6909</v>
      </c>
      <c r="L4939" s="444">
        <f t="shared" ca="1" si="197"/>
        <v>-359698229273404.5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-359698229273404.5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-1498742621972.5188</v>
      </c>
      <c r="L4940" s="444">
        <f t="shared" ca="1" si="197"/>
        <v>-361196971895377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-361196971895377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-1504987382897.4041</v>
      </c>
      <c r="L4941" s="444">
        <f t="shared" ca="1" si="197"/>
        <v>-362701959278274.38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-362701959278274.38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-1511258163659.4766</v>
      </c>
      <c r="L4942" s="444">
        <f t="shared" ca="1" si="197"/>
        <v>-364213217441933.88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-364213217441933.88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-1517555072674.7244</v>
      </c>
      <c r="L4943" s="444">
        <f t="shared" ca="1" si="197"/>
        <v>-365730772514608.63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-365730772514608.63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-1523878218810.8691</v>
      </c>
      <c r="L4944" s="444">
        <f t="shared" ca="1" si="197"/>
        <v>-367254650733419.5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-367254650733419.5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-1530227711389.2478</v>
      </c>
      <c r="L4945" s="444">
        <f t="shared" ca="1" si="197"/>
        <v>-368784878444808.75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-368784878444808.75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-1536603660186.7031</v>
      </c>
      <c r="L4946" s="444">
        <f t="shared" ca="1" si="197"/>
        <v>-370321482104995.44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-370321482104995.44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-1543006175437.481</v>
      </c>
      <c r="L4947" s="444">
        <f t="shared" ca="1" si="197"/>
        <v>-371864488280432.94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-371864488280432.94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-1549435367835.1372</v>
      </c>
      <c r="L4948" s="444">
        <f t="shared" ca="1" si="197"/>
        <v>-373413923648268.06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-373413923648268.06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-1555891348534.4502</v>
      </c>
      <c r="L4949" s="444">
        <f t="shared" ca="1" si="197"/>
        <v>-374969814996802.5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-374969814996802.5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-1562374229153.3438</v>
      </c>
      <c r="L4950" s="444">
        <f t="shared" ca="1" si="197"/>
        <v>-376532189225955.88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-376532189225955.88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-1568884121774.8162</v>
      </c>
      <c r="L4951" s="444">
        <f t="shared" ca="1" si="197"/>
        <v>-378101073347730.69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-378101073347730.69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-1575421138948.8779</v>
      </c>
      <c r="L4952" s="444">
        <f t="shared" ca="1" si="197"/>
        <v>-379676494486679.56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-379676494486679.56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-1581985393694.498</v>
      </c>
      <c r="L4953" s="444">
        <f t="shared" ca="1" si="197"/>
        <v>-381258479880374.06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-381258479880374.06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-1588576999501.5586</v>
      </c>
      <c r="L4954" s="444">
        <f t="shared" ca="1" si="197"/>
        <v>-382847056879875.63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-382847056879875.63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-1595196070332.8152</v>
      </c>
      <c r="L4955" s="444">
        <f t="shared" ca="1" si="197"/>
        <v>-384442252950208.44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-384442252950208.44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-1601842720625.8684</v>
      </c>
      <c r="L4956" s="444">
        <f t="shared" ca="1" si="197"/>
        <v>-386044095670834.31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-386044095670834.31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-1608517065295.1431</v>
      </c>
      <c r="L4957" s="444">
        <f t="shared" ca="1" si="197"/>
        <v>-387652612736129.44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-387652612736129.44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-1615219219733.8726</v>
      </c>
      <c r="L4958" s="444">
        <f t="shared" ca="1" si="197"/>
        <v>-389267831955863.31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-389267831955863.31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-1621949299816.0972</v>
      </c>
      <c r="L4959" s="444">
        <f t="shared" ca="1" si="197"/>
        <v>-390889781255679.44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-390889781255679.44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-1628707421898.6643</v>
      </c>
      <c r="L4960" s="444">
        <f t="shared" ca="1" si="197"/>
        <v>-392518488677578.13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-392518488677578.13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-1635493702823.2422</v>
      </c>
      <c r="L4961" s="444">
        <f t="shared" ca="1" si="197"/>
        <v>-394153982380401.38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-394153982380401.38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-1642308259918.3391</v>
      </c>
      <c r="L4962" s="444">
        <f t="shared" ca="1" si="197"/>
        <v>-395796290640319.69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-395796290640319.69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-1649151211001.332</v>
      </c>
      <c r="L4963" s="444">
        <f t="shared" ca="1" si="197"/>
        <v>-397445441851321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-397445441851321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-1656022674380.5042</v>
      </c>
      <c r="L4964" s="444">
        <f t="shared" ca="1" si="197"/>
        <v>-399101464525701.5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-399101464525701.5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-1662922768857.0896</v>
      </c>
      <c r="L4965" s="444">
        <f t="shared" ca="1" si="197"/>
        <v>-400764387294558.56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-400764387294558.56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-1669851613727.3274</v>
      </c>
      <c r="L4966" s="444">
        <f t="shared" ca="1" si="197"/>
        <v>-402434238908285.88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-402434238908285.88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-1676809328784.5244</v>
      </c>
      <c r="L4967" s="444">
        <f t="shared" ca="1" si="197"/>
        <v>-404111048237070.38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-404111048237070.38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-1683796034321.1265</v>
      </c>
      <c r="L4968" s="444">
        <f t="shared" ca="1" si="197"/>
        <v>-405794844271391.5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-405794844271391.5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-1690811851130.7979</v>
      </c>
      <c r="L4969" s="444">
        <f t="shared" ca="1" si="197"/>
        <v>-407485656122522.31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-407485656122522.31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-1697856900510.5095</v>
      </c>
      <c r="L4970" s="444">
        <f t="shared" ca="1" si="197"/>
        <v>-409183513023032.81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-409183513023032.81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-1704931304262.6367</v>
      </c>
      <c r="L4971" s="444">
        <f t="shared" ca="1" si="197"/>
        <v>-410888444327295.44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-410888444327295.44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-1712035184697.0642</v>
      </c>
      <c r="L4972" s="444">
        <f t="shared" ca="1" si="197"/>
        <v>-412600479511992.5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-412600479511992.5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-1719168664633.302</v>
      </c>
      <c r="L4973" s="444">
        <f t="shared" ca="1" si="197"/>
        <v>-414319648176625.81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-414319648176625.81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-1726331867402.6074</v>
      </c>
      <c r="L4974" s="444">
        <f t="shared" ca="1" si="197"/>
        <v>-416045980044028.44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-416045980044028.44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-1733524916850.1184</v>
      </c>
      <c r="L4975" s="444">
        <f t="shared" ca="1" si="197"/>
        <v>-417779504960878.56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-417779504960878.56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-1740747937336.9939</v>
      </c>
      <c r="L4976" s="444">
        <f t="shared" ca="1" si="197"/>
        <v>-419520252898215.56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-419520252898215.56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-1748001053742.5649</v>
      </c>
      <c r="L4977" s="444">
        <f t="shared" ca="1" si="197"/>
        <v>-421268253951958.13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-421268253951958.13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-1755284391466.4922</v>
      </c>
      <c r="L4978" s="444">
        <f t="shared" ca="1" si="197"/>
        <v>-423023538343424.63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-423023538343424.63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-1762598076430.936</v>
      </c>
      <c r="L4979" s="444">
        <f t="shared" ca="1" si="197"/>
        <v>-424786136419855.56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-424786136419855.56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-1769942235082.7314</v>
      </c>
      <c r="L4980" s="444">
        <f t="shared" ca="1" si="197"/>
        <v>-426556078654938.31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-426556078654938.31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-1777316994395.5762</v>
      </c>
      <c r="L4981" s="444">
        <f t="shared" ca="1" si="197"/>
        <v>-428333395649333.88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-428333395649333.88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-1784722481872.2244</v>
      </c>
      <c r="L4982" s="444">
        <f t="shared" ca="1" si="197"/>
        <v>-430118118131206.13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-430118118131206.13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-1792158825546.6921</v>
      </c>
      <c r="L4983" s="444">
        <f t="shared" ca="1" si="197"/>
        <v>-431910276956752.81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-431910276956752.81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-1799626153986.47</v>
      </c>
      <c r="L4984" s="444">
        <f t="shared" ca="1" si="197"/>
        <v>-433709903110739.31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-433709903110739.31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-1807124596294.7471</v>
      </c>
      <c r="L4985" s="444">
        <f t="shared" ca="1" si="197"/>
        <v>-435517027707034.06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-435517027707034.06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-1814654282112.6418</v>
      </c>
      <c r="L4986" s="444">
        <f t="shared" ca="1" si="197"/>
        <v>-437331681989146.69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-437331681989146.69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-1822215341621.4446</v>
      </c>
      <c r="L4987" s="444">
        <f t="shared" ca="1" si="197"/>
        <v>-439153897330768.13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-439153897330768.13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-1829807905544.8669</v>
      </c>
      <c r="L4988" s="444">
        <f t="shared" ca="1" si="197"/>
        <v>-440983705236313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-440983705236313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-1837432105151.3044</v>
      </c>
      <c r="L4989" s="444">
        <f t="shared" ca="1" si="197"/>
        <v>-442821137341464.31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-442821137341464.31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-1845088072256.1013</v>
      </c>
      <c r="L4990" s="444">
        <f t="shared" ca="1" si="197"/>
        <v>-444666225413720.44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-444666225413720.44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-1852775939223.8352</v>
      </c>
      <c r="L4991" s="444">
        <f t="shared" ca="1" si="197"/>
        <v>-446519001352944.25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-446519001352944.25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-1860495838970.6013</v>
      </c>
      <c r="L4992" s="444">
        <f t="shared" ca="1" si="197"/>
        <v>-448379497191914.88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-448379497191914.88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-1868247904966.312</v>
      </c>
      <c r="L4993" s="444">
        <f t="shared" ca="1" si="197"/>
        <v>-450247745096881.19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-450247745096881.19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-1876032271237.0051</v>
      </c>
      <c r="L4994" s="444">
        <f t="shared" ca="1" si="197"/>
        <v>-452123777368118.19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-452123777368118.19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-1883849072367.1589</v>
      </c>
      <c r="L4995" s="444">
        <f t="shared" ca="1" si="197"/>
        <v>-454007626440485.38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-454007626440485.38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-1891698443502.0225</v>
      </c>
      <c r="L4996" s="444">
        <f t="shared" ca="1" si="197"/>
        <v>-455899324883987.38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-455899324883987.38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-1899580520349.9473</v>
      </c>
      <c r="L4997" s="444">
        <f t="shared" ca="1" si="197"/>
        <v>-457798905404337.31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-457798905404337.31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-1907495439184.7388</v>
      </c>
      <c r="L4998" s="444">
        <f t="shared" ca="1" si="197"/>
        <v>-459706400843522.06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-459706400843522.06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-1915443336848.0085</v>
      </c>
      <c r="L4999" s="444">
        <f t="shared" ca="1" si="197"/>
        <v>-461621844180370.06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-461621844180370.06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-1923424350751.542</v>
      </c>
      <c r="L5000" s="444">
        <f t="shared" ca="1" si="197"/>
        <v>-463545268531121.63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-463545268531121.63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-1931438618879.6733</v>
      </c>
      <c r="L5001" s="444">
        <f t="shared" ca="1" si="197"/>
        <v>-465476707150001.31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-465476707150001.31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-1939486279791.6721</v>
      </c>
      <c r="L5002" s="444">
        <f t="shared" ca="1" si="197"/>
        <v>-467416193429793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-467416193429793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-1947567472624.1375</v>
      </c>
      <c r="L5003" s="444">
        <f t="shared" ca="1" si="197"/>
        <v>-469363760902417.13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-469363760902417.13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-1955682337093.4045</v>
      </c>
      <c r="L5004" s="444">
        <f t="shared" ca="1" si="197"/>
        <v>-471319443239510.5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-471319443239510.5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-1963831013497.9602</v>
      </c>
      <c r="L5005" s="444">
        <f t="shared" ca="1" si="197"/>
        <v>-473283274253008.44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-473283274253008.44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-1972013642720.8687</v>
      </c>
      <c r="L5006" s="444">
        <f t="shared" ca="1" si="197"/>
        <v>-475255287895729.31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-475255287895729.31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-1980230366232.2053</v>
      </c>
      <c r="L5007" s="444">
        <f t="shared" ca="1" si="197"/>
        <v>-477235518261961.5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-477235518261961.5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-1988481326091.5061</v>
      </c>
      <c r="L5008" s="444">
        <f t="shared" ca="1" si="197"/>
        <v>-479223999588053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-479223999588053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-1996766664950.2207</v>
      </c>
      <c r="L5009" s="444">
        <f t="shared" ca="1" si="197"/>
        <v>-481220766253003.25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-481220766253003.25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-2005086526054.1802</v>
      </c>
      <c r="L5010" s="444">
        <f t="shared" ca="1" si="197"/>
        <v>-483225852779057.44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-483225852779057.44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-2013441053246.0725</v>
      </c>
      <c r="L5011" s="444">
        <f t="shared" ca="1" si="197"/>
        <v>-485239293832303.5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-485239293832303.5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-2021830390967.9314</v>
      </c>
      <c r="L5012" s="444">
        <f t="shared" ca="1" si="197"/>
        <v>-487261124223271.44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-487261124223271.44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-2030254684263.6311</v>
      </c>
      <c r="L5013" s="444">
        <f t="shared" ca="1" si="197"/>
        <v>-489291378907535.06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-489291378907535.06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-2038714078781.396</v>
      </c>
      <c r="L5014" s="444">
        <f t="shared" ca="1" si="197"/>
        <v>-491330092986316.44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-491330092986316.44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-2047208720776.3181</v>
      </c>
      <c r="L5015" s="444">
        <f t="shared" ca="1" si="197"/>
        <v>-493377301707092.75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-493377301707092.75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-2055738757112.8862</v>
      </c>
      <c r="L5016" s="444">
        <f t="shared" ca="1" si="197"/>
        <v>-495433040464205.63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-495433040464205.63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-2064304335267.5234</v>
      </c>
      <c r="L5017" s="444">
        <f t="shared" ca="1" si="197"/>
        <v>-497497344799473.13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-497497344799473.13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-2072905603331.1379</v>
      </c>
      <c r="L5018" s="444">
        <f t="shared" ca="1" si="197"/>
        <v>-499570250402804.25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-499570250402804.25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-2081542710011.6841</v>
      </c>
      <c r="L5019" s="444">
        <f t="shared" ca="1" si="197"/>
        <v>-501651793112815.94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-501651793112815.94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-2090215804636.7327</v>
      </c>
      <c r="L5020" s="444">
        <f t="shared" ca="1" si="197"/>
        <v>-503742008917452.69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-503742008917452.69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-2098925037156.0527</v>
      </c>
      <c r="L5021" s="444">
        <f t="shared" ca="1" si="197"/>
        <v>-505840933954608.75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-505840933954608.75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-2107670558144.2031</v>
      </c>
      <c r="L5022" s="444">
        <f t="shared" ca="1" si="197"/>
        <v>-507948604512752.94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-507948604512752.94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-2116452518803.1372</v>
      </c>
      <c r="L5023" s="444">
        <f t="shared" ca="1" si="197"/>
        <v>-510065057031556.06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-510065057031556.06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-2125271070964.8169</v>
      </c>
      <c r="L5024" s="444">
        <f t="shared" ca="1" si="197"/>
        <v>-512190328102520.88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-512190328102520.88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-2134126367093.8369</v>
      </c>
      <c r="L5025" s="444">
        <f t="shared" ca="1" si="197"/>
        <v>-514324454469614.69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-514324454469614.69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-2143018560290.0615</v>
      </c>
      <c r="L5026" s="444">
        <f t="shared" ca="1" si="197"/>
        <v>-516467473029904.75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-516467473029904.75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-2151947804291.2698</v>
      </c>
      <c r="L5027" s="444">
        <f t="shared" ca="1" si="197"/>
        <v>-518619420834196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-518619420834196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-2160914253475.8169</v>
      </c>
      <c r="L5028" s="444">
        <f t="shared" ca="1" si="197"/>
        <v>-520780335087671.81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-520780335087671.81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-2169918062865.2991</v>
      </c>
      <c r="L5029" s="444">
        <f t="shared" ca="1" si="197"/>
        <v>-522950253150537.13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-522950253150537.13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-2178959388127.238</v>
      </c>
      <c r="L5030" s="444">
        <f t="shared" ca="1" si="197"/>
        <v>-525129212538664.38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-525129212538664.38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-2188038385577.7678</v>
      </c>
      <c r="L5031" s="444">
        <f t="shared" ca="1" si="197"/>
        <v>-527317250924242.13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-527317250924242.13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-2197155212184.342</v>
      </c>
      <c r="L5032" s="444">
        <f t="shared" ca="1" si="197"/>
        <v>-529514406136426.44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-529514406136426.44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-2206310025568.4438</v>
      </c>
      <c r="L5033" s="444">
        <f t="shared" ca="1" si="197"/>
        <v>-531720716161994.88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-531720716161994.88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-2215502984008.312</v>
      </c>
      <c r="L5034" s="444">
        <f t="shared" ca="1" si="197"/>
        <v>-533936219146003.19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-533936219146003.19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-2224734246441.6797</v>
      </c>
      <c r="L5035" s="444">
        <f t="shared" ca="1" si="197"/>
        <v>-536160953392444.88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-536160953392444.88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-2234003972468.5205</v>
      </c>
      <c r="L5036" s="444">
        <f t="shared" ca="1" si="197"/>
        <v>-538394957364913.38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-538394957364913.38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-2243312322353.8057</v>
      </c>
      <c r="L5037" s="444">
        <f t="shared" ca="1" si="197"/>
        <v>-540638269687267.19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-540638269687267.19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-2252659457030.2798</v>
      </c>
      <c r="L5038" s="444">
        <f t="shared" ca="1" si="197"/>
        <v>-542890929144297.44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-542890929144297.44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-2262045538101.2393</v>
      </c>
      <c r="L5039" s="444">
        <f t="shared" ca="1" si="197"/>
        <v>-545152974682398.69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-545152974682398.69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-2271470727843.3276</v>
      </c>
      <c r="L5040" s="444">
        <f t="shared" ca="1" si="197"/>
        <v>-547424445410242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-547424445410242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-2280935189209.3418</v>
      </c>
      <c r="L5041" s="444">
        <f t="shared" ca="1" si="197"/>
        <v>-549705380599451.31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-549705380599451.31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-2290439085831.0469</v>
      </c>
      <c r="L5042" s="444">
        <f t="shared" ca="1" si="197"/>
        <v>-551995819685282.38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-551995819685282.38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-2299982582022.0103</v>
      </c>
      <c r="L5043" s="444">
        <f t="shared" ca="1" si="197"/>
        <v>-554295802267304.38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-554295802267304.38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-2309565842780.4346</v>
      </c>
      <c r="L5044" s="444">
        <f t="shared" ca="1" si="197"/>
        <v>-556605368110084.81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-556605368110084.81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-2319189033792.0195</v>
      </c>
      <c r="L5045" s="444">
        <f t="shared" ca="1" si="197"/>
        <v>-558924557143876.81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-558924557143876.81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-2328852321432.8198</v>
      </c>
      <c r="L5046" s="444">
        <f t="shared" ca="1" si="197"/>
        <v>-561253409465309.63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-561253409465309.63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-2338555872772.123</v>
      </c>
      <c r="L5047" s="444">
        <f t="shared" ca="1" si="197"/>
        <v>-563591965338081.75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-563591965338081.75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-2348299855575.3408</v>
      </c>
      <c r="L5048" s="444">
        <f t="shared" ca="1" si="197"/>
        <v>-565940265193657.13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-565940265193657.13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-2358084438306.9048</v>
      </c>
      <c r="L5049" s="444">
        <f t="shared" ca="1" si="197"/>
        <v>-568298349631964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-568298349631964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-2367909790133.1831</v>
      </c>
      <c r="L5050" s="444">
        <f t="shared" ca="1" si="197"/>
        <v>-570666259422097.13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-570666259422097.13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-2377776080925.4048</v>
      </c>
      <c r="L5051" s="444">
        <f t="shared" ca="1" si="197"/>
        <v>-573044035503022.5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-573044035503022.5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-2387683481262.5938</v>
      </c>
      <c r="L5052" s="444">
        <f t="shared" ca="1" si="197"/>
        <v>-575431718984285.13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-575431718984285.13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-2397632162434.5215</v>
      </c>
      <c r="L5053" s="444">
        <f t="shared" ca="1" si="197"/>
        <v>-577829351146719.63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-577829351146719.63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-2407622296444.665</v>
      </c>
      <c r="L5054" s="444">
        <f t="shared" ca="1" si="197"/>
        <v>-580236973443164.25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-580236973443164.25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-2417654056013.1846</v>
      </c>
      <c r="L5055" s="444">
        <f t="shared" ca="1" si="197"/>
        <v>-582654627499177.38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-582654627499177.38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-2427727614579.9058</v>
      </c>
      <c r="L5056" s="444">
        <f t="shared" ca="1" si="197"/>
        <v>-585082355113757.25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-585082355113757.25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-2437843146307.3218</v>
      </c>
      <c r="L5057" s="444">
        <f t="shared" ca="1" si="197"/>
        <v>-587520198260064.63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-587520198260064.63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-2448000826083.6025</v>
      </c>
      <c r="L5058" s="444">
        <f t="shared" ca="1" si="197"/>
        <v>-589968199086148.25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-589968199086148.25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-2458200829525.6177</v>
      </c>
      <c r="L5059" s="444">
        <f t="shared" ca="1" si="197"/>
        <v>-592426399915673.88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-592426399915673.88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-2468443332981.9746</v>
      </c>
      <c r="L5060" s="444">
        <f t="shared" ca="1" si="197"/>
        <v>-594894843248655.88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-594894843248655.88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-2478728513536.0659</v>
      </c>
      <c r="L5061" s="444">
        <f t="shared" ca="1" si="197"/>
        <v>-597373571762192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-597373571762192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-2489056549009.1333</v>
      </c>
      <c r="L5062" s="444">
        <f t="shared" ca="1" si="197"/>
        <v>-599862628311201.13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-599862628311201.13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-2499427617963.3379</v>
      </c>
      <c r="L5063" s="444">
        <f t="shared" ca="1" si="197"/>
        <v>-602362055929164.5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-602362055929164.5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-2509841899704.8521</v>
      </c>
      <c r="L5064" s="444">
        <f t="shared" ca="1" si="197"/>
        <v>-604871897828869.38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-604871897828869.38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-2520299574286.9556</v>
      </c>
      <c r="L5065" s="444">
        <f t="shared" ca="1" si="197"/>
        <v>-607392197403156.38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-607392197403156.38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-2530800822513.1514</v>
      </c>
      <c r="L5066" s="444">
        <f t="shared" ca="1" si="197"/>
        <v>-609922998225669.5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-609922998225669.5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-2541345825940.2896</v>
      </c>
      <c r="L5067" s="444">
        <f t="shared" ca="1" si="197"/>
        <v>-612464344051609.75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-612464344051609.75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-2551934766881.707</v>
      </c>
      <c r="L5068" s="444">
        <f t="shared" ca="1" si="197"/>
        <v>-615016278818491.5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-615016278818491.5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-2562567828410.3813</v>
      </c>
      <c r="L5069" s="444">
        <f t="shared" ca="1" si="197"/>
        <v>-617578846646901.88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-617578846646901.88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-2573245194362.0913</v>
      </c>
      <c r="L5070" s="444">
        <f t="shared" ca="1" si="197"/>
        <v>-620152091841264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-620152091841264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-2583967049338.6001</v>
      </c>
      <c r="L5071" s="444">
        <f t="shared" ca="1" si="197"/>
        <v>-622736058890602.63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-622736058890602.63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-2594733578710.8442</v>
      </c>
      <c r="L5072" s="444">
        <f t="shared" ca="1" si="197"/>
        <v>-625330792469313.5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-625330792469313.5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-2605544968622.1396</v>
      </c>
      <c r="L5073" s="444">
        <f t="shared" ca="1" si="197"/>
        <v>-627936337437935.63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-627936337437935.63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-2616401405991.3984</v>
      </c>
      <c r="L5074" s="444">
        <f t="shared" ca="1" si="197"/>
        <v>-630552738843927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-630552738843927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-2627303078516.3623</v>
      </c>
      <c r="L5075" s="444">
        <f t="shared" ca="1" si="197"/>
        <v>-633180041922443.38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-633180041922443.38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-2638250174676.8472</v>
      </c>
      <c r="L5076" s="444">
        <f t="shared" ca="1" si="197"/>
        <v>-635818292097120.25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-635818292097120.25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-2649242883738.001</v>
      </c>
      <c r="L5077" s="444">
        <f t="shared" ca="1" si="197"/>
        <v>-638467534980858.25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-638467534980858.25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-2660281395753.5762</v>
      </c>
      <c r="L5078" s="444">
        <f t="shared" ca="1" si="197"/>
        <v>-641127816376611.88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-641127816376611.88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-2671365901569.2163</v>
      </c>
      <c r="L5079" s="444">
        <f t="shared" ca="1" si="197"/>
        <v>-643799182278181.13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-643799182278181.13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-2682496592825.7549</v>
      </c>
      <c r="L5080" s="444">
        <f t="shared" ca="1" si="197"/>
        <v>-646481678871006.88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-646481678871006.88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-2693673661962.5288</v>
      </c>
      <c r="L5081" s="444">
        <f t="shared" ca="1" si="197"/>
        <v>-649175352532969.38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-649175352532969.38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-2704897302220.7056</v>
      </c>
      <c r="L5082" s="444">
        <f t="shared" ca="1" si="197"/>
        <v>-651880249835190.13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-651880249835190.13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-2716167707646.6255</v>
      </c>
      <c r="L5083" s="444">
        <f t="shared" ca="1" si="197"/>
        <v>-654596417542836.75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-654596417542836.75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-2727485073095.1533</v>
      </c>
      <c r="L5084" s="444">
        <f t="shared" ca="1" si="197"/>
        <v>-657323902615931.88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-657323902615931.88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-2738849594233.0493</v>
      </c>
      <c r="L5085" s="444">
        <f t="shared" ca="1" si="197"/>
        <v>-660062752210164.88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-660062752210164.88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-2750261467542.3535</v>
      </c>
      <c r="L5086" s="444">
        <f t="shared" ca="1" si="197"/>
        <v>-662813013677707.25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-662813013677707.25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-2761720890323.7803</v>
      </c>
      <c r="L5087" s="444">
        <f t="shared" ca="1" si="197"/>
        <v>-665574734568031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-665574734568031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-2773228060700.1289</v>
      </c>
      <c r="L5088" s="444">
        <f t="shared" ca="1" si="197"/>
        <v>-668347962628731.13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-668347962628731.13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-2784783177619.7129</v>
      </c>
      <c r="L5089" s="444">
        <f t="shared" ca="1" si="197"/>
        <v>-671132745806350.88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-671132745806350.88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-2796386440859.7954</v>
      </c>
      <c r="L5090" s="444">
        <f t="shared" ca="1" si="197"/>
        <v>-673929132247210.63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-673929132247210.63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-2808038051030.0444</v>
      </c>
      <c r="L5091" s="444">
        <f t="shared" ca="1" si="197"/>
        <v>-676737170298240.63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-676737170298240.63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-2819738209576.0024</v>
      </c>
      <c r="L5092" s="444">
        <f t="shared" ca="1" si="197"/>
        <v>-679556908507816.63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-679556908507816.63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-2831487118782.5693</v>
      </c>
      <c r="L5093" s="444">
        <f t="shared" ca="1" si="197"/>
        <v>-682388395626599.25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-682388395626599.25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-2843284981777.4971</v>
      </c>
      <c r="L5094" s="444">
        <f t="shared" ca="1" si="197"/>
        <v>-685231680608376.75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-685231680608376.75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-2855132002534.9033</v>
      </c>
      <c r="L5095" s="444">
        <f t="shared" ca="1" si="197"/>
        <v>-688086812610911.63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-688086812610911.63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-2867028385878.7983</v>
      </c>
      <c r="L5096" s="444">
        <f t="shared" ca="1" si="197"/>
        <v>-690953840996790.38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-690953840996790.38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-2878974337486.6265</v>
      </c>
      <c r="L5097" s="444">
        <f t="shared" ca="1" si="197"/>
        <v>-693832815334277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-693832815334277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-2890970063892.8208</v>
      </c>
      <c r="L5098" s="444">
        <f t="shared" ca="1" si="197"/>
        <v>-696723785398169.88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-696723785398169.88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-2903015772492.3745</v>
      </c>
      <c r="L5099" s="444">
        <f t="shared" ca="1" si="197"/>
        <v>-699626801170662.25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-699626801170662.25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-2915111671544.4258</v>
      </c>
      <c r="L5100" s="444">
        <f t="shared" ca="1" si="197"/>
        <v>-702541912842206.63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-702541912842206.63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-2927257970175.8608</v>
      </c>
      <c r="L5101" s="444">
        <f t="shared" ca="1" si="197"/>
        <v>-705469170812382.5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-705469170812382.5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-2939454878384.9272</v>
      </c>
      <c r="L5102" s="444">
        <f t="shared" ca="1" si="197"/>
        <v>-708408625690767.38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-708408625690767.38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-2951702607044.8643</v>
      </c>
      <c r="L5103" s="444">
        <f t="shared" ca="1" si="197"/>
        <v>-711360328297812.25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-711360328297812.25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-2964001367907.5508</v>
      </c>
      <c r="L5104" s="444">
        <f t="shared" ca="1" si="197"/>
        <v>-714324329665719.75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-714324329665719.75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-2976351373607.1655</v>
      </c>
      <c r="L5105" s="444">
        <f t="shared" ca="1" si="197"/>
        <v>-717300681039326.88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-717300681039326.88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-2988752837663.8618</v>
      </c>
      <c r="L5106" s="444">
        <f t="shared" ca="1" si="197"/>
        <v>-720289433876990.75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-720289433876990.75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-3001205974487.4614</v>
      </c>
      <c r="L5107" s="444">
        <f t="shared" ca="1" si="197"/>
        <v>-723290639851478.25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-723290639851478.25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-3013710999381.1592</v>
      </c>
      <c r="L5108" s="444">
        <f t="shared" ref="L5108:L5362" ca="1" si="202">I5108-J5108+K5108</f>
        <v>-726304350850859.38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-726304350850859.38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-3026268128545.2476</v>
      </c>
      <c r="L5109" s="444">
        <f t="shared" ca="1" si="202"/>
        <v>-729330618979404.63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-729330618979404.63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-3038877579080.8525</v>
      </c>
      <c r="L5110" s="444">
        <f t="shared" ca="1" si="202"/>
        <v>-732369496558485.5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-732369496558485.5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-3051539568993.6895</v>
      </c>
      <c r="L5111" s="444">
        <f t="shared" ca="1" si="202"/>
        <v>-735421036127479.25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-735421036127479.25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-3064254317197.8301</v>
      </c>
      <c r="L5112" s="444">
        <f t="shared" ca="1" si="202"/>
        <v>-738485290444677.13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-738485290444677.13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-3077022043519.4878</v>
      </c>
      <c r="L5113" s="444">
        <f t="shared" ca="1" si="202"/>
        <v>-741562312488196.63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-741562312488196.63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-3089842968700.8193</v>
      </c>
      <c r="L5114" s="444">
        <f t="shared" ca="1" si="202"/>
        <v>-744652155456897.5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-744652155456897.5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-3102717314403.7397</v>
      </c>
      <c r="L5115" s="444">
        <f t="shared" ca="1" si="202"/>
        <v>-747754872771301.25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-747754872771301.25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-3115645303213.7554</v>
      </c>
      <c r="L5116" s="444">
        <f t="shared" ca="1" si="202"/>
        <v>-750870518074515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-750870518074515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-3128627158643.8125</v>
      </c>
      <c r="L5117" s="444">
        <f t="shared" ca="1" si="202"/>
        <v>-753999145233158.75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-753999145233158.75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-3141663105138.1616</v>
      </c>
      <c r="L5118" s="444">
        <f t="shared" ca="1" si="202"/>
        <v>-757140808338296.88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-757140808338296.88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-3154753368076.2368</v>
      </c>
      <c r="L5119" s="444">
        <f t="shared" ca="1" si="202"/>
        <v>-760295561706373.13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-760295561706373.13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-3167898173776.5547</v>
      </c>
      <c r="L5120" s="444">
        <f t="shared" ca="1" si="202"/>
        <v>-763463459880149.63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-763463459880149.63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-3181097749500.6235</v>
      </c>
      <c r="L5121" s="444">
        <f t="shared" ca="1" si="202"/>
        <v>-766644557629650.25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-766644557629650.25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-3194352323456.876</v>
      </c>
      <c r="L5122" s="444">
        <f t="shared" ca="1" si="202"/>
        <v>-769838909953107.13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-769838909953107.13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-3207662124804.6128</v>
      </c>
      <c r="L5123" s="444">
        <f t="shared" ca="1" si="202"/>
        <v>-773046572077911.75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-773046572077911.75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-3221027383657.9658</v>
      </c>
      <c r="L5124" s="444">
        <f t="shared" ca="1" si="202"/>
        <v>-776267599461569.75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-776267599461569.75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-3234448331089.874</v>
      </c>
      <c r="L5125" s="444">
        <f t="shared" ca="1" si="202"/>
        <v>-779502047792659.63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-779502047792659.63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-3247925199136.0815</v>
      </c>
      <c r="L5126" s="444">
        <f t="shared" ca="1" si="202"/>
        <v>-782749972991795.75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-782749972991795.75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-3261458220799.1489</v>
      </c>
      <c r="L5127" s="444">
        <f t="shared" ca="1" si="202"/>
        <v>-786011431212594.88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-786011431212594.88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-3275047630052.4785</v>
      </c>
      <c r="L5128" s="444">
        <f t="shared" ca="1" si="202"/>
        <v>-789286478842647.38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-789286478842647.38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-3288693661844.3643</v>
      </c>
      <c r="L5129" s="444">
        <f t="shared" ca="1" si="202"/>
        <v>-792575172504491.75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-792575172504491.75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-3302396552102.0488</v>
      </c>
      <c r="L5130" s="444">
        <f t="shared" ca="1" si="202"/>
        <v>-795877569056593.75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-795877569056593.75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-3316156537735.8071</v>
      </c>
      <c r="L5131" s="444">
        <f t="shared" ca="1" si="202"/>
        <v>-799193725594329.5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-799193725594329.5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-3329973856643.0396</v>
      </c>
      <c r="L5132" s="444">
        <f t="shared" ca="1" si="202"/>
        <v>-802523699450972.5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-802523699450972.5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-3343848747712.3853</v>
      </c>
      <c r="L5133" s="444">
        <f t="shared" ca="1" si="202"/>
        <v>-805867548198684.88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-805867548198684.88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-3357781450827.8535</v>
      </c>
      <c r="L5134" s="444">
        <f t="shared" ca="1" si="202"/>
        <v>-809225329649512.75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-809225329649512.75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-3371772206872.9697</v>
      </c>
      <c r="L5135" s="444">
        <f t="shared" ca="1" si="202"/>
        <v>-812597101856385.75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-812597101856385.75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-3385821257734.9404</v>
      </c>
      <c r="L5136" s="444">
        <f t="shared" ca="1" si="202"/>
        <v>-815982923114120.75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-815982923114120.75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-3399928846308.8364</v>
      </c>
      <c r="L5137" s="444">
        <f t="shared" ca="1" si="202"/>
        <v>-819382851960429.63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-819382851960429.63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-3414095216501.79</v>
      </c>
      <c r="L5138" s="444">
        <f t="shared" ca="1" si="202"/>
        <v>-822796947176931.38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-822796947176931.38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-3428320613237.2139</v>
      </c>
      <c r="L5139" s="444">
        <f t="shared" ca="1" si="202"/>
        <v>-826225267790168.63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-826225267790168.63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-3442605282459.0361</v>
      </c>
      <c r="L5140" s="444">
        <f t="shared" ca="1" si="202"/>
        <v>-829667873072627.63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-829667873072627.63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-3456949471135.9482</v>
      </c>
      <c r="L5141" s="444">
        <f t="shared" ca="1" si="202"/>
        <v>-833124822543763.63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-833124822543763.63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-3471353427265.6816</v>
      </c>
      <c r="L5142" s="444">
        <f t="shared" ca="1" si="202"/>
        <v>-836596175971029.25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-836596175971029.25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-3485817399879.2886</v>
      </c>
      <c r="L5143" s="444">
        <f t="shared" ca="1" si="202"/>
        <v>-840081993370908.5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-840081993370908.5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-3500341639045.4521</v>
      </c>
      <c r="L5144" s="444">
        <f t="shared" ca="1" si="202"/>
        <v>-843582335009954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-843582335009954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-3514926395874.8081</v>
      </c>
      <c r="L5145" s="444">
        <f t="shared" ca="1" si="202"/>
        <v>-847097261405828.75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-847097261405828.75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-3529571922524.2866</v>
      </c>
      <c r="L5146" s="444">
        <f t="shared" ca="1" si="202"/>
        <v>-850626833328353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-850626833328353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-3544278472201.4707</v>
      </c>
      <c r="L5147" s="444">
        <f t="shared" ca="1" si="202"/>
        <v>-854171111800554.5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-854171111800554.5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-3559046299168.9771</v>
      </c>
      <c r="L5148" s="444">
        <f t="shared" ca="1" si="202"/>
        <v>-857730158099723.5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-857730158099723.5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-3573875658748.8477</v>
      </c>
      <c r="L5149" s="444">
        <f t="shared" ca="1" si="202"/>
        <v>-861304033758472.38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-861304033758472.38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-3588766807326.9683</v>
      </c>
      <c r="L5150" s="444">
        <f t="shared" ca="1" si="202"/>
        <v>-864892800565799.38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-864892800565799.38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-3603720002357.4976</v>
      </c>
      <c r="L5151" s="444">
        <f t="shared" ca="1" si="202"/>
        <v>-868496520568156.88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-868496520568156.88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-3618735502367.3203</v>
      </c>
      <c r="L5152" s="444">
        <f t="shared" ca="1" si="202"/>
        <v>-872115256070524.25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-872115256070524.25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-3633813566960.5176</v>
      </c>
      <c r="L5153" s="444">
        <f t="shared" ca="1" si="202"/>
        <v>-875749069637484.75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-875749069637484.75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-3648954456822.853</v>
      </c>
      <c r="L5154" s="444">
        <f t="shared" ca="1" si="202"/>
        <v>-879398024094307.63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-879398024094307.63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-3664158433726.2817</v>
      </c>
      <c r="L5155" s="444">
        <f t="shared" ca="1" si="202"/>
        <v>-883062182528033.88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-883062182528033.88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-3679425760533.4746</v>
      </c>
      <c r="L5156" s="444">
        <f t="shared" ca="1" si="202"/>
        <v>-886741608288567.38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-886741608288567.38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-3694756701202.3638</v>
      </c>
      <c r="L5157" s="444">
        <f t="shared" ca="1" si="202"/>
        <v>-890436364989769.75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-890436364989769.75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-3710151520790.707</v>
      </c>
      <c r="L5158" s="444">
        <f t="shared" ca="1" si="202"/>
        <v>-894146516510560.5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-894146516510560.5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-3725610485460.6685</v>
      </c>
      <c r="L5159" s="444">
        <f t="shared" ca="1" si="202"/>
        <v>-897872126996021.13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-897872126996021.13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-3741133862483.4209</v>
      </c>
      <c r="L5160" s="444">
        <f t="shared" ca="1" si="202"/>
        <v>-901613260858504.5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-901613260858504.5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-3756721920243.7686</v>
      </c>
      <c r="L5161" s="444">
        <f t="shared" ca="1" si="202"/>
        <v>-905369982778748.25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-905369982778748.25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-3772374928244.7837</v>
      </c>
      <c r="L5162" s="444">
        <f t="shared" ca="1" si="202"/>
        <v>-909142357706993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-909142357706993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-3788093157112.4707</v>
      </c>
      <c r="L5163" s="444">
        <f t="shared" ca="1" si="202"/>
        <v>-912930450864105.5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-912930450864105.5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-3803876878600.4395</v>
      </c>
      <c r="L5164" s="444">
        <f t="shared" ca="1" si="202"/>
        <v>-916734327742706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-916734327742706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-3819726365594.6089</v>
      </c>
      <c r="L5165" s="444">
        <f t="shared" ca="1" si="202"/>
        <v>-920554054108300.63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-920554054108300.63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-3835641892117.9194</v>
      </c>
      <c r="L5166" s="444">
        <f t="shared" ca="1" si="202"/>
        <v>-924389696000418.5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-924389696000418.5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-3851623733335.0776</v>
      </c>
      <c r="L5167" s="444">
        <f t="shared" ca="1" si="202"/>
        <v>-928241319733753.63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-928241319733753.63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-3867672165557.3062</v>
      </c>
      <c r="L5168" s="444">
        <f t="shared" ca="1" si="202"/>
        <v>-932108991899310.88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-932108991899310.88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-3883787466247.1289</v>
      </c>
      <c r="L5169" s="444">
        <f t="shared" ca="1" si="202"/>
        <v>-935992779365558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-935992779365558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-3899969914023.1582</v>
      </c>
      <c r="L5170" s="444">
        <f t="shared" ca="1" si="202"/>
        <v>-939892749279581.13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-939892749279581.13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-3916219788664.9219</v>
      </c>
      <c r="L5171" s="444">
        <f t="shared" ca="1" si="202"/>
        <v>-943808969068246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-943808969068246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-3932537371117.6909</v>
      </c>
      <c r="L5172" s="444">
        <f t="shared" ca="1" si="202"/>
        <v>-947741506439363.75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-947741506439363.75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-3948922943497.3491</v>
      </c>
      <c r="L5173" s="444">
        <f t="shared" ca="1" si="202"/>
        <v>-951690429382861.13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-951690429382861.13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-3965376789095.2544</v>
      </c>
      <c r="L5174" s="444">
        <f t="shared" ca="1" si="202"/>
        <v>-955655806171956.38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-955655806171956.38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-3981899192383.1514</v>
      </c>
      <c r="L5175" s="444">
        <f t="shared" ca="1" si="202"/>
        <v>-959637705364339.5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-959637705364339.5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-3998490439018.0811</v>
      </c>
      <c r="L5176" s="444">
        <f t="shared" ca="1" si="202"/>
        <v>-963636195803357.63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-963636195803357.63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-4015150815847.3232</v>
      </c>
      <c r="L5177" s="444">
        <f t="shared" ca="1" si="202"/>
        <v>-967651346619205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-967651346619205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-4031880610913.354</v>
      </c>
      <c r="L5178" s="444">
        <f t="shared" ca="1" si="202"/>
        <v>-971683227230118.38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-971683227230118.38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-4048680113458.8271</v>
      </c>
      <c r="L5179" s="444">
        <f t="shared" ca="1" si="202"/>
        <v>-975731907343577.25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-975731907343577.25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-4065549613931.5718</v>
      </c>
      <c r="L5180" s="444">
        <f t="shared" ca="1" si="202"/>
        <v>-979797456957508.88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-979797456957508.88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-4082489403989.6201</v>
      </c>
      <c r="L5181" s="444">
        <f t="shared" ca="1" si="202"/>
        <v>-983879946361498.5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-983879946361498.5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-4099499776506.2437</v>
      </c>
      <c r="L5182" s="444">
        <f t="shared" ca="1" si="202"/>
        <v>-987979446138004.75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-987979446138004.75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-4116581025575.0195</v>
      </c>
      <c r="L5183" s="444">
        <f t="shared" ca="1" si="202"/>
        <v>-992096027163579.75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-992096027163579.75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-4133733446514.916</v>
      </c>
      <c r="L5184" s="444">
        <f t="shared" ca="1" si="202"/>
        <v>-996229760610094.63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-996229760610094.63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-4150957335875.3945</v>
      </c>
      <c r="L5185" s="444">
        <f t="shared" ca="1" si="202"/>
        <v>-1000380717945970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-1000380717945970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-4168252991441.5415</v>
      </c>
      <c r="L5186" s="444">
        <f t="shared" ca="1" si="202"/>
        <v>-1004548970937411.5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-1004548970937411.5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-4185620712239.2144</v>
      </c>
      <c r="L5187" s="444">
        <f t="shared" ca="1" si="202"/>
        <v>-1008734591649650.8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-1008734591649650.8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-4203060798540.2114</v>
      </c>
      <c r="L5188" s="444">
        <f t="shared" ca="1" si="202"/>
        <v>-1012937652448191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-1012937652448191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-4220573551867.4619</v>
      </c>
      <c r="L5189" s="444">
        <f t="shared" ca="1" si="202"/>
        <v>-1017158226000058.5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-1017158226000058.5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-4238159275000.2432</v>
      </c>
      <c r="L5190" s="444">
        <f t="shared" ca="1" si="202"/>
        <v>-1021396385275058.8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-1021396385275058.8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-4255818271979.4116</v>
      </c>
      <c r="L5191" s="444">
        <f t="shared" ca="1" si="202"/>
        <v>-1025652203547038.1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-1025652203547038.1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-4273550848112.6587</v>
      </c>
      <c r="L5192" s="444">
        <f t="shared" ca="1" si="202"/>
        <v>-1029925754395150.8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-1029925754395150.8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-4291357309979.7949</v>
      </c>
      <c r="L5193" s="444">
        <f t="shared" ca="1" si="202"/>
        <v>-1034217111705130.5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-1034217111705130.5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-4309237965438.0435</v>
      </c>
      <c r="L5194" s="444">
        <f t="shared" ca="1" si="202"/>
        <v>-1038526349670568.5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-1038526349670568.5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-4327193123627.3682</v>
      </c>
      <c r="L5195" s="444">
        <f t="shared" ca="1" si="202"/>
        <v>-1042853542794195.9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-1042853542794195.9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-4345223094975.8159</v>
      </c>
      <c r="L5196" s="444">
        <f t="shared" ca="1" si="202"/>
        <v>-1047198765889171.8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-1047198765889171.8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-4363328191204.8818</v>
      </c>
      <c r="L5197" s="444">
        <f t="shared" ca="1" si="202"/>
        <v>-1051562094080376.6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-1051562094080376.6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-4381508725334.9023</v>
      </c>
      <c r="L5198" s="444">
        <f t="shared" ca="1" si="202"/>
        <v>-1055943602805711.5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-1055943602805711.5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-4399765011690.4648</v>
      </c>
      <c r="L5199" s="444">
        <f t="shared" ca="1" si="202"/>
        <v>-1060343367817402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-1060343367817402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-4418097365905.8418</v>
      </c>
      <c r="L5200" s="444">
        <f t="shared" ca="1" si="202"/>
        <v>-1064761465183307.9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-1064761465183307.9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-4436506104930.4492</v>
      </c>
      <c r="L5201" s="444">
        <f t="shared" ca="1" si="202"/>
        <v>-1069197971288238.4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-1069197971288238.4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-4454991547034.3262</v>
      </c>
      <c r="L5202" s="444">
        <f t="shared" ca="1" si="202"/>
        <v>-1073652962835272.8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-1073652962835272.8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-4473554011813.6367</v>
      </c>
      <c r="L5203" s="444">
        <f t="shared" ca="1" si="202"/>
        <v>-1078126516847086.4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-1078126516847086.4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-4492193820196.1934</v>
      </c>
      <c r="L5204" s="444">
        <f t="shared" ca="1" si="202"/>
        <v>-1082618710667282.6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-1082618710667282.6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-4510911294447.0107</v>
      </c>
      <c r="L5205" s="444">
        <f t="shared" ca="1" si="202"/>
        <v>-1087129621961729.6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-1087129621961729.6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-4529706758173.873</v>
      </c>
      <c r="L5206" s="444">
        <f t="shared" ca="1" si="202"/>
        <v>-1091659328719903.5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-1091659328719903.5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-4548580536332.9307</v>
      </c>
      <c r="L5207" s="444">
        <f t="shared" ca="1" si="202"/>
        <v>-1096207909256236.4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-1096207909256236.4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-4567532955234.3184</v>
      </c>
      <c r="L5208" s="444">
        <f t="shared" ca="1" si="202"/>
        <v>-1100775442211470.8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-1100775442211470.8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-4586564342547.7949</v>
      </c>
      <c r="L5209" s="444">
        <f t="shared" ca="1" si="202"/>
        <v>-1105362006554018.5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-1105362006554018.5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-4605675027308.4102</v>
      </c>
      <c r="L5210" s="444">
        <f t="shared" ca="1" si="202"/>
        <v>-1109967681581326.9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-1109967681581326.9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-4624865339922.1943</v>
      </c>
      <c r="L5211" s="444">
        <f t="shared" ca="1" si="202"/>
        <v>-1114592546921249.1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-1114592546921249.1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-4644135612171.8711</v>
      </c>
      <c r="L5212" s="444">
        <f t="shared" ca="1" si="202"/>
        <v>-1119236682533421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-1119236682533421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-4663486177222.5879</v>
      </c>
      <c r="L5213" s="444">
        <f t="shared" ca="1" si="202"/>
        <v>-1123900168710643.6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-1123900168710643.6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-4682917369627.6826</v>
      </c>
      <c r="L5214" s="444">
        <f t="shared" ca="1" si="202"/>
        <v>-1128583086080271.3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-1128583086080271.3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-4702429525334.4639</v>
      </c>
      <c r="L5215" s="444">
        <f t="shared" ca="1" si="202"/>
        <v>-1133285515605605.8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-1133285515605605.8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-4722022981690.0234</v>
      </c>
      <c r="L5216" s="444">
        <f t="shared" ca="1" si="202"/>
        <v>-1138007538587295.8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-1138007538587295.8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-4741698077447.0654</v>
      </c>
      <c r="L5217" s="444">
        <f t="shared" ca="1" si="202"/>
        <v>-1142749236664742.8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-1142749236664742.8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-4761455152769.7617</v>
      </c>
      <c r="L5218" s="444">
        <f t="shared" ca="1" si="202"/>
        <v>-1147510691817512.5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-1147510691817512.5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-4781294549239.6357</v>
      </c>
      <c r="L5219" s="444">
        <f t="shared" ca="1" si="202"/>
        <v>-1152291986366752.3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-1152291986366752.3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-4801216609861.4678</v>
      </c>
      <c r="L5220" s="444">
        <f t="shared" ca="1" si="202"/>
        <v>-1157093202976613.8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-1157093202976613.8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-4821221679069.2236</v>
      </c>
      <c r="L5221" s="444">
        <f t="shared" ca="1" si="202"/>
        <v>-1161914424655683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-1161914424655683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-4841310102732.0127</v>
      </c>
      <c r="L5222" s="444">
        <f t="shared" ca="1" si="202"/>
        <v>-1166755734758415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-1166755734758415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-4861482228160.0625</v>
      </c>
      <c r="L5223" s="444">
        <f t="shared" ca="1" si="202"/>
        <v>-1171617216986575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-1171617216986575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-4881738404110.7295</v>
      </c>
      <c r="L5224" s="444">
        <f t="shared" ca="1" si="202"/>
        <v>-1176498955390685.8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-1176498955390685.8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-4902078980794.5234</v>
      </c>
      <c r="L5225" s="444">
        <f t="shared" ca="1" si="202"/>
        <v>-1181401034371480.3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-1181401034371480.3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-4922504309881.168</v>
      </c>
      <c r="L5226" s="444">
        <f t="shared" ca="1" si="202"/>
        <v>-1186323538681361.5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-1186323538681361.5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-4943014744505.6729</v>
      </c>
      <c r="L5227" s="444">
        <f t="shared" ca="1" si="202"/>
        <v>-1191266553425867.3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-1191266553425867.3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-4963610639274.4473</v>
      </c>
      <c r="L5228" s="444">
        <f t="shared" ca="1" si="202"/>
        <v>-1196230164065141.8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-1196230164065141.8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-4984292350271.4238</v>
      </c>
      <c r="L5229" s="444">
        <f t="shared" ca="1" si="202"/>
        <v>-1201214456415413.3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-1201214456415413.3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-5005060235064.2217</v>
      </c>
      <c r="L5230" s="444">
        <f t="shared" ca="1" si="202"/>
        <v>-1206219516650477.5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-1206219516650477.5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-5025914652710.3232</v>
      </c>
      <c r="L5231" s="444">
        <f t="shared" ca="1" si="202"/>
        <v>-1211245431303187.8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-1211245431303187.8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-5046855963763.2822</v>
      </c>
      <c r="L5232" s="444">
        <f t="shared" ca="1" si="202"/>
        <v>-1216292287266951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-1216292287266951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-5067884530278.9629</v>
      </c>
      <c r="L5233" s="444">
        <f t="shared" ca="1" si="202"/>
        <v>-1221360171797230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-1221360171797230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-5089000715821.792</v>
      </c>
      <c r="L5234" s="444">
        <f t="shared" ca="1" si="202"/>
        <v>-1226449172513051.8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-1226449172513051.8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-5110204885471.0488</v>
      </c>
      <c r="L5235" s="444">
        <f t="shared" ca="1" si="202"/>
        <v>-1231559377398522.8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-1231559377398522.8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-5131497405827.1777</v>
      </c>
      <c r="L5236" s="444">
        <f t="shared" ca="1" si="202"/>
        <v>-1236690874804350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-1236690874804350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-5152878645018.125</v>
      </c>
      <c r="L5237" s="444">
        <f t="shared" ca="1" si="202"/>
        <v>-1241843753449368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-1241843753449368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-5174348972705.7002</v>
      </c>
      <c r="L5238" s="444">
        <f t="shared" ca="1" si="202"/>
        <v>-1247018102422073.8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-1247018102422073.8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-5195908760091.9736</v>
      </c>
      <c r="L5239" s="444">
        <f t="shared" ca="1" si="202"/>
        <v>-1252214011182165.8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-1252214011182165.8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-5217558379925.6904</v>
      </c>
      <c r="L5240" s="444">
        <f t="shared" ca="1" si="202"/>
        <v>-1257431569562091.5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-1257431569562091.5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-5239298206508.7148</v>
      </c>
      <c r="L5241" s="444">
        <f t="shared" ca="1" si="202"/>
        <v>-1262670867768600.3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-1262670867768600.3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-5261128615702.501</v>
      </c>
      <c r="L5242" s="444">
        <f t="shared" ca="1" si="202"/>
        <v>-1267931996384302.8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-1267931996384302.8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-5283049984934.5947</v>
      </c>
      <c r="L5243" s="444">
        <f t="shared" ca="1" si="202"/>
        <v>-1273215046369237.3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-1273215046369237.3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-5305062693205.1553</v>
      </c>
      <c r="L5244" s="444">
        <f t="shared" ca="1" si="202"/>
        <v>-1278520109062442.5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-1278520109062442.5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-5327167121093.5107</v>
      </c>
      <c r="L5245" s="444">
        <f t="shared" ca="1" si="202"/>
        <v>-1283847276183536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-1283847276183536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-5349363650764.7334</v>
      </c>
      <c r="L5246" s="444">
        <f t="shared" ca="1" si="202"/>
        <v>-1289196639834300.8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-1289196639834300.8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-5371652665976.2529</v>
      </c>
      <c r="L5247" s="444">
        <f t="shared" ca="1" si="202"/>
        <v>-1294568292500277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-1294568292500277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-5394034552084.4873</v>
      </c>
      <c r="L5248" s="444">
        <f t="shared" ca="1" si="202"/>
        <v>-1299962327052361.5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-1299962327052361.5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-5416509696051.5059</v>
      </c>
      <c r="L5249" s="444">
        <f t="shared" ca="1" si="202"/>
        <v>-1305378836748413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-1305378836748413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-5439078486451.7207</v>
      </c>
      <c r="L5250" s="444">
        <f t="shared" ca="1" si="202"/>
        <v>-1310817915234864.8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-1310817915234864.8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-5461741313478.6035</v>
      </c>
      <c r="L5251" s="444">
        <f t="shared" ca="1" si="202"/>
        <v>-1316279656548343.3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-1316279656548343.3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-5484498568951.4297</v>
      </c>
      <c r="L5252" s="444">
        <f t="shared" ca="1" si="202"/>
        <v>-1321764155117294.8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-1321764155117294.8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-5507350646322.0615</v>
      </c>
      <c r="L5253" s="444">
        <f t="shared" ca="1" si="202"/>
        <v>-1327271505763616.8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-1327271505763616.8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-5530297940681.7363</v>
      </c>
      <c r="L5254" s="444">
        <f t="shared" ca="1" si="202"/>
        <v>-1332801803704298.5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-1332801803704298.5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-5553340848767.9102</v>
      </c>
      <c r="L5255" s="444">
        <f t="shared" ca="1" si="202"/>
        <v>-1338355144553066.5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-1338355144553066.5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-5576479768971.1104</v>
      </c>
      <c r="L5256" s="444">
        <f t="shared" ca="1" si="202"/>
        <v>-1343931624322037.5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-1343931624322037.5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-5599715101341.8232</v>
      </c>
      <c r="L5257" s="444">
        <f t="shared" ca="1" si="202"/>
        <v>-1349531339423379.3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-1349531339423379.3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-5623047247597.4131</v>
      </c>
      <c r="L5258" s="444">
        <f t="shared" ca="1" si="202"/>
        <v>-1355154386670976.8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-1355154386670976.8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-5646476611129.0693</v>
      </c>
      <c r="L5259" s="444">
        <f t="shared" ca="1" si="202"/>
        <v>-1360800863282105.8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-1360800863282105.8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-5670003597008.7734</v>
      </c>
      <c r="L5260" s="444">
        <f t="shared" ca="1" si="202"/>
        <v>-1366470866879114.5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-1366470866879114.5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-5693628611996.3105</v>
      </c>
      <c r="L5261" s="444">
        <f t="shared" ca="1" si="202"/>
        <v>-1372164495491110.8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-1372164495491110.8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-5717352064546.2949</v>
      </c>
      <c r="L5262" s="444">
        <f t="shared" ca="1" si="202"/>
        <v>-1377881847555657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-1377881847555657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-5741174364815.2373</v>
      </c>
      <c r="L5263" s="444">
        <f t="shared" ca="1" si="202"/>
        <v>-1383623021920472.3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-1383623021920472.3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-5765095924668.6348</v>
      </c>
      <c r="L5264" s="444">
        <f t="shared" ca="1" si="202"/>
        <v>-1389388117845141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-1389388117845141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-5789117157688.0879</v>
      </c>
      <c r="L5265" s="444">
        <f t="shared" ca="1" si="202"/>
        <v>-1395177235002829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-1395177235002829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-5813238479178.4541</v>
      </c>
      <c r="L5266" s="444">
        <f t="shared" ca="1" si="202"/>
        <v>-1400990473482007.5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-1400990473482007.5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-5837460306175.0313</v>
      </c>
      <c r="L5267" s="444">
        <f t="shared" ca="1" si="202"/>
        <v>-1406827933788182.5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-1406827933788182.5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-5861783057450.7607</v>
      </c>
      <c r="L5268" s="444">
        <f t="shared" ca="1" si="202"/>
        <v>-1412689716845633.3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-1412689716845633.3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-5886207153523.4717</v>
      </c>
      <c r="L5269" s="444">
        <f t="shared" ca="1" si="202"/>
        <v>-1418575923999156.8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-1418575923999156.8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-5910733016663.1533</v>
      </c>
      <c r="L5270" s="444">
        <f t="shared" ca="1" si="202"/>
        <v>-1424486657015820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-1424486657015820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-5935361070899.25</v>
      </c>
      <c r="L5271" s="444">
        <f t="shared" ca="1" si="202"/>
        <v>-1430422018086719.3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-1430422018086719.3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-5960091742027.9971</v>
      </c>
      <c r="L5272" s="444">
        <f t="shared" ca="1" si="202"/>
        <v>-1436382109828747.3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-1436382109828747.3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-5984925457619.7803</v>
      </c>
      <c r="L5273" s="444">
        <f t="shared" ca="1" si="202"/>
        <v>-1442367035286367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-1442367035286367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-6009862647026.5293</v>
      </c>
      <c r="L5274" s="444">
        <f t="shared" ca="1" si="202"/>
        <v>-1448376897933393.5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-1448376897933393.5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-6034903741389.1396</v>
      </c>
      <c r="L5275" s="444">
        <f t="shared" ca="1" si="202"/>
        <v>-1454411801674782.8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-1454411801674782.8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-6060049173644.9277</v>
      </c>
      <c r="L5276" s="444">
        <f t="shared" ca="1" si="202"/>
        <v>-1460471850848427.8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-1460471850848427.8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-6085299378535.1152</v>
      </c>
      <c r="L5277" s="444">
        <f t="shared" ca="1" si="202"/>
        <v>-1466557150226962.8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-1466557150226962.8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-6110654792612.3447</v>
      </c>
      <c r="L5278" s="444">
        <f t="shared" ca="1" si="202"/>
        <v>-1472667805019575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-1472667805019575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-6136115854248.2295</v>
      </c>
      <c r="L5279" s="444">
        <f t="shared" ca="1" si="202"/>
        <v>-1478803920873823.3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-1478803920873823.3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-6161683003640.9297</v>
      </c>
      <c r="L5280" s="444">
        <f t="shared" ca="1" si="202"/>
        <v>-1484965603877464.3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-1484965603877464.3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-6187356682822.7676</v>
      </c>
      <c r="L5281" s="444">
        <f t="shared" ca="1" si="202"/>
        <v>-1491152960560287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-1491152960560287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-6213137335667.8623</v>
      </c>
      <c r="L5282" s="444">
        <f t="shared" ca="1" si="202"/>
        <v>-1497366097895954.8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-1497366097895954.8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-6239025407899.8115</v>
      </c>
      <c r="L5283" s="444">
        <f t="shared" ca="1" si="202"/>
        <v>-1503605123303854.5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-1503605123303854.5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-6265021347099.3936</v>
      </c>
      <c r="L5284" s="444">
        <f t="shared" ca="1" si="202"/>
        <v>-1509870144650954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-1509870144650954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-6291125602712.3086</v>
      </c>
      <c r="L5285" s="444">
        <f t="shared" ca="1" si="202"/>
        <v>-1516161270253666.3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-1516161270253666.3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-6317338626056.9424</v>
      </c>
      <c r="L5286" s="444">
        <f t="shared" ca="1" si="202"/>
        <v>-1522478608879723.3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-1522478608879723.3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-6343660870332.1797</v>
      </c>
      <c r="L5287" s="444">
        <f t="shared" ca="1" si="202"/>
        <v>-1528822269750055.5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-1528822269750055.5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-6370092790625.2314</v>
      </c>
      <c r="L5288" s="444">
        <f t="shared" ca="1" si="202"/>
        <v>-1535192362540680.8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-1535192362540680.8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-6396634843919.5029</v>
      </c>
      <c r="L5289" s="444">
        <f t="shared" ca="1" si="202"/>
        <v>-1541588997384600.3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-1541588997384600.3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-6423287489102.501</v>
      </c>
      <c r="L5290" s="444">
        <f t="shared" ca="1" si="202"/>
        <v>-1548012284873702.8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-1548012284873702.8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-6450051186973.7617</v>
      </c>
      <c r="L5291" s="444">
        <f t="shared" ca="1" si="202"/>
        <v>-1554462336060676.5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-1554462336060676.5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-6476926400252.8184</v>
      </c>
      <c r="L5292" s="444">
        <f t="shared" ca="1" si="202"/>
        <v>-1560939262460929.3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-1560939262460929.3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-6503913593587.2051</v>
      </c>
      <c r="L5293" s="444">
        <f t="shared" ca="1" si="202"/>
        <v>-1567443176054516.5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-1567443176054516.5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-6531013233560.4854</v>
      </c>
      <c r="L5294" s="444">
        <f t="shared" ca="1" si="202"/>
        <v>-1573974189288077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-1573974189288077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-6558225788700.3203</v>
      </c>
      <c r="L5295" s="444">
        <f t="shared" ca="1" si="202"/>
        <v>-1580532415076777.3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-1580532415076777.3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-6585551729486.5723</v>
      </c>
      <c r="L5296" s="444">
        <f t="shared" ca="1" si="202"/>
        <v>-1587117966806263.8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-1587117966806263.8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-6612991528359.4326</v>
      </c>
      <c r="L5297" s="444">
        <f t="shared" ca="1" si="202"/>
        <v>-1593730958334623.3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-1593730958334623.3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-6640545659727.5967</v>
      </c>
      <c r="L5298" s="444">
        <f t="shared" ca="1" si="202"/>
        <v>-1600371503994350.8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-1600371503994350.8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-6668214599976.4609</v>
      </c>
      <c r="L5299" s="444">
        <f t="shared" ca="1" si="202"/>
        <v>-1607039718594327.3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-1607039718594327.3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-6695998827476.3633</v>
      </c>
      <c r="L5300" s="444">
        <f t="shared" ca="1" si="202"/>
        <v>-1613735717421803.5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-1613735717421803.5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-6723898822590.8477</v>
      </c>
      <c r="L5301" s="444">
        <f t="shared" ca="1" si="202"/>
        <v>-1620459616244394.3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-1620459616244394.3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-6751915067684.9756</v>
      </c>
      <c r="L5302" s="444">
        <f t="shared" ca="1" si="202"/>
        <v>-1627211531312079.3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-1627211531312079.3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-6780048047133.6631</v>
      </c>
      <c r="L5303" s="444">
        <f t="shared" ca="1" si="202"/>
        <v>-1633991579359213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-1633991579359213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-6808298247330.0537</v>
      </c>
      <c r="L5304" s="444">
        <f t="shared" ca="1" si="202"/>
        <v>-1640799877606543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-1640799877606543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-6836666156693.9287</v>
      </c>
      <c r="L5305" s="444">
        <f t="shared" ca="1" si="202"/>
        <v>-1647636543763237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-1647636543763237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-6865152265680.1543</v>
      </c>
      <c r="L5306" s="444">
        <f t="shared" ca="1" si="202"/>
        <v>-1654501696028917.3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-1654501696028917.3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-6893757066787.1553</v>
      </c>
      <c r="L5307" s="444">
        <f t="shared" ca="1" si="202"/>
        <v>-1661395453095704.5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-1661395453095704.5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-6922481054565.4355</v>
      </c>
      <c r="L5308" s="444">
        <f t="shared" ca="1" si="202"/>
        <v>-1668317934150270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-1668317934150270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-6951324725626.125</v>
      </c>
      <c r="L5309" s="444">
        <f t="shared" ca="1" si="202"/>
        <v>-1675269258875896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-1675269258875896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-6980288578649.5664</v>
      </c>
      <c r="L5310" s="444">
        <f t="shared" ca="1" si="202"/>
        <v>-1682249547454545.5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-1682249547454545.5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-7009373114393.9395</v>
      </c>
      <c r="L5311" s="444">
        <f t="shared" ca="1" si="202"/>
        <v>-1689258920568939.5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-1689258920568939.5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-7038578835703.9141</v>
      </c>
      <c r="L5312" s="444">
        <f t="shared" ca="1" si="202"/>
        <v>-1696297499404643.5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-1696297499404643.5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-7067906247519.3477</v>
      </c>
      <c r="L5313" s="444">
        <f t="shared" ca="1" si="202"/>
        <v>-1703365405652162.8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-1703365405652162.8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-7097355856884.0117</v>
      </c>
      <c r="L5314" s="444">
        <f t="shared" ca="1" si="202"/>
        <v>-1710462761509046.8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-1710462761509046.8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-7126928172954.3613</v>
      </c>
      <c r="L5315" s="444">
        <f t="shared" ca="1" si="202"/>
        <v>-1717589689682001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-1717589689682001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-7156623707008.3369</v>
      </c>
      <c r="L5316" s="444">
        <f t="shared" ca="1" si="202"/>
        <v>-1724746313389009.3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-1724746313389009.3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-7186442972454.2051</v>
      </c>
      <c r="L5317" s="444">
        <f t="shared" ca="1" si="202"/>
        <v>-1731932756361463.5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-1731932756361463.5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-7216386484839.4307</v>
      </c>
      <c r="L5318" s="444">
        <f t="shared" ca="1" si="202"/>
        <v>-1739149142846303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-1739149142846303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-7246454761859.5957</v>
      </c>
      <c r="L5319" s="444">
        <f t="shared" ca="1" si="202"/>
        <v>-1746395597608162.5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-1746395597608162.5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-7276648323367.3438</v>
      </c>
      <c r="L5320" s="444">
        <f t="shared" ca="1" si="202"/>
        <v>-1753672245931529.8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-1753672245931529.8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-7306967691381.373</v>
      </c>
      <c r="L5321" s="444">
        <f t="shared" ca="1" si="202"/>
        <v>-1760979213622911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-1760979213622911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-7337413390095.4639</v>
      </c>
      <c r="L5322" s="444">
        <f t="shared" ca="1" si="202"/>
        <v>-1768316627013006.5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-1768316627013006.5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-7367985945887.5273</v>
      </c>
      <c r="L5323" s="444">
        <f t="shared" ca="1" si="202"/>
        <v>-1775684612958894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-1775684612958894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-7398685887328.7256</v>
      </c>
      <c r="L5324" s="444">
        <f t="shared" ca="1" si="202"/>
        <v>-1783083298846222.8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-1783083298846222.8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-7429513745192.5947</v>
      </c>
      <c r="L5325" s="444">
        <f t="shared" ca="1" si="202"/>
        <v>-1790512812591415.3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-1790512812591415.3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-7460470052464.2305</v>
      </c>
      <c r="L5326" s="444">
        <f t="shared" ca="1" si="202"/>
        <v>-1797973282643879.5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-1797973282643879.5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-7491555344349.498</v>
      </c>
      <c r="L5327" s="444">
        <f t="shared" ca="1" si="202"/>
        <v>-1805464837988229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-1805464837988229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-7522770158284.2871</v>
      </c>
      <c r="L5328" s="444">
        <f t="shared" ca="1" si="202"/>
        <v>-1812987608146513.3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-1812987608146513.3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-7554115033943.8037</v>
      </c>
      <c r="L5329" s="444">
        <f t="shared" ca="1" si="202"/>
        <v>-1820541723180457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-1820541723180457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-7585590513251.9043</v>
      </c>
      <c r="L5330" s="444">
        <f t="shared" ca="1" si="202"/>
        <v>-1828127313693709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-1828127313693709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-7617197140390.4541</v>
      </c>
      <c r="L5331" s="444">
        <f t="shared" ca="1" si="202"/>
        <v>-1835744510834099.5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-1835744510834099.5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-7648935461808.748</v>
      </c>
      <c r="L5332" s="444">
        <f t="shared" ca="1" si="202"/>
        <v>-1843393446295908.3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-1843393446295908.3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-7680806026232.9512</v>
      </c>
      <c r="L5333" s="444">
        <f t="shared" ca="1" si="202"/>
        <v>-1851074252322141.3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-1851074252322141.3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-7712809384675.5869</v>
      </c>
      <c r="L5334" s="444">
        <f t="shared" ca="1" si="202"/>
        <v>-1858787061706816.8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-1858787061706816.8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-7744946090445.0693</v>
      </c>
      <c r="L5335" s="444">
        <f t="shared" ca="1" si="202"/>
        <v>-1866532007797261.8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-1866532007797261.8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-7777216699155.2568</v>
      </c>
      <c r="L5336" s="444">
        <f t="shared" ca="1" si="202"/>
        <v>-1874309224496417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-1874309224496417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-7809621768735.0703</v>
      </c>
      <c r="L5337" s="444">
        <f t="shared" ca="1" si="202"/>
        <v>-1882118846265152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-1882118846265152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-7842161859438.1328</v>
      </c>
      <c r="L5338" s="444">
        <f t="shared" ca="1" si="202"/>
        <v>-1889961008124590.3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-1889961008124590.3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-7874837533852.459</v>
      </c>
      <c r="L5339" s="444">
        <f t="shared" ca="1" si="202"/>
        <v>-1897835845658442.8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-1897835845658442.8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-7907649356910.1787</v>
      </c>
      <c r="L5340" s="444">
        <f t="shared" ca="1" si="202"/>
        <v>-1905743495015353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-1905743495015353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-7940597895897.3037</v>
      </c>
      <c r="L5341" s="444">
        <f t="shared" ca="1" si="202"/>
        <v>-1913684092911250.3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-1913684092911250.3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-7973683720463.543</v>
      </c>
      <c r="L5342" s="444">
        <f t="shared" ca="1" si="202"/>
        <v>-1921657776631713.8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-1921657776631713.8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-8006907402632.1406</v>
      </c>
      <c r="L5343" s="444">
        <f t="shared" ca="1" si="202"/>
        <v>-1929664684034346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-1929664684034346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-8040269516809.7764</v>
      </c>
      <c r="L5344" s="444">
        <f t="shared" ca="1" si="202"/>
        <v>-1937704953551155.8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-1937704953551155.8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-8073770639796.4814</v>
      </c>
      <c r="L5345" s="444">
        <f t="shared" ca="1" si="202"/>
        <v>-1945778724190952.3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-1945778724190952.3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-8107411350795.6357</v>
      </c>
      <c r="L5346" s="444">
        <f t="shared" ca="1" si="202"/>
        <v>-1953886135541748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-1953886135541748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-8141192231423.9502</v>
      </c>
      <c r="L5347" s="444">
        <f t="shared" ca="1" si="202"/>
        <v>-1962027327773172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-1962027327773172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-8175113865721.5488</v>
      </c>
      <c r="L5348" s="444">
        <f t="shared" ca="1" si="202"/>
        <v>-1970202441638893.5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-1970202441638893.5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-8209176840162.0547</v>
      </c>
      <c r="L5349" s="444">
        <f t="shared" ca="1" si="202"/>
        <v>-1978411618479055.5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-1978411618479055.5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-8243381743662.7324</v>
      </c>
      <c r="L5350" s="444">
        <f t="shared" ca="1" si="202"/>
        <v>-1986655000222718.3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-1986655000222718.3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-8277729167594.6582</v>
      </c>
      <c r="L5351" s="444">
        <f t="shared" ca="1" si="202"/>
        <v>-1994932729390313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-1994932729390313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-8312219705792.9697</v>
      </c>
      <c r="L5352" s="444">
        <f t="shared" ca="1" si="202"/>
        <v>-2003244949096106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-2003244949096106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-8346853954567.1084</v>
      </c>
      <c r="L5353" s="444">
        <f t="shared" ca="1" si="202"/>
        <v>-2011591803050673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-2011591803050673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-8381632512711.1367</v>
      </c>
      <c r="L5354" s="444">
        <f t="shared" ca="1" si="202"/>
        <v>-2019973435563384.3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-2019973435563384.3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-8416555981514.1006</v>
      </c>
      <c r="L5355" s="444">
        <f t="shared" ca="1" si="202"/>
        <v>-2028389991544898.3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-2028389991544898.3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-8451624964770.4092</v>
      </c>
      <c r="L5356" s="444">
        <f t="shared" ca="1" si="202"/>
        <v>-2036841616509668.8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-2036841616509668.8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-8486840068790.2852</v>
      </c>
      <c r="L5357" s="444">
        <f t="shared" ca="1" si="202"/>
        <v>-2045328456578459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-2045328456578459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-8522201902410.2451</v>
      </c>
      <c r="L5358" s="444">
        <f t="shared" ca="1" si="202"/>
        <v>-2053850658480869.3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-2053850658480869.3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-8557711077003.6221</v>
      </c>
      <c r="L5359" s="444">
        <f t="shared" ca="1" si="202"/>
        <v>-2062408369557872.8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-2062408369557872.8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-8593368206491.1367</v>
      </c>
      <c r="L5360" s="444">
        <f t="shared" ca="1" si="202"/>
        <v>-2071001737764364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-2071001737764364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-8629173907351.5166</v>
      </c>
      <c r="L5361" s="444">
        <f t="shared" ca="1" si="202"/>
        <v>-2079630911671715.5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-2079630911671715.5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-8665128798632.1465</v>
      </c>
      <c r="L5362" s="444">
        <f t="shared" ca="1" si="202"/>
        <v>-2088296040470347.8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-2088296040470347.8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-8701233501959.7822</v>
      </c>
      <c r="L5363" s="444">
        <f t="shared" ref="L5363:L5617" ca="1" si="207">I5363-J5363+K5363</f>
        <v>-2096997273972307.5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-2096997273972307.5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-8737488641551.2813</v>
      </c>
      <c r="L5364" s="444">
        <f t="shared" ca="1" si="207"/>
        <v>-2105734762613858.8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-2105734762613858.8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-8773894844224.4111</v>
      </c>
      <c r="L5365" s="444">
        <f t="shared" ca="1" si="207"/>
        <v>-2114508657458083.3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-2114508657458083.3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-8810452739408.6797</v>
      </c>
      <c r="L5366" s="444">
        <f t="shared" ca="1" si="207"/>
        <v>-2123319110197492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-2123319110197492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-8847162959156.2168</v>
      </c>
      <c r="L5367" s="444">
        <f t="shared" ca="1" si="207"/>
        <v>-2132166273156648.3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-2132166273156648.3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-8884026138152.7012</v>
      </c>
      <c r="L5368" s="444">
        <f t="shared" ca="1" si="207"/>
        <v>-2141050299294801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-2141050299294801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-8921042913728.3379</v>
      </c>
      <c r="L5369" s="444">
        <f t="shared" ca="1" si="207"/>
        <v>-2149971342208529.3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-2149971342208529.3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-8958213925868.8711</v>
      </c>
      <c r="L5370" s="444">
        <f t="shared" ca="1" si="207"/>
        <v>-2158929556134398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-2158929556134398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-8995539817226.6582</v>
      </c>
      <c r="L5371" s="444">
        <f t="shared" ca="1" si="207"/>
        <v>-2167925095951624.8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-2167925095951624.8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-9033021233131.7695</v>
      </c>
      <c r="L5372" s="444">
        <f t="shared" ca="1" si="207"/>
        <v>-2176958117184756.5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-2176958117184756.5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-9070658821603.1523</v>
      </c>
      <c r="L5373" s="444">
        <f t="shared" ca="1" si="207"/>
        <v>-2186028776006359.8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-2186028776006359.8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-9108453233359.832</v>
      </c>
      <c r="L5374" s="444">
        <f t="shared" ca="1" si="207"/>
        <v>-2195137229239719.5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-2195137229239719.5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-9146405121832.1641</v>
      </c>
      <c r="L5375" s="444">
        <f t="shared" ca="1" si="207"/>
        <v>-2204283634361551.8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-2204283634361551.8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-9184515143173.1309</v>
      </c>
      <c r="L5376" s="444">
        <f t="shared" ca="1" si="207"/>
        <v>-2213468149504725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-2213468149504725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-9222783956269.6855</v>
      </c>
      <c r="L5377" s="444">
        <f t="shared" ca="1" si="207"/>
        <v>-2222690933460994.8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-2222690933460994.8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-9261212222754.1445</v>
      </c>
      <c r="L5378" s="444">
        <f t="shared" ca="1" si="207"/>
        <v>-2231952145683749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-2231952145683749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-9299800607015.6211</v>
      </c>
      <c r="L5379" s="444">
        <f t="shared" ca="1" si="207"/>
        <v>-2241251946290764.5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-2241251946290764.5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-9338549776211.5195</v>
      </c>
      <c r="L5380" s="444">
        <f t="shared" ca="1" si="207"/>
        <v>-2250590496066976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-2250590496066976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-9377460400279.0684</v>
      </c>
      <c r="L5381" s="444">
        <f t="shared" ca="1" si="207"/>
        <v>-2259967956467255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-2259967956467255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-9416533151946.8965</v>
      </c>
      <c r="L5382" s="444">
        <f t="shared" ca="1" si="207"/>
        <v>-2269384489619202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-2269384489619202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-9455768706746.6758</v>
      </c>
      <c r="L5383" s="444">
        <f t="shared" ca="1" si="207"/>
        <v>-2278840258325948.5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-2278840258325948.5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-9495167743024.7852</v>
      </c>
      <c r="L5384" s="444">
        <f t="shared" ca="1" si="207"/>
        <v>-2288335426068973.5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-2288335426068973.5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-9534730941954.0566</v>
      </c>
      <c r="L5385" s="444">
        <f t="shared" ca="1" si="207"/>
        <v>-2297870157010927.5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-2297870157010927.5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-9574458987545.5313</v>
      </c>
      <c r="L5386" s="444">
        <f t="shared" ca="1" si="207"/>
        <v>-2307444615998473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-2307444615998473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-9614352566660.3047</v>
      </c>
      <c r="L5387" s="444">
        <f t="shared" ca="1" si="207"/>
        <v>-2317058968565133.5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-2317058968565133.5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-9654412369021.3887</v>
      </c>
      <c r="L5388" s="444">
        <f t="shared" ca="1" si="207"/>
        <v>-2326713380934155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-2326713380934155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-9694639087225.6465</v>
      </c>
      <c r="L5389" s="444">
        <f t="shared" ca="1" si="207"/>
        <v>-2336408020021380.5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-2336408020021380.5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-9735033416755.752</v>
      </c>
      <c r="L5390" s="444">
        <f t="shared" ca="1" si="207"/>
        <v>-2346143053438136.5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-2346143053438136.5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-9775596055992.2344</v>
      </c>
      <c r="L5391" s="444">
        <f t="shared" ca="1" si="207"/>
        <v>-2355918649494128.5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-2355918649494128.5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-9816327706225.5352</v>
      </c>
      <c r="L5392" s="444">
        <f t="shared" ca="1" si="207"/>
        <v>-2365734977200354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-2365734977200354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-9857229071668.1406</v>
      </c>
      <c r="L5393" s="444">
        <f t="shared" ca="1" si="207"/>
        <v>-2375592206272022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-2375592206272022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-9898300859466.7578</v>
      </c>
      <c r="L5394" s="444">
        <f t="shared" ca="1" si="207"/>
        <v>-2385490507131489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-2385490507131489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-9939543779714.5371</v>
      </c>
      <c r="L5395" s="444">
        <f t="shared" ca="1" si="207"/>
        <v>-2395430050911203.5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-2395430050911203.5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-9980958545463.3477</v>
      </c>
      <c r="L5396" s="444">
        <f t="shared" ca="1" si="207"/>
        <v>-2405411009456667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-2405411009456667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-10022545872736.113</v>
      </c>
      <c r="L5397" s="444">
        <f t="shared" ca="1" si="207"/>
        <v>-2415433555329403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-2415433555329403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-10064306480539.18</v>
      </c>
      <c r="L5398" s="444">
        <f t="shared" ca="1" si="207"/>
        <v>-2425497861809942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-2425497861809942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-10106241090874.758</v>
      </c>
      <c r="L5399" s="444">
        <f t="shared" ca="1" si="207"/>
        <v>-2435604102900817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-2435604102900817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-10148350428753.404</v>
      </c>
      <c r="L5400" s="444">
        <f t="shared" ca="1" si="207"/>
        <v>-2445752453329570.5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-2445752453329570.5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-10190635222206.543</v>
      </c>
      <c r="L5401" s="444">
        <f t="shared" ca="1" si="207"/>
        <v>-2455943088551777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-2455943088551777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-10233096202299.07</v>
      </c>
      <c r="L5402" s="444">
        <f t="shared" ca="1" si="207"/>
        <v>-2466176184754076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-2466176184754076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-10275734103141.982</v>
      </c>
      <c r="L5403" s="444">
        <f t="shared" ca="1" si="207"/>
        <v>-2476451918857218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-2476451918857218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-10318549661905.074</v>
      </c>
      <c r="L5404" s="444">
        <f t="shared" ca="1" si="207"/>
        <v>-2486770468519123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-2486770468519123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-10361543618829.68</v>
      </c>
      <c r="L5405" s="444">
        <f t="shared" ca="1" si="207"/>
        <v>-2497132012137952.5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-2497132012137952.5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-10404716717241.469</v>
      </c>
      <c r="L5406" s="444">
        <f t="shared" ca="1" si="207"/>
        <v>-2507536728855194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-2507536728855194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-10448069703563.309</v>
      </c>
      <c r="L5407" s="444">
        <f t="shared" ca="1" si="207"/>
        <v>-2517984798558757.5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-2517984798558757.5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-10491603327328.156</v>
      </c>
      <c r="L5408" s="444">
        <f t="shared" ca="1" si="207"/>
        <v>-2528476401886085.5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-2528476401886085.5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-10535318341192.023</v>
      </c>
      <c r="L5409" s="444">
        <f t="shared" ca="1" si="207"/>
        <v>-2539011720227277.5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-2539011720227277.5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-10579215500946.99</v>
      </c>
      <c r="L5410" s="444">
        <f t="shared" ca="1" si="207"/>
        <v>-2549590935728224.5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-2549590935728224.5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-10623295565534.27</v>
      </c>
      <c r="L5411" s="444">
        <f t="shared" ca="1" si="207"/>
        <v>-2560214231293759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-2560214231293759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-10667559297057.328</v>
      </c>
      <c r="L5412" s="444">
        <f t="shared" ca="1" si="207"/>
        <v>-2570881790590816.5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-2570881790590816.5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-10712007460795.068</v>
      </c>
      <c r="L5413" s="444">
        <f t="shared" ca="1" si="207"/>
        <v>-2581593798051611.5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-2581593798051611.5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-10756640825215.047</v>
      </c>
      <c r="L5414" s="444">
        <f t="shared" ca="1" si="207"/>
        <v>-2592350438876826.5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-2592350438876826.5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-10801460161986.777</v>
      </c>
      <c r="L5415" s="444">
        <f t="shared" ca="1" si="207"/>
        <v>-2603151899038813.5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-2603151899038813.5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-10846466245995.057</v>
      </c>
      <c r="L5416" s="444">
        <f t="shared" ca="1" si="207"/>
        <v>-2613998365284808.5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-2613998365284808.5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-10891659855353.369</v>
      </c>
      <c r="L5417" s="444">
        <f t="shared" ca="1" si="207"/>
        <v>-2624890025140162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-2624890025140162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-10937041771417.342</v>
      </c>
      <c r="L5418" s="444">
        <f t="shared" ca="1" si="207"/>
        <v>-2635827066911579.5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-2635827066911579.5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-10982612778798.248</v>
      </c>
      <c r="L5419" s="444">
        <f t="shared" ca="1" si="207"/>
        <v>-2646809679690377.5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-2646809679690377.5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-11028373665376.572</v>
      </c>
      <c r="L5420" s="444">
        <f t="shared" ca="1" si="207"/>
        <v>-2657838053355754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-2657838053355754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-11074325222315.641</v>
      </c>
      <c r="L5421" s="444">
        <f t="shared" ca="1" si="207"/>
        <v>-2668912378578069.5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-2668912378578069.5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-11120468244075.289</v>
      </c>
      <c r="L5422" s="444">
        <f t="shared" ca="1" si="207"/>
        <v>-2680032846822145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-2680032846822145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-11166803528425.604</v>
      </c>
      <c r="L5423" s="444">
        <f t="shared" ca="1" si="207"/>
        <v>-2691199650350570.5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-2691199650350570.5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-11213331876460.711</v>
      </c>
      <c r="L5424" s="444">
        <f t="shared" ca="1" si="207"/>
        <v>-2702412982227031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-2702412982227031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-11260054092612.629</v>
      </c>
      <c r="L5425" s="444">
        <f t="shared" ca="1" si="207"/>
        <v>-2713673036319643.5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-2713673036319643.5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-11306970984665.182</v>
      </c>
      <c r="L5426" s="444">
        <f t="shared" ca="1" si="207"/>
        <v>-2724980007304308.5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-2724980007304308.5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-11354083363767.951</v>
      </c>
      <c r="L5427" s="444">
        <f t="shared" ca="1" si="207"/>
        <v>-2736334090668076.5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-2736334090668076.5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-11401392044450.318</v>
      </c>
      <c r="L5428" s="444">
        <f t="shared" ca="1" si="207"/>
        <v>-2747735482712527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-2747735482712527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-11448897844635.529</v>
      </c>
      <c r="L5429" s="444">
        <f t="shared" ca="1" si="207"/>
        <v>-2759184380557162.5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-2759184380557162.5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-11496601585654.844</v>
      </c>
      <c r="L5430" s="444">
        <f t="shared" ca="1" si="207"/>
        <v>-2770680982142817.5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-2770680982142817.5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-11544504092261.74</v>
      </c>
      <c r="L5431" s="444">
        <f t="shared" ca="1" si="207"/>
        <v>-2782225486235079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-2782225486235079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-11592606192646.162</v>
      </c>
      <c r="L5432" s="444">
        <f t="shared" ca="1" si="207"/>
        <v>-2793818092427725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-2793818092427725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-11640908718448.854</v>
      </c>
      <c r="L5433" s="444">
        <f t="shared" ca="1" si="207"/>
        <v>-2805459001146174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-2805459001146174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-11689412504775.725</v>
      </c>
      <c r="L5434" s="444">
        <f t="shared" ca="1" si="207"/>
        <v>-2817148413650949.5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-2817148413650949.5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-11738118390212.289</v>
      </c>
      <c r="L5435" s="444">
        <f t="shared" ca="1" si="207"/>
        <v>-2828886532041162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-2828886532041162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-11787027216838.176</v>
      </c>
      <c r="L5436" s="444">
        <f t="shared" ca="1" si="207"/>
        <v>-2840673559258000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-2840673559258000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-11836139830241.666</v>
      </c>
      <c r="L5437" s="444">
        <f t="shared" ca="1" si="207"/>
        <v>-2852509699088241.5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-2852509699088241.5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-11885457079534.34</v>
      </c>
      <c r="L5438" s="444">
        <f t="shared" ca="1" si="207"/>
        <v>-2864395156167776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-2864395156167776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-11934979817365.732</v>
      </c>
      <c r="L5439" s="444">
        <f t="shared" ca="1" si="207"/>
        <v>-2876330135985141.5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-2876330135985141.5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-11984708899938.09</v>
      </c>
      <c r="L5440" s="444">
        <f t="shared" ca="1" si="207"/>
        <v>-2888314844885079.5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-2888314844885079.5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-12034645187021.164</v>
      </c>
      <c r="L5441" s="444">
        <f t="shared" ca="1" si="207"/>
        <v>-2900349490072100.5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-2900349490072100.5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-12084789541967.086</v>
      </c>
      <c r="L5442" s="444">
        <f t="shared" ca="1" si="207"/>
        <v>-2912434279614067.5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-2912434279614067.5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-12135142831725.281</v>
      </c>
      <c r="L5443" s="444">
        <f t="shared" ca="1" si="207"/>
        <v>-2924569422445793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-2924569422445793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-12185705926857.471</v>
      </c>
      <c r="L5444" s="444">
        <f t="shared" ca="1" si="207"/>
        <v>-2936755128372650.5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-2936755128372650.5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-12236479701552.711</v>
      </c>
      <c r="L5445" s="444">
        <f t="shared" ca="1" si="207"/>
        <v>-2948991608074203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-2948991608074203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-12287465033642.512</v>
      </c>
      <c r="L5446" s="444">
        <f t="shared" ca="1" si="207"/>
        <v>-2961279073107845.5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-2961279073107845.5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-12338662804616.023</v>
      </c>
      <c r="L5447" s="444">
        <f t="shared" ca="1" si="207"/>
        <v>-2973617735912461.5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-2973617735912461.5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-12390073899635.256</v>
      </c>
      <c r="L5448" s="444">
        <f t="shared" ca="1" si="207"/>
        <v>-2986007809812097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-2986007809812097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-12441699207550.404</v>
      </c>
      <c r="L5449" s="444">
        <f t="shared" ca="1" si="207"/>
        <v>-2998449509019647.5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-2998449509019647.5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-12493539620915.197</v>
      </c>
      <c r="L5450" s="444">
        <f t="shared" ca="1" si="207"/>
        <v>-3010943048640562.5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-3010943048640562.5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-12545596036002.344</v>
      </c>
      <c r="L5451" s="444">
        <f t="shared" ca="1" si="207"/>
        <v>-3023488644676565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-3023488644676565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-12597869352819.021</v>
      </c>
      <c r="L5452" s="444">
        <f t="shared" ca="1" si="207"/>
        <v>-3036086514029384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-3036086514029384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-12650360475122.434</v>
      </c>
      <c r="L5453" s="444">
        <f t="shared" ca="1" si="207"/>
        <v>-3048736874504506.5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-3048736874504506.5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-12703070310435.443</v>
      </c>
      <c r="L5454" s="444">
        <f t="shared" ca="1" si="207"/>
        <v>-3061439944814942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-3061439944814942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-12755999770062.258</v>
      </c>
      <c r="L5455" s="444">
        <f t="shared" ca="1" si="207"/>
        <v>-3074195944585004.5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-3074195944585004.5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-12809149769104.186</v>
      </c>
      <c r="L5456" s="444">
        <f t="shared" ca="1" si="207"/>
        <v>-3087005094354108.5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-3087005094354108.5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-12862521226475.451</v>
      </c>
      <c r="L5457" s="444">
        <f t="shared" ca="1" si="207"/>
        <v>-3099867615580584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-3099867615580584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-12916115064919.1</v>
      </c>
      <c r="L5458" s="444">
        <f t="shared" ca="1" si="207"/>
        <v>-3112783730645503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-3112783730645503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-12969932211022.93</v>
      </c>
      <c r="L5459" s="444">
        <f t="shared" ca="1" si="207"/>
        <v>-3125753662856526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-3125753662856526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-13023973595235.525</v>
      </c>
      <c r="L5460" s="444">
        <f t="shared" ca="1" si="207"/>
        <v>-3138777636451761.5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-3138777636451761.5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-13078240151882.34</v>
      </c>
      <c r="L5461" s="444">
        <f t="shared" ca="1" si="207"/>
        <v>-3151855876603644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-3151855876603644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-13132732819181.85</v>
      </c>
      <c r="L5462" s="444">
        <f t="shared" ca="1" si="207"/>
        <v>-3164988609422826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-3164988609422826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-13187452539261.775</v>
      </c>
      <c r="L5463" s="444">
        <f t="shared" ca="1" si="207"/>
        <v>-3178176061962088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-3178176061962088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-13242400258175.367</v>
      </c>
      <c r="L5464" s="444">
        <f t="shared" ca="1" si="207"/>
        <v>-3191418462220263.5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-3191418462220263.5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-13297576925917.764</v>
      </c>
      <c r="L5465" s="444">
        <f t="shared" ca="1" si="207"/>
        <v>-3204716039146181.5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-3204716039146181.5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-13352983496442.422</v>
      </c>
      <c r="L5466" s="444">
        <f t="shared" ca="1" si="207"/>
        <v>-3218069022642624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-3218069022642624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-13408620927677.6</v>
      </c>
      <c r="L5467" s="444">
        <f t="shared" ca="1" si="207"/>
        <v>-3231477643570301.5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-3231477643570301.5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-13464490181542.922</v>
      </c>
      <c r="L5468" s="444">
        <f t="shared" ca="1" si="207"/>
        <v>-3244942133751844.5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-3244942133751844.5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-13520592223966.02</v>
      </c>
      <c r="L5469" s="444">
        <f t="shared" ca="1" si="207"/>
        <v>-3258462725975810.5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-3258462725975810.5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-13576928024899.211</v>
      </c>
      <c r="L5470" s="444">
        <f t="shared" ca="1" si="207"/>
        <v>-3272039654000709.5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-3272039654000709.5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-13633498558336.289</v>
      </c>
      <c r="L5471" s="444">
        <f t="shared" ca="1" si="207"/>
        <v>-3285673152559046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-3285673152559046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-13690304802329.357</v>
      </c>
      <c r="L5472" s="444">
        <f t="shared" ca="1" si="207"/>
        <v>-3299363457361375.5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-3299363457361375.5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-13747347739005.73</v>
      </c>
      <c r="L5473" s="444">
        <f t="shared" ca="1" si="207"/>
        <v>-3313110805100381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-3313110805100381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-13804628354584.92</v>
      </c>
      <c r="L5474" s="444">
        <f t="shared" ca="1" si="207"/>
        <v>-3326915433454966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-3326915433454966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-13862147639395.691</v>
      </c>
      <c r="L5475" s="444">
        <f t="shared" ca="1" si="207"/>
        <v>-3340777581094361.5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-3340777581094361.5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-13919906587893.172</v>
      </c>
      <c r="L5476" s="444">
        <f t="shared" ca="1" si="207"/>
        <v>-3354697487682254.5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-3354697487682254.5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-13977906198676.061</v>
      </c>
      <c r="L5477" s="444">
        <f t="shared" ca="1" si="207"/>
        <v>-3368675393880930.5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-3368675393880930.5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-14036147474503.877</v>
      </c>
      <c r="L5478" s="444">
        <f t="shared" ca="1" si="207"/>
        <v>-3382711541355434.5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-3382711541355434.5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-14094631422314.311</v>
      </c>
      <c r="L5479" s="444">
        <f t="shared" ca="1" si="207"/>
        <v>-3396806172777749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-3396806172777749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-14153359053240.621</v>
      </c>
      <c r="L5480" s="444">
        <f t="shared" ca="1" si="207"/>
        <v>-3410959531830989.5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-3410959531830989.5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-14212331382629.123</v>
      </c>
      <c r="L5481" s="444">
        <f t="shared" ca="1" si="207"/>
        <v>-3425171863213618.5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-3425171863213618.5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-14271549430056.744</v>
      </c>
      <c r="L5482" s="444">
        <f t="shared" ca="1" si="207"/>
        <v>-3439443412643675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-3439443412643675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-14331014219348.646</v>
      </c>
      <c r="L5483" s="444">
        <f t="shared" ca="1" si="207"/>
        <v>-3453774426863023.5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-3453774426863023.5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-14390726778595.932</v>
      </c>
      <c r="L5484" s="444">
        <f t="shared" ca="1" si="207"/>
        <v>-3468165153641619.5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-3468165153641619.5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-14450688140173.414</v>
      </c>
      <c r="L5485" s="444">
        <f t="shared" ca="1" si="207"/>
        <v>-3482615841781793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-3482615841781793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-14510899340757.471</v>
      </c>
      <c r="L5486" s="444">
        <f t="shared" ca="1" si="207"/>
        <v>-3497126741122550.5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-3497126741122550.5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-14571361421343.961</v>
      </c>
      <c r="L5487" s="444">
        <f t="shared" ca="1" si="207"/>
        <v>-3511698102543894.5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-3511698102543894.5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-14632075427266.225</v>
      </c>
      <c r="L5488" s="444">
        <f t="shared" ca="1" si="207"/>
        <v>-3526330177971160.5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-3526330177971160.5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-14693042408213.17</v>
      </c>
      <c r="L5489" s="444">
        <f t="shared" ca="1" si="207"/>
        <v>-3541023220379373.5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-3541023220379373.5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-14754263418247.391</v>
      </c>
      <c r="L5490" s="444">
        <f t="shared" ca="1" si="207"/>
        <v>-3555777483797621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-3555777483797621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-14815739515823.42</v>
      </c>
      <c r="L5491" s="444">
        <f t="shared" ca="1" si="207"/>
        <v>-3570593223313444.5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-3570593223313444.5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-14877471763806.018</v>
      </c>
      <c r="L5492" s="444">
        <f t="shared" ca="1" si="207"/>
        <v>-3585470695077250.5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-3585470695077250.5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-14939461229488.545</v>
      </c>
      <c r="L5493" s="444">
        <f t="shared" ca="1" si="207"/>
        <v>-3600410156306739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-3600410156306739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-15001708984611.412</v>
      </c>
      <c r="L5494" s="444">
        <f t="shared" ca="1" si="207"/>
        <v>-3615411865291350.5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-3615411865291350.5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-15064216105380.627</v>
      </c>
      <c r="L5495" s="444">
        <f t="shared" ca="1" si="207"/>
        <v>-3630476081396731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-3630476081396731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-15126983672486.377</v>
      </c>
      <c r="L5496" s="444">
        <f t="shared" ca="1" si="207"/>
        <v>-3645603065069217.5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-3645603065069217.5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-15190012771121.74</v>
      </c>
      <c r="L5497" s="444">
        <f t="shared" ca="1" si="207"/>
        <v>-3660793077840339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-3660793077840339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-15253304491001.412</v>
      </c>
      <c r="L5498" s="444">
        <f t="shared" ca="1" si="207"/>
        <v>-3676046382331340.5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-3676046382331340.5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-15316859926380.588</v>
      </c>
      <c r="L5499" s="444">
        <f t="shared" ca="1" si="207"/>
        <v>-3691363242257721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-3691363242257721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-15380680176073.836</v>
      </c>
      <c r="L5500" s="444">
        <f t="shared" ca="1" si="207"/>
        <v>-3706743922433795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-3706743922433795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-15444766343474.146</v>
      </c>
      <c r="L5501" s="444">
        <f t="shared" ca="1" si="207"/>
        <v>-3722188688777269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-3722188688777269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-15509119536571.953</v>
      </c>
      <c r="L5502" s="444">
        <f t="shared" ca="1" si="207"/>
        <v>-3737697808313841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-3737697808313841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-15573740867974.338</v>
      </c>
      <c r="L5503" s="444">
        <f t="shared" ca="1" si="207"/>
        <v>-3753271549181815.5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-3753271549181815.5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-15638631454924.23</v>
      </c>
      <c r="L5504" s="444">
        <f t="shared" ca="1" si="207"/>
        <v>-3768910180636739.5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-3768910180636739.5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-15703792419319.75</v>
      </c>
      <c r="L5505" s="444">
        <f t="shared" ca="1" si="207"/>
        <v>-3784613973056059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-3784613973056059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-15769224887733.578</v>
      </c>
      <c r="L5506" s="444">
        <f t="shared" ca="1" si="207"/>
        <v>-3800383197943792.5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-3800383197943792.5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-15834929991432.469</v>
      </c>
      <c r="L5507" s="444">
        <f t="shared" ca="1" si="207"/>
        <v>-3816218127935225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-3816218127935225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-15900908866396.768</v>
      </c>
      <c r="L5508" s="444">
        <f t="shared" ca="1" si="207"/>
        <v>-3832119036801622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-3832119036801622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-15967162653340.092</v>
      </c>
      <c r="L5509" s="444">
        <f t="shared" ca="1" si="207"/>
        <v>-3848086199454962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-3848086199454962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-16033692497729.008</v>
      </c>
      <c r="L5510" s="444">
        <f t="shared" ca="1" si="207"/>
        <v>-3864119891952691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-3864119891952691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-16100499549802.881</v>
      </c>
      <c r="L5511" s="444">
        <f t="shared" ca="1" si="207"/>
        <v>-3880220391502494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-3880220391502494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-16167584964593.725</v>
      </c>
      <c r="L5512" s="444">
        <f t="shared" ca="1" si="207"/>
        <v>-3896387976467087.5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-3896387976467087.5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-16234949901946.197</v>
      </c>
      <c r="L5513" s="444">
        <f t="shared" ca="1" si="207"/>
        <v>-3912622926369033.5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-3912622926369033.5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-16302595526537.639</v>
      </c>
      <c r="L5514" s="444">
        <f t="shared" ca="1" si="207"/>
        <v>-3928925521895571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-3928925521895571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-16370523007898.213</v>
      </c>
      <c r="L5515" s="444">
        <f t="shared" ca="1" si="207"/>
        <v>-3945296044903469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-3945296044903469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-16438733520431.121</v>
      </c>
      <c r="L5516" s="444">
        <f t="shared" ca="1" si="207"/>
        <v>-3961734778423900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-3961734778423900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-16507228243432.916</v>
      </c>
      <c r="L5517" s="444">
        <f t="shared" ca="1" si="207"/>
        <v>-3978242006667333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-3978242006667333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-16576008361113.889</v>
      </c>
      <c r="L5518" s="444">
        <f t="shared" ca="1" si="207"/>
        <v>-3994818015028447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-3994818015028447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-16645075062618.529</v>
      </c>
      <c r="L5519" s="444">
        <f t="shared" ca="1" si="207"/>
        <v>-4011463090091065.5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-4011463090091065.5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-16714429542046.104</v>
      </c>
      <c r="L5520" s="444">
        <f t="shared" ca="1" si="207"/>
        <v>-4028177519633111.5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-4028177519633111.5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-16784072998471.297</v>
      </c>
      <c r="L5521" s="444">
        <f t="shared" ca="1" si="207"/>
        <v>-4044961592631583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-4044961592631583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-16854006635964.932</v>
      </c>
      <c r="L5522" s="444">
        <f t="shared" ca="1" si="207"/>
        <v>-4061815599267548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-4061815599267548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-16924231663614.783</v>
      </c>
      <c r="L5523" s="444">
        <f t="shared" ca="1" si="207"/>
        <v>-4078739830931163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-4078739830931163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-16994749295546.514</v>
      </c>
      <c r="L5524" s="444">
        <f t="shared" ca="1" si="207"/>
        <v>-4095734580226709.5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-4095734580226709.5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-17065560750944.621</v>
      </c>
      <c r="L5525" s="444">
        <f t="shared" ca="1" si="207"/>
        <v>-4112800140977654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-4112800140977654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-17136667254073.557</v>
      </c>
      <c r="L5526" s="444">
        <f t="shared" ca="1" si="207"/>
        <v>-4129936808231727.5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-4129936808231727.5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-17208070034298.865</v>
      </c>
      <c r="L5527" s="444">
        <f t="shared" ca="1" si="207"/>
        <v>-4147144878266026.5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-4147144878266026.5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-17279770326108.443</v>
      </c>
      <c r="L5528" s="444">
        <f t="shared" ca="1" si="207"/>
        <v>-4164424648592135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-4164424648592135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-17351769369133.893</v>
      </c>
      <c r="L5529" s="444">
        <f t="shared" ca="1" si="207"/>
        <v>-4181776417961269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-4181776417961269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-17424068408171.955</v>
      </c>
      <c r="L5530" s="444">
        <f t="shared" ca="1" si="207"/>
        <v>-4199200486369441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-4199200486369441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-17496668693206.002</v>
      </c>
      <c r="L5531" s="444">
        <f t="shared" ca="1" si="207"/>
        <v>-4216697155062647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-4216697155062647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-17569571479427.697</v>
      </c>
      <c r="L5532" s="444">
        <f t="shared" ca="1" si="207"/>
        <v>-4234266726542074.5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-4234266726542074.5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-17642778027258.645</v>
      </c>
      <c r="L5533" s="444">
        <f t="shared" ca="1" si="207"/>
        <v>-4251909504569333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-4251909504569333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-17716289602372.219</v>
      </c>
      <c r="L5534" s="444">
        <f t="shared" ca="1" si="207"/>
        <v>-4269625794171705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-4269625794171705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-17790107475715.438</v>
      </c>
      <c r="L5535" s="444">
        <f t="shared" ca="1" si="207"/>
        <v>-4287415901647420.5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-4287415901647420.5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-17864232923530.918</v>
      </c>
      <c r="L5536" s="444">
        <f t="shared" ca="1" si="207"/>
        <v>-4305280134570951.5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-4305280134570951.5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-17938667227378.965</v>
      </c>
      <c r="L5537" s="444">
        <f t="shared" ca="1" si="207"/>
        <v>-4323218801798330.5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-4323218801798330.5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-18013411674159.711</v>
      </c>
      <c r="L5538" s="444">
        <f t="shared" ca="1" si="207"/>
        <v>-4341232213472490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-4341232213472490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-18088467556135.371</v>
      </c>
      <c r="L5539" s="444">
        <f t="shared" ca="1" si="207"/>
        <v>-4359320681028625.5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-4359320681028625.5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-18163836170952.605</v>
      </c>
      <c r="L5540" s="444">
        <f t="shared" ca="1" si="207"/>
        <v>-4377484517199578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-4377484517199578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-18239518821664.906</v>
      </c>
      <c r="L5541" s="444">
        <f t="shared" ca="1" si="207"/>
        <v>-4395724036021243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-4395724036021243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-18315516816755.18</v>
      </c>
      <c r="L5542" s="444">
        <f t="shared" ca="1" si="207"/>
        <v>-4414039552837998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-4414039552837998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-18391831470158.328</v>
      </c>
      <c r="L5543" s="444">
        <f t="shared" ca="1" si="207"/>
        <v>-4432431384308156.5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-4432431384308156.5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-18468464101283.984</v>
      </c>
      <c r="L5544" s="444">
        <f t="shared" ca="1" si="207"/>
        <v>-4450899848409440.5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-4450899848409440.5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-18545416035039.336</v>
      </c>
      <c r="L5545" s="444">
        <f t="shared" ca="1" si="207"/>
        <v>-4469445264444480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-4469445264444480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-18622688601852</v>
      </c>
      <c r="L5546" s="444">
        <f t="shared" ca="1" si="207"/>
        <v>-4488067953046332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-4488067953046332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-18700283137693.051</v>
      </c>
      <c r="L5547" s="444">
        <f t="shared" ca="1" si="207"/>
        <v>-4506768236184025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-4506768236184025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-18778200984100.105</v>
      </c>
      <c r="L5548" s="444">
        <f t="shared" ca="1" si="207"/>
        <v>-4525546437168125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-4525546437168125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-18856443488200.52</v>
      </c>
      <c r="L5549" s="444">
        <f t="shared" ca="1" si="207"/>
        <v>-4544402880656326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-4544402880656326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-18935012002734.691</v>
      </c>
      <c r="L5550" s="444">
        <f t="shared" ca="1" si="207"/>
        <v>-4563337892659061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-4563337892659061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-19013907886079.422</v>
      </c>
      <c r="L5551" s="444">
        <f t="shared" ca="1" si="207"/>
        <v>-4582351800545140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-4582351800545140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-19093132502271.418</v>
      </c>
      <c r="L5552" s="444">
        <f t="shared" ca="1" si="207"/>
        <v>-4601444933047411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-4601444933047411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-19172687221030.879</v>
      </c>
      <c r="L5553" s="444">
        <f t="shared" ca="1" si="207"/>
        <v>-4620617620268442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-4620617620268442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-19252573417785.176</v>
      </c>
      <c r="L5554" s="444">
        <f t="shared" ca="1" si="207"/>
        <v>-4639870193686227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-4639870193686227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-19332792473692.613</v>
      </c>
      <c r="L5555" s="444">
        <f t="shared" ca="1" si="207"/>
        <v>-4659202986159920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-4659202986159920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-19413345775666.332</v>
      </c>
      <c r="L5556" s="444">
        <f t="shared" ca="1" si="207"/>
        <v>-4678616331935586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-4678616331935586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-19494234716398.273</v>
      </c>
      <c r="L5557" s="444">
        <f t="shared" ca="1" si="207"/>
        <v>-4698110566651984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-4698110566651984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-19575460694383.266</v>
      </c>
      <c r="L5558" s="444">
        <f t="shared" ca="1" si="207"/>
        <v>-4717686027346367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-4717686027346367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-19657025113943.195</v>
      </c>
      <c r="L5559" s="444">
        <f t="shared" ca="1" si="207"/>
        <v>-4737343052460310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-4737343052460310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-19738929385251.293</v>
      </c>
      <c r="L5560" s="444">
        <f t="shared" ca="1" si="207"/>
        <v>-4757081981845561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-4757081981845561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-19821174924356.504</v>
      </c>
      <c r="L5561" s="444">
        <f t="shared" ca="1" si="207"/>
        <v>-4776903156769918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-4776903156769918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-19903763153207.992</v>
      </c>
      <c r="L5562" s="444">
        <f t="shared" ca="1" si="207"/>
        <v>-4796806919923126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-4796806919923126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-19986695499679.691</v>
      </c>
      <c r="L5563" s="444">
        <f t="shared" ca="1" si="207"/>
        <v>-4816793615422806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-4816793615422806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-20069973397595.023</v>
      </c>
      <c r="L5564" s="444">
        <f t="shared" ca="1" si="207"/>
        <v>-4836863588820401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-4836863588820401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-20153598286751.672</v>
      </c>
      <c r="L5565" s="444">
        <f t="shared" ca="1" si="207"/>
        <v>-4857017187107153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-4857017187107153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-20237571612946.469</v>
      </c>
      <c r="L5566" s="444">
        <f t="shared" ca="1" si="207"/>
        <v>-4877254758720099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-4877254758720099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-20321894828000.414</v>
      </c>
      <c r="L5567" s="444">
        <f t="shared" ca="1" si="207"/>
        <v>-4897576653548099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-4897576653548099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-20406569389783.746</v>
      </c>
      <c r="L5568" s="444">
        <f t="shared" ca="1" si="207"/>
        <v>-4917983222937883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-4917983222937883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-20491596762241.18</v>
      </c>
      <c r="L5569" s="444">
        <f t="shared" ca="1" si="207"/>
        <v>-4938474819700124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-4938474819700124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-20576978415417.184</v>
      </c>
      <c r="L5570" s="444">
        <f t="shared" ca="1" si="207"/>
        <v>-4959051798115541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-4959051798115541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-20662715825481.422</v>
      </c>
      <c r="L5571" s="444">
        <f t="shared" ca="1" si="207"/>
        <v>-4979714513941022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-4979714513941022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-20748810474754.258</v>
      </c>
      <c r="L5572" s="444">
        <f t="shared" ca="1" si="207"/>
        <v>-5000463324415776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-5000463324415776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-20835263851732.398</v>
      </c>
      <c r="L5573" s="444">
        <f t="shared" ca="1" si="207"/>
        <v>-5021298588267508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-5021298588267508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-20922077451114.617</v>
      </c>
      <c r="L5574" s="444">
        <f t="shared" ca="1" si="207"/>
        <v>-5042220665718623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-5042220665718623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-21009252773827.594</v>
      </c>
      <c r="L5575" s="444">
        <f t="shared" ca="1" si="207"/>
        <v>-5063229918492451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-5063229918492451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-21096791327051.879</v>
      </c>
      <c r="L5576" s="444">
        <f t="shared" ca="1" si="207"/>
        <v>-5084326709819503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-5084326709819503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-21184694624247.93</v>
      </c>
      <c r="L5577" s="444">
        <f t="shared" ca="1" si="207"/>
        <v>-5105511404443751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-5105511404443751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-21272964185182.297</v>
      </c>
      <c r="L5578" s="444">
        <f t="shared" ca="1" si="207"/>
        <v>-5126784368628933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-5126784368628933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-21361601535953.887</v>
      </c>
      <c r="L5579" s="444">
        <f t="shared" ca="1" si="207"/>
        <v>-5148145970164887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-5148145970164887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-21450608209020.363</v>
      </c>
      <c r="L5580" s="444">
        <f t="shared" ca="1" si="207"/>
        <v>-5169596578373907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-5169596578373907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-21539985743224.613</v>
      </c>
      <c r="L5581" s="444">
        <f t="shared" ca="1" si="207"/>
        <v>-5191136564117132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-5191136564117132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-21629735683821.383</v>
      </c>
      <c r="L5582" s="444">
        <f t="shared" ca="1" si="207"/>
        <v>-5212766299800953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-5212766299800953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-21719859582503.969</v>
      </c>
      <c r="L5583" s="444">
        <f t="shared" ca="1" si="207"/>
        <v>-5234486159383457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-5234486159383457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-21810358997431.07</v>
      </c>
      <c r="L5584" s="444">
        <f t="shared" ca="1" si="207"/>
        <v>-5256296518380888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-5256296518380888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-21901235493253.699</v>
      </c>
      <c r="L5585" s="444">
        <f t="shared" ca="1" si="207"/>
        <v>-5278197753874142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-5278197753874142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-21992490641142.258</v>
      </c>
      <c r="L5586" s="444">
        <f t="shared" ca="1" si="207"/>
        <v>-5300190244515284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-5300190244515284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-22084126018813.684</v>
      </c>
      <c r="L5587" s="444">
        <f t="shared" ca="1" si="207"/>
        <v>-5322274370534098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-5322274370534098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-22176143210558.742</v>
      </c>
      <c r="L5588" s="444">
        <f t="shared" ca="1" si="207"/>
        <v>-5344450513744657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-5344450513744657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-22268543807269.402</v>
      </c>
      <c r="L5589" s="444">
        <f t="shared" ca="1" si="207"/>
        <v>-5366719057551926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-5366719057551926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-22361329406466.359</v>
      </c>
      <c r="L5590" s="444">
        <f t="shared" ca="1" si="207"/>
        <v>-5389080386958392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-5389080386958392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-22454501612326.633</v>
      </c>
      <c r="L5591" s="444">
        <f t="shared" ca="1" si="207"/>
        <v>-5411534888570719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-5411534888570719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-22548062035711.328</v>
      </c>
      <c r="L5592" s="444">
        <f t="shared" ca="1" si="207"/>
        <v>-5434082950606430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-5434082950606430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-22642012294193.457</v>
      </c>
      <c r="L5593" s="444">
        <f t="shared" ca="1" si="207"/>
        <v>-5456724962900623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-5456724962900623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-22736354012085.93</v>
      </c>
      <c r="L5594" s="444">
        <f t="shared" ca="1" si="207"/>
        <v>-5479461316912709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-5479461316912709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-22831088820469.621</v>
      </c>
      <c r="L5595" s="444">
        <f t="shared" ca="1" si="207"/>
        <v>-5502292405733179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-5502292405733179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-22926218357221.578</v>
      </c>
      <c r="L5596" s="444">
        <f t="shared" ca="1" si="207"/>
        <v>-5525218624090401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-5525218624090401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-23021744267043.336</v>
      </c>
      <c r="L5597" s="444">
        <f t="shared" ca="1" si="207"/>
        <v>-5548240368357444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-5548240368357444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-23117668201489.352</v>
      </c>
      <c r="L5598" s="444">
        <f t="shared" ca="1" si="207"/>
        <v>-5571358036558933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-5571358036558933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-23213991818995.555</v>
      </c>
      <c r="L5599" s="444">
        <f t="shared" ca="1" si="207"/>
        <v>-5594572028377929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-5594572028377929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-23310716784908.039</v>
      </c>
      <c r="L5600" s="444">
        <f t="shared" ca="1" si="207"/>
        <v>-5617882745162837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-5617882745162837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-23407844771511.82</v>
      </c>
      <c r="L5601" s="444">
        <f t="shared" ca="1" si="207"/>
        <v>-5641290589934349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-5641290589934349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-23505377458059.789</v>
      </c>
      <c r="L5602" s="444">
        <f t="shared" ca="1" si="207"/>
        <v>-5664795967392409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-5664795967392409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-23603316530801.703</v>
      </c>
      <c r="L5603" s="444">
        <f t="shared" ca="1" si="207"/>
        <v>-5688399283923211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-5688399283923211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-23701663683013.379</v>
      </c>
      <c r="L5604" s="444">
        <f t="shared" ca="1" si="207"/>
        <v>-5712100947606224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-5712100947606224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-23800420615025.934</v>
      </c>
      <c r="L5605" s="444">
        <f t="shared" ca="1" si="207"/>
        <v>-5735901368221250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-5735901368221250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-23899589034255.207</v>
      </c>
      <c r="L5606" s="444">
        <f t="shared" ca="1" si="207"/>
        <v>-5759800957255505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-5759800957255505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-23999170655231.27</v>
      </c>
      <c r="L5607" s="444">
        <f t="shared" ca="1" si="207"/>
        <v>-5783800127910736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-5783800127910736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-24099167199628.066</v>
      </c>
      <c r="L5608" s="444">
        <f t="shared" ca="1" si="207"/>
        <v>-5807899295110364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-5807899295110364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-24199580396293.184</v>
      </c>
      <c r="L5609" s="444">
        <f t="shared" ca="1" si="207"/>
        <v>-5832098875506657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-5832098875506657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-24300411981277.738</v>
      </c>
      <c r="L5610" s="444">
        <f t="shared" ca="1" si="207"/>
        <v>-5856399287487935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-5856399287487935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-24401663697866.395</v>
      </c>
      <c r="L5611" s="444">
        <f t="shared" ca="1" si="207"/>
        <v>-5880800951185801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-5880800951185801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-24503337296607.504</v>
      </c>
      <c r="L5612" s="444">
        <f t="shared" ca="1" si="207"/>
        <v>-5905304288482409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-5905304288482409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-24605434535343.371</v>
      </c>
      <c r="L5613" s="444">
        <f t="shared" ca="1" si="207"/>
        <v>-5929909723017752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-5929909723017752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-24707957179240.633</v>
      </c>
      <c r="L5614" s="444">
        <f t="shared" ca="1" si="207"/>
        <v>-5954617680196993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-5954617680196993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-24810907000820.805</v>
      </c>
      <c r="L5615" s="444">
        <f t="shared" ca="1" si="207"/>
        <v>-5979428587197814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-5979428587197814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-24914285779990.891</v>
      </c>
      <c r="L5616" s="444">
        <f t="shared" ca="1" si="207"/>
        <v>-6004342872977805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-6004342872977805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-25018095304074.188</v>
      </c>
      <c r="L5617" s="444">
        <f t="shared" ca="1" si="207"/>
        <v>-6029360968281879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-6029360968281879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-25122337367841.164</v>
      </c>
      <c r="L5618" s="444">
        <f t="shared" ref="L5618:L5872" ca="1" si="212">I5618-J5618+K5618</f>
        <v>-6054483305649720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-6054483305649720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-25227013773540.5</v>
      </c>
      <c r="L5619" s="444">
        <f t="shared" ca="1" si="212"/>
        <v>-6079710319423260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-6079710319423260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-25332126330930.25</v>
      </c>
      <c r="L5620" s="444">
        <f t="shared" ca="1" si="212"/>
        <v>-6105042445754190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-6105042445754190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-25437676857309.125</v>
      </c>
      <c r="L5621" s="444">
        <f t="shared" ca="1" si="212"/>
        <v>-6130480122611499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-6130480122611499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-25543667177547.914</v>
      </c>
      <c r="L5622" s="444">
        <f t="shared" ca="1" si="212"/>
        <v>-6156023789789047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-6156023789789047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-25650099124121.027</v>
      </c>
      <c r="L5623" s="444">
        <f t="shared" ca="1" si="212"/>
        <v>-6181673888913168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-6181673888913168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-25756974537138.199</v>
      </c>
      <c r="L5624" s="444">
        <f t="shared" ca="1" si="212"/>
        <v>-6207430863450306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-6207430863450306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-25864295264376.273</v>
      </c>
      <c r="L5625" s="444">
        <f t="shared" ca="1" si="212"/>
        <v>-6233295158714682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-6233295158714682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-25972063161311.176</v>
      </c>
      <c r="L5626" s="444">
        <f t="shared" ca="1" si="212"/>
        <v>-6259267221875993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-6259267221875993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-26080280091149.969</v>
      </c>
      <c r="L5627" s="444">
        <f t="shared" ca="1" si="212"/>
        <v>-6285347501967143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-6285347501967143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-26188947924863.094</v>
      </c>
      <c r="L5628" s="444">
        <f t="shared" ca="1" si="212"/>
        <v>-6311536449892006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-6311536449892006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-26298068541216.691</v>
      </c>
      <c r="L5629" s="444">
        <f t="shared" ca="1" si="212"/>
        <v>-6337834518433223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-6337834518433223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-26407643826805.094</v>
      </c>
      <c r="L5630" s="444">
        <f t="shared" ca="1" si="212"/>
        <v>-6364242162260028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-6364242162260028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-26517675676083.449</v>
      </c>
      <c r="L5631" s="444">
        <f t="shared" ca="1" si="212"/>
        <v>-6390759837936111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-6390759837936111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-26628165991400.461</v>
      </c>
      <c r="L5632" s="444">
        <f t="shared" ca="1" si="212"/>
        <v>-6417388003927511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-6417388003927511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-26739116683031.297</v>
      </c>
      <c r="L5633" s="444">
        <f t="shared" ca="1" si="212"/>
        <v>-6444127120610542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-6444127120610542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-26850529669210.59</v>
      </c>
      <c r="L5634" s="444">
        <f t="shared" ca="1" si="212"/>
        <v>-6470977650279753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-6470977650279753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-26962406876165.637</v>
      </c>
      <c r="L5635" s="444">
        <f t="shared" ca="1" si="212"/>
        <v>-6497940057155919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-6497940057155919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-27074750238149.664</v>
      </c>
      <c r="L5636" s="444">
        <f t="shared" ca="1" si="212"/>
        <v>-6525014807394069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-6525014807394069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-27187561697475.289</v>
      </c>
      <c r="L5637" s="444">
        <f t="shared" ca="1" si="212"/>
        <v>-6552202369091544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-6552202369091544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-27300843204548.102</v>
      </c>
      <c r="L5638" s="444">
        <f t="shared" ca="1" si="212"/>
        <v>-6579503212296092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-6579503212296092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-27414596717900.383</v>
      </c>
      <c r="L5639" s="444">
        <f t="shared" ca="1" si="212"/>
        <v>-6606917809013992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-6606917809013992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-27528824204224.965</v>
      </c>
      <c r="L5640" s="444">
        <f t="shared" ca="1" si="212"/>
        <v>-6634446633218217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-6634446633218217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-27643527638409.238</v>
      </c>
      <c r="L5641" s="444">
        <f t="shared" ca="1" si="212"/>
        <v>-6662090160856626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-6662090160856626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-27758709003569.273</v>
      </c>
      <c r="L5642" s="444">
        <f t="shared" ca="1" si="212"/>
        <v>-6689848869860195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-6689848869860195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-27874370291084.145</v>
      </c>
      <c r="L5643" s="444">
        <f t="shared" ca="1" si="212"/>
        <v>-6717723240151279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-6717723240151279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-27990513500630.328</v>
      </c>
      <c r="L5644" s="444">
        <f t="shared" ca="1" si="212"/>
        <v>-6745713753651909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-6745713753651909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-28107140640216.289</v>
      </c>
      <c r="L5645" s="444">
        <f t="shared" ca="1" si="212"/>
        <v>-6773820894292125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-6773820894292125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-28224253726217.188</v>
      </c>
      <c r="L5646" s="444">
        <f t="shared" ca="1" si="212"/>
        <v>-6802045148018342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-6802045148018342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-28341854783409.758</v>
      </c>
      <c r="L5647" s="444">
        <f t="shared" ca="1" si="212"/>
        <v>-6830387002801752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-6830387002801752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-28459945845007.301</v>
      </c>
      <c r="L5648" s="444">
        <f t="shared" ca="1" si="212"/>
        <v>-6858846948646759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-6858846948646759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-28578528952694.828</v>
      </c>
      <c r="L5649" s="444">
        <f t="shared" ca="1" si="212"/>
        <v>-6887425477599454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-6887425477599454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-28697606156664.391</v>
      </c>
      <c r="L5650" s="444">
        <f t="shared" ca="1" si="212"/>
        <v>-6916123083756118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-6916123083756118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-28817179515650.492</v>
      </c>
      <c r="L5651" s="444">
        <f t="shared" ca="1" si="212"/>
        <v>-6944940263271768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-6944940263271768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-28937251096965.699</v>
      </c>
      <c r="L5652" s="444">
        <f t="shared" ca="1" si="212"/>
        <v>-6973877514368734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-6973877514368734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-29057822976536.391</v>
      </c>
      <c r="L5653" s="444">
        <f t="shared" ca="1" si="212"/>
        <v>-7002935337345270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-7002935337345270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-29178897238938.625</v>
      </c>
      <c r="L5654" s="444">
        <f t="shared" ca="1" si="212"/>
        <v>-7032114234584209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-7032114234584209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-29300475977434.203</v>
      </c>
      <c r="L5655" s="444">
        <f t="shared" ca="1" si="212"/>
        <v>-7061414710561643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-7061414710561643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-29422561294006.844</v>
      </c>
      <c r="L5656" s="444">
        <f t="shared" ca="1" si="212"/>
        <v>-7090837271855650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-7090837271855650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-29545155299398.543</v>
      </c>
      <c r="L5657" s="444">
        <f t="shared" ca="1" si="212"/>
        <v>-7120382427155049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-7120382427155049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-29668260113146.035</v>
      </c>
      <c r="L5658" s="444">
        <f t="shared" ca="1" si="212"/>
        <v>-7150050687268195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-7150050687268195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-29791877863617.484</v>
      </c>
      <c r="L5659" s="444">
        <f t="shared" ca="1" si="212"/>
        <v>-7179842565131812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-7179842565131812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-29916010688049.211</v>
      </c>
      <c r="L5660" s="444">
        <f t="shared" ca="1" si="212"/>
        <v>-7209758575819861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-7209758575819861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-30040660732582.754</v>
      </c>
      <c r="L5661" s="444">
        <f t="shared" ca="1" si="212"/>
        <v>-7239799236552444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-7239799236552444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-30165830152301.848</v>
      </c>
      <c r="L5662" s="444">
        <f t="shared" ca="1" si="212"/>
        <v>-7269965066704746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-7269965066704746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-30291521111269.773</v>
      </c>
      <c r="L5663" s="444">
        <f t="shared" ca="1" si="212"/>
        <v>-7300256587816016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-7300256587816016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-30417735782566.734</v>
      </c>
      <c r="L5664" s="444">
        <f t="shared" ca="1" si="212"/>
        <v>-7330674323598583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-7330674323598583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-30544476348327.434</v>
      </c>
      <c r="L5665" s="444">
        <f t="shared" ca="1" si="212"/>
        <v>-7361218799946910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-7361218799946910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-30671744999778.793</v>
      </c>
      <c r="L5666" s="444">
        <f t="shared" ca="1" si="212"/>
        <v>-7391890544946689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-7391890544946689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-30799543937277.867</v>
      </c>
      <c r="L5667" s="444">
        <f t="shared" ca="1" si="212"/>
        <v>-7422690088883967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-7422690088883967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-30927875370349.859</v>
      </c>
      <c r="L5668" s="444">
        <f t="shared" ca="1" si="212"/>
        <v>-7453617964254317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-7453617964254317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-31056741517726.324</v>
      </c>
      <c r="L5669" s="444">
        <f t="shared" ca="1" si="212"/>
        <v>-7484674705772043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-7484674705772043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-31186144607383.516</v>
      </c>
      <c r="L5670" s="444">
        <f t="shared" ca="1" si="212"/>
        <v>-7515860850379427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-7515860850379427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-31316086876580.945</v>
      </c>
      <c r="L5671" s="444">
        <f t="shared" ca="1" si="212"/>
        <v>-7547176937256008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-7547176937256008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-31446570571900.031</v>
      </c>
      <c r="L5672" s="444">
        <f t="shared" ca="1" si="212"/>
        <v>-7578623507827908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-7578623507827908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-31577597949282.949</v>
      </c>
      <c r="L5673" s="444">
        <f t="shared" ca="1" si="212"/>
        <v>-7610201105777191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-7610201105777191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-31709171274071.633</v>
      </c>
      <c r="L5674" s="444">
        <f t="shared" ca="1" si="212"/>
        <v>-7641910277051263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-7641910277051263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-31841292821046.926</v>
      </c>
      <c r="L5675" s="444">
        <f t="shared" ca="1" si="212"/>
        <v>-7673751569872310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-7673751569872310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-31973964874467.957</v>
      </c>
      <c r="L5676" s="444">
        <f t="shared" ca="1" si="212"/>
        <v>-7705725534746778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-7705725534746778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-32107189728111.574</v>
      </c>
      <c r="L5677" s="444">
        <f t="shared" ca="1" si="212"/>
        <v>-7737832724474890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-7737832724474890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-32240969685312.047</v>
      </c>
      <c r="L5678" s="444">
        <f t="shared" ca="1" si="212"/>
        <v>-7770073694160202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-7770073694160202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-32375307059000.844</v>
      </c>
      <c r="L5679" s="444">
        <f t="shared" ca="1" si="212"/>
        <v>-7802449001219203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-7802449001219203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-32510204171746.676</v>
      </c>
      <c r="L5680" s="444">
        <f t="shared" ca="1" si="212"/>
        <v>-7834959205390950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-7834959205390950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-32645663355795.625</v>
      </c>
      <c r="L5681" s="444">
        <f t="shared" ca="1" si="212"/>
        <v>-7867604868746746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-7867604868746746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-32781686953111.441</v>
      </c>
      <c r="L5682" s="444">
        <f t="shared" ca="1" si="212"/>
        <v>-7900386555699857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-7900386555699857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-32918277315416.066</v>
      </c>
      <c r="L5683" s="444">
        <f t="shared" ca="1" si="212"/>
        <v>-7933304833015273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-7933304833015273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-33055436804230.301</v>
      </c>
      <c r="L5684" s="444">
        <f t="shared" ca="1" si="212"/>
        <v>-7966360269819503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-7966360269819503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-33193167790914.594</v>
      </c>
      <c r="L5685" s="444">
        <f t="shared" ca="1" si="212"/>
        <v>-7999553437610418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-7999553437610418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-33331472656710.074</v>
      </c>
      <c r="L5686" s="444">
        <f t="shared" ca="1" si="212"/>
        <v>-8032884910267128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-8032884910267128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-33470353792779.699</v>
      </c>
      <c r="L5687" s="444">
        <f t="shared" ca="1" si="212"/>
        <v>-8066355264059908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-8066355264059908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-33609813600249.617</v>
      </c>
      <c r="L5688" s="444">
        <f t="shared" ca="1" si="212"/>
        <v>-8099965077660158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-8099965077660158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-33749854490250.656</v>
      </c>
      <c r="L5689" s="444">
        <f t="shared" ca="1" si="212"/>
        <v>-8133714932150409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-8133714932150409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-33890478883960.035</v>
      </c>
      <c r="L5690" s="444">
        <f t="shared" ca="1" si="212"/>
        <v>-8167605411034369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-8167605411034369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-34031689212643.199</v>
      </c>
      <c r="L5691" s="444">
        <f t="shared" ca="1" si="212"/>
        <v>-8201637100247012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-8201637100247012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-34173487917695.883</v>
      </c>
      <c r="L5692" s="444">
        <f t="shared" ca="1" si="212"/>
        <v>-8235810588164708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-8235810588164708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-34315877450686.277</v>
      </c>
      <c r="L5693" s="444">
        <f t="shared" ca="1" si="212"/>
        <v>-8270126465615394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-8270126465615394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-34458860273397.473</v>
      </c>
      <c r="L5694" s="444">
        <f t="shared" ca="1" si="212"/>
        <v>-8304585325888791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-8304585325888791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-34602438857869.961</v>
      </c>
      <c r="L5695" s="444">
        <f t="shared" ca="1" si="212"/>
        <v>-8339187764746661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-8339187764746661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-34746615686444.426</v>
      </c>
      <c r="L5696" s="444">
        <f t="shared" ca="1" si="212"/>
        <v>-8373934380433105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-8373934380433105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-34891393251804.609</v>
      </c>
      <c r="L5697" s="444">
        <f t="shared" ca="1" si="212"/>
        <v>-8408825773684910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-8408825773684910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-35036774057020.461</v>
      </c>
      <c r="L5698" s="444">
        <f t="shared" ca="1" si="212"/>
        <v>-8443862547741930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-8443862547741930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-35182760615591.375</v>
      </c>
      <c r="L5699" s="444">
        <f t="shared" ca="1" si="212"/>
        <v>-8479045308357521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-8479045308357521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-35329355451489.672</v>
      </c>
      <c r="L5700" s="444">
        <f t="shared" ca="1" si="212"/>
        <v>-8514374663809011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-8514374663809011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-35476561099204.211</v>
      </c>
      <c r="L5701" s="444">
        <f t="shared" ca="1" si="212"/>
        <v>-8549851224908215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-8549851224908215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-35624380103784.227</v>
      </c>
      <c r="L5702" s="444">
        <f t="shared" ca="1" si="212"/>
        <v>-8585475605011999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-8585475605011999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-35772815020883.328</v>
      </c>
      <c r="L5703" s="444">
        <f t="shared" ca="1" si="212"/>
        <v>-8621248420032882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-8621248420032882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-35921868416803.672</v>
      </c>
      <c r="L5704" s="444">
        <f t="shared" ca="1" si="212"/>
        <v>-8657170288449686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-8657170288449686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-36071542868540.359</v>
      </c>
      <c r="L5705" s="444">
        <f t="shared" ca="1" si="212"/>
        <v>-8693241831318226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-8693241831318226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-36221840963825.945</v>
      </c>
      <c r="L5706" s="444">
        <f t="shared" ca="1" si="212"/>
        <v>-8729463672282052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-8729463672282052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-36372765301175.219</v>
      </c>
      <c r="L5707" s="444">
        <f t="shared" ca="1" si="212"/>
        <v>-8765836437583227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-8765836437583227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-36524318489930.117</v>
      </c>
      <c r="L5708" s="444">
        <f t="shared" ca="1" si="212"/>
        <v>-8802360756073157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-8802360756073157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-36676503150304.82</v>
      </c>
      <c r="L5709" s="444">
        <f t="shared" ca="1" si="212"/>
        <v>-8839037259223462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-8839037259223462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-36829321913431.094</v>
      </c>
      <c r="L5710" s="444">
        <f t="shared" ca="1" si="212"/>
        <v>-8875866581136893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-8875866581136893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-36982777421403.719</v>
      </c>
      <c r="L5711" s="444">
        <f t="shared" ca="1" si="212"/>
        <v>-8912849358558297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-8912849358558297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-37136872327326.242</v>
      </c>
      <c r="L5712" s="444">
        <f t="shared" ca="1" si="212"/>
        <v>-8949986230885623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-8949986230885623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-37291609295356.766</v>
      </c>
      <c r="L5713" s="444">
        <f t="shared" ca="1" si="212"/>
        <v>-8987277840180980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-8987277840180980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-37446991000754.086</v>
      </c>
      <c r="L5714" s="444">
        <f t="shared" ca="1" si="212"/>
        <v>-9024724831181734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-9024724831181734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-37603020129923.891</v>
      </c>
      <c r="L5715" s="444">
        <f t="shared" ca="1" si="212"/>
        <v>-9062327851311658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-9062327851311658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-37759699380465.242</v>
      </c>
      <c r="L5716" s="444">
        <f t="shared" ca="1" si="212"/>
        <v>-9100087550692124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-9100087550692124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-37917031461217.18</v>
      </c>
      <c r="L5717" s="444">
        <f t="shared" ca="1" si="212"/>
        <v>-9138004582153342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-9138004582153342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-38075019092305.594</v>
      </c>
      <c r="L5718" s="444">
        <f t="shared" ca="1" si="212"/>
        <v>-9176079601245648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-9176079601245648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-38233665005190.203</v>
      </c>
      <c r="L5719" s="444">
        <f t="shared" ca="1" si="212"/>
        <v>-9214313266250838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-9214313266250838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-38392971942711.828</v>
      </c>
      <c r="L5720" s="444">
        <f t="shared" ca="1" si="212"/>
        <v>-9252706238193550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-9252706238193550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-38552942659139.789</v>
      </c>
      <c r="L5721" s="444">
        <f t="shared" ca="1" si="212"/>
        <v>-9291259180852690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-9291259180852690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-38713579920219.539</v>
      </c>
      <c r="L5722" s="444">
        <f t="shared" ca="1" si="212"/>
        <v>-9329972760772910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-9329972760772910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-38874886503220.461</v>
      </c>
      <c r="L5723" s="444">
        <f t="shared" ca="1" si="212"/>
        <v>-9368847647276130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-9368847647276130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-39036865196983.875</v>
      </c>
      <c r="L5724" s="444">
        <f t="shared" ca="1" si="212"/>
        <v>-9407884512473114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-9407884512473114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-39199518801971.305</v>
      </c>
      <c r="L5725" s="444">
        <f t="shared" ca="1" si="212"/>
        <v>-9447084031275086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-9447084031275086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-39362850130312.859</v>
      </c>
      <c r="L5726" s="444">
        <f t="shared" ca="1" si="212"/>
        <v>-9486446881405398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-9486446881405398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-39526862005855.828</v>
      </c>
      <c r="L5727" s="444">
        <f t="shared" ca="1" si="212"/>
        <v>-9525973743411254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-9525973743411254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-39691557264213.555</v>
      </c>
      <c r="L5728" s="444">
        <f t="shared" ca="1" si="212"/>
        <v>-9565665300675468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-9565665300675468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-39856938752814.453</v>
      </c>
      <c r="L5729" s="444">
        <f t="shared" ca="1" si="212"/>
        <v>-9605522239428282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-9605522239428282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-40023009330951.172</v>
      </c>
      <c r="L5730" s="444">
        <f t="shared" ca="1" si="212"/>
        <v>-9645545248759234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-9645545248759234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-40189771869830.141</v>
      </c>
      <c r="L5731" s="444">
        <f t="shared" ca="1" si="212"/>
        <v>-9685735020629064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-9685735020629064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-40357229252621.102</v>
      </c>
      <c r="L5732" s="444">
        <f t="shared" ca="1" si="212"/>
        <v>-9726092249881686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-9726092249881686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-40525384374507.023</v>
      </c>
      <c r="L5733" s="444">
        <f t="shared" ca="1" si="212"/>
        <v>-9766617634256194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-9766617634256194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-40694240142734.141</v>
      </c>
      <c r="L5734" s="444">
        <f t="shared" ca="1" si="212"/>
        <v>-9807311874398928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-9807311874398928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-40863799476662.203</v>
      </c>
      <c r="L5735" s="444">
        <f t="shared" ca="1" si="212"/>
        <v>-9848175673875590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-9848175673875590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-41034065307814.961</v>
      </c>
      <c r="L5736" s="444">
        <f t="shared" ca="1" si="212"/>
        <v>-9889209739183404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-9889209739183404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-41205040579930.852</v>
      </c>
      <c r="L5737" s="444">
        <f t="shared" ca="1" si="212"/>
        <v>-9930414779763334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-9930414779763334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-41376728249013.891</v>
      </c>
      <c r="L5738" s="444">
        <f t="shared" ca="1" si="212"/>
        <v>-9971791508012348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-9971791508012348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-41549131283384.781</v>
      </c>
      <c r="L5739" s="444">
        <f t="shared" ca="1" si="212"/>
        <v>-1.0013340639295732E+16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-1.0013340639295732E+16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-41722252663732.219</v>
      </c>
      <c r="L5740" s="444">
        <f t="shared" ca="1" si="212"/>
        <v>-1.0055062891959464E+16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-1.0055062891959464E+16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-41896095383164.43</v>
      </c>
      <c r="L5741" s="444">
        <f t="shared" ca="1" si="212"/>
        <v>-1.0096958987342628E+16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-1.0096958987342628E+16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-42070662447260.953</v>
      </c>
      <c r="L5742" s="444">
        <f t="shared" ca="1" si="212"/>
        <v>-1.0139029649789888E+16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-1.0139029649789888E+16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-42245956874124.531</v>
      </c>
      <c r="L5743" s="444">
        <f t="shared" ca="1" si="212"/>
        <v>-1.0181275606664012E+16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-1.0181275606664012E+16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-42421981694433.383</v>
      </c>
      <c r="L5744" s="444">
        <f t="shared" ca="1" si="212"/>
        <v>-1.0223697588358446E+16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-1.0223697588358446E+16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-42598739951493.523</v>
      </c>
      <c r="L5745" s="444">
        <f t="shared" ca="1" si="212"/>
        <v>-1.026629632830994E+16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-1.026629632830994E+16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-42776234701291.414</v>
      </c>
      <c r="L5746" s="444">
        <f t="shared" ca="1" si="212"/>
        <v>-1.0309072563011232E+16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-1.0309072563011232E+16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-42954469012546.797</v>
      </c>
      <c r="L5747" s="444">
        <f t="shared" ca="1" si="212"/>
        <v>-1.0352027032023778E+16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-1.0352027032023778E+16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-43133445966765.742</v>
      </c>
      <c r="L5748" s="444">
        <f t="shared" ca="1" si="212"/>
        <v>-1.0395160477990544E+16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-1.0395160477990544E+16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-43313168658293.93</v>
      </c>
      <c r="L5749" s="444">
        <f t="shared" ca="1" si="212"/>
        <v>-1.0438473646648838E+16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-1.0438473646648838E+16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-43493640194370.156</v>
      </c>
      <c r="L5750" s="444">
        <f t="shared" ca="1" si="212"/>
        <v>-1.0481967286843208E+16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-1.0481967286843208E+16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-43674863695180.031</v>
      </c>
      <c r="L5751" s="444">
        <f t="shared" ca="1" si="212"/>
        <v>-1.0525642150538388E+16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-1.0525642150538388E+16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-43856842293909.953</v>
      </c>
      <c r="L5752" s="444">
        <f t="shared" ca="1" si="212"/>
        <v>-1.0569498992832298E+16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-1.0569498992832298E+16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-44039579136801.242</v>
      </c>
      <c r="L5753" s="444">
        <f t="shared" ca="1" si="212"/>
        <v>-1.06135385719691E+16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-1.06135385719691E+16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-44223077383204.586</v>
      </c>
      <c r="L5754" s="444">
        <f t="shared" ca="1" si="212"/>
        <v>-1.0657761649352304E+16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-1.0657761649352304E+16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-44407340205634.602</v>
      </c>
      <c r="L5755" s="444">
        <f t="shared" ca="1" si="212"/>
        <v>-1.0702168989557938E+16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-1.0702168989557938E+16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-44592370789824.742</v>
      </c>
      <c r="L5756" s="444">
        <f t="shared" ca="1" si="212"/>
        <v>-1.0746761360347762E+16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-1.0746761360347762E+16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-44778172334782.344</v>
      </c>
      <c r="L5757" s="444">
        <f t="shared" ca="1" si="212"/>
        <v>-1.0791539532682544E+16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-1.0791539532682544E+16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-44964748052843.93</v>
      </c>
      <c r="L5758" s="444">
        <f t="shared" ca="1" si="212"/>
        <v>-1.0836504280735388E+16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-1.0836504280735388E+16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-45152101169730.781</v>
      </c>
      <c r="L5759" s="444">
        <f t="shared" ca="1" si="212"/>
        <v>-1.0881656381905118E+16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-1.0881656381905118E+16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-45340234924604.656</v>
      </c>
      <c r="L5760" s="444">
        <f t="shared" ca="1" si="212"/>
        <v>-1.0926996616829722E+16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-1.0926996616829722E+16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-45529152570123.844</v>
      </c>
      <c r="L5761" s="444">
        <f t="shared" ca="1" si="212"/>
        <v>-1.0972525769399846E+16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-1.0972525769399846E+16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-45718857372499.359</v>
      </c>
      <c r="L5762" s="444">
        <f t="shared" ca="1" si="212"/>
        <v>-1.1018244626772346E+16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-1.1018244626772346E+16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-45909352611551.438</v>
      </c>
      <c r="L5763" s="444">
        <f t="shared" ca="1" si="212"/>
        <v>-1.1064153979383898E+16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-1.1064153979383898E+16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-46100641580766.242</v>
      </c>
      <c r="L5764" s="444">
        <f t="shared" ca="1" si="212"/>
        <v>-1.1110254620964664E+16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-1.1110254620964664E+16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-46292727587352.766</v>
      </c>
      <c r="L5765" s="444">
        <f t="shared" ca="1" si="212"/>
        <v>-1.1156547348552016E+16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-1.1156547348552016E+16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-46485613952300.063</v>
      </c>
      <c r="L5766" s="444">
        <f t="shared" ca="1" si="212"/>
        <v>-1.1203032962504316E+16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-1.1203032962504316E+16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-46679304010434.648</v>
      </c>
      <c r="L5767" s="444">
        <f t="shared" ca="1" si="212"/>
        <v>-1.124971226651475E+16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-1.124971226651475E+16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-46873801110478.125</v>
      </c>
      <c r="L5768" s="444">
        <f t="shared" ca="1" si="212"/>
        <v>-1.1296586067625228E+16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-1.1296586067625228E+16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-47069108615105.117</v>
      </c>
      <c r="L5769" s="444">
        <f t="shared" ca="1" si="212"/>
        <v>-1.1343655176240334E+16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-1.1343655176240334E+16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-47265229901001.391</v>
      </c>
      <c r="L5770" s="444">
        <f t="shared" ca="1" si="212"/>
        <v>-1.1390920406141336E+16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-1.1390920406141336E+16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-47462168358922.234</v>
      </c>
      <c r="L5771" s="444">
        <f t="shared" ca="1" si="212"/>
        <v>-1.1438382574500258E+16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-1.1438382574500258E+16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-47659927393751.078</v>
      </c>
      <c r="L5772" s="444">
        <f t="shared" ca="1" si="212"/>
        <v>-1.148604250189401E+16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-1.148604250189401E+16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-47858510424558.375</v>
      </c>
      <c r="L5773" s="444">
        <f t="shared" ca="1" si="212"/>
        <v>-1.1533901012318568E+16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-1.1533901012318568E+16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-48057920884660.703</v>
      </c>
      <c r="L5774" s="444">
        <f t="shared" ca="1" si="212"/>
        <v>-1.1581958933203228E+16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-1.1581958933203228E+16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-48258162221680.117</v>
      </c>
      <c r="L5775" s="444">
        <f t="shared" ca="1" si="212"/>
        <v>-1.1630217095424908E+16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-1.1630217095424908E+16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-48459237897603.781</v>
      </c>
      <c r="L5776" s="444">
        <f t="shared" ca="1" si="212"/>
        <v>-1.1678676333322512E+16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-1.1678676333322512E+16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-48661151388843.797</v>
      </c>
      <c r="L5777" s="444">
        <f t="shared" ca="1" si="212"/>
        <v>-1.1727337484711356E+16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-1.1727337484711356E+16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-48863906186297.313</v>
      </c>
      <c r="L5778" s="444">
        <f t="shared" ca="1" si="212"/>
        <v>-1.1776201390897654E+16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-1.1776201390897654E+16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-49067505795406.891</v>
      </c>
      <c r="L5779" s="444">
        <f t="shared" ca="1" si="212"/>
        <v>-1.182526889669306E+16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-1.182526889669306E+16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-49271953736221.086</v>
      </c>
      <c r="L5780" s="444">
        <f t="shared" ca="1" si="212"/>
        <v>-1.1874540850429282E+16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-1.1874540850429282E+16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-49477253543455.344</v>
      </c>
      <c r="L5781" s="444">
        <f t="shared" ca="1" si="212"/>
        <v>-1.1924018103972738E+16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-1.1924018103972738E+16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-49683408766553.078</v>
      </c>
      <c r="L5782" s="444">
        <f t="shared" ca="1" si="212"/>
        <v>-1.1973701512739292E+16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-1.1973701512739292E+16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-49890422969747.047</v>
      </c>
      <c r="L5783" s="444">
        <f t="shared" ca="1" si="212"/>
        <v>-1.202359193570904E+16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-1.202359193570904E+16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-50098299732121</v>
      </c>
      <c r="L5784" s="444">
        <f t="shared" ca="1" si="212"/>
        <v>-1.207369023544116E+16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-1.207369023544116E+16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-50307042647671.5</v>
      </c>
      <c r="L5785" s="444">
        <f t="shared" ca="1" si="212"/>
        <v>-1.2123997278088832E+16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-1.2123997278088832E+16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-50516655325370.133</v>
      </c>
      <c r="L5786" s="444">
        <f t="shared" ca="1" si="212"/>
        <v>-1.2174513933414202E+16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-1.2174513933414202E+16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-50727141389225.844</v>
      </c>
      <c r="L5787" s="444">
        <f t="shared" ca="1" si="212"/>
        <v>-1.2225241074803428E+16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-1.2225241074803428E+16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-50938504478347.617</v>
      </c>
      <c r="L5788" s="444">
        <f t="shared" ca="1" si="212"/>
        <v>-1.2276179579281776E+16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-1.2276179579281776E+16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-51150748247007.398</v>
      </c>
      <c r="L5789" s="444">
        <f t="shared" ca="1" si="212"/>
        <v>-1.2327330327528784E+16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-1.2327330327528784E+16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-51363876364703.266</v>
      </c>
      <c r="L5790" s="444">
        <f t="shared" ca="1" si="212"/>
        <v>-1.2378694203893488E+16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-1.2378694203893488E+16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-51577892516222.867</v>
      </c>
      <c r="L5791" s="444">
        <f t="shared" ca="1" si="212"/>
        <v>-1.243027209640971E+16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-1.243027209640971E+16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-51792800401707.125</v>
      </c>
      <c r="L5792" s="444">
        <f t="shared" ca="1" si="212"/>
        <v>-1.2482064896811418E+16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-1.2482064896811418E+16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-52008603736714.242</v>
      </c>
      <c r="L5793" s="444">
        <f t="shared" ca="1" si="212"/>
        <v>-1.2534073500548132E+16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-1.2534073500548132E+16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-52225306252283.883</v>
      </c>
      <c r="L5794" s="444">
        <f t="shared" ca="1" si="212"/>
        <v>-1.2586298806800416E+16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-1.2586298806800416E+16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-52442911695001.734</v>
      </c>
      <c r="L5795" s="444">
        <f t="shared" ca="1" si="212"/>
        <v>-1.2638741718495418E+16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-1.2638741718495418E+16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-52661423827064.242</v>
      </c>
      <c r="L5796" s="444">
        <f t="shared" ca="1" si="212"/>
        <v>-1.2691403142322482E+16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-1.2691403142322482E+16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-52880846426343.672</v>
      </c>
      <c r="L5797" s="444">
        <f t="shared" ca="1" si="212"/>
        <v>-1.2744283988748826E+16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-1.2744283988748826E+16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-53101183286453.438</v>
      </c>
      <c r="L5798" s="444">
        <f t="shared" ca="1" si="212"/>
        <v>-1.279738517203528E+16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-1.279738517203528E+16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-53322438216813.664</v>
      </c>
      <c r="L5799" s="444">
        <f t="shared" ca="1" si="212"/>
        <v>-1.2850707610252094E+16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-1.2850707610252094E+16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-53544615042717.055</v>
      </c>
      <c r="L5800" s="444">
        <f t="shared" ca="1" si="212"/>
        <v>-1.2904252225294812E+16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-1.2904252225294812E+16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-53767717605395.047</v>
      </c>
      <c r="L5801" s="444">
        <f t="shared" ca="1" si="212"/>
        <v>-1.2958019942900208E+16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-1.2958019942900208E+16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-53991749762084.203</v>
      </c>
      <c r="L5802" s="444">
        <f t="shared" ca="1" si="212"/>
        <v>-1.3012011692662292E+16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-1.3012011692662292E+16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-54216715386092.883</v>
      </c>
      <c r="L5803" s="444">
        <f t="shared" ca="1" si="212"/>
        <v>-1.3066228408048384E+16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-1.3066228408048384E+16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-54442618366868.266</v>
      </c>
      <c r="L5804" s="444">
        <f t="shared" ca="1" si="212"/>
        <v>-1.3120671026415252E+16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-1.3120671026415252E+16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-54669462610063.547</v>
      </c>
      <c r="L5805" s="444">
        <f t="shared" ca="1" si="212"/>
        <v>-1.3175340489025316E+16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-1.3175340489025316E+16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-54897252037605.484</v>
      </c>
      <c r="L5806" s="444">
        <f t="shared" ca="1" si="212"/>
        <v>-1.3230237741062922E+16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-1.3230237741062922E+16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-55125990587762.172</v>
      </c>
      <c r="L5807" s="444">
        <f t="shared" ca="1" si="212"/>
        <v>-1.3285363731650684E+16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-1.3285363731650684E+16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-55355682215211.18</v>
      </c>
      <c r="L5808" s="444">
        <f t="shared" ca="1" si="212"/>
        <v>-1.3340719413865896E+16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-1.3340719413865896E+16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-55586330891107.898</v>
      </c>
      <c r="L5809" s="444">
        <f t="shared" ca="1" si="212"/>
        <v>-1.3396305744757004E+16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-1.3396305744757004E+16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-55817940603154.18</v>
      </c>
      <c r="L5810" s="444">
        <f t="shared" ca="1" si="212"/>
        <v>-1.3452123685360158E+16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-1.3452123685360158E+16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-56050515355667.328</v>
      </c>
      <c r="L5811" s="444">
        <f t="shared" ca="1" si="212"/>
        <v>-1.3508174200715826E+16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-1.3508174200715826E+16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-56284059169649.273</v>
      </c>
      <c r="L5812" s="444">
        <f t="shared" ca="1" si="212"/>
        <v>-1.3564458259885476E+16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-1.3564458259885476E+16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-56518576082856.148</v>
      </c>
      <c r="L5813" s="444">
        <f t="shared" ca="1" si="212"/>
        <v>-1.3620976835968332E+16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-1.3620976835968332E+16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-56754070149868.047</v>
      </c>
      <c r="L5814" s="444">
        <f t="shared" ca="1" si="212"/>
        <v>-1.36777309061182E+16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-1.36777309061182E+16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-56990545442159.164</v>
      </c>
      <c r="L5815" s="444">
        <f t="shared" ca="1" si="212"/>
        <v>-1.373472145156036E+16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-1.373472145156036E+16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-57228006048168.164</v>
      </c>
      <c r="L5816" s="444">
        <f t="shared" ca="1" si="212"/>
        <v>-1.3791949457608528E+16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-1.3791949457608528E+16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-57466456073368.867</v>
      </c>
      <c r="L5817" s="444">
        <f t="shared" ca="1" si="212"/>
        <v>-1.3849415913681896E+16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-1.3849415913681896E+16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-57705899640341.234</v>
      </c>
      <c r="L5818" s="444">
        <f t="shared" ca="1" si="212"/>
        <v>-1.3907121813322238E+16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-1.3907121813322238E+16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-57946340888842.656</v>
      </c>
      <c r="L5819" s="444">
        <f t="shared" ca="1" si="212"/>
        <v>-1.396506815421108E+16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-1.396506815421108E+16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-58187783975879.5</v>
      </c>
      <c r="L5820" s="444">
        <f t="shared" ca="1" si="212"/>
        <v>-1.402325593818696E+16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-1.402325593818696E+16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-58430233075779</v>
      </c>
      <c r="L5821" s="444">
        <f t="shared" ca="1" si="212"/>
        <v>-1.408168617126274E+16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-1.408168617126274E+16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-58673692380261.422</v>
      </c>
      <c r="L5822" s="444">
        <f t="shared" ca="1" si="212"/>
        <v>-1.4140359863643002E+16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-1.4140359863643002E+16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-58918166098512.508</v>
      </c>
      <c r="L5823" s="444">
        <f t="shared" ca="1" si="212"/>
        <v>-1.4199278029741514E+16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-1.4199278029741514E+16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-59163658457256.305</v>
      </c>
      <c r="L5824" s="444">
        <f t="shared" ca="1" si="212"/>
        <v>-1.425844168819877E+16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-1.425844168819877E+16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-59410173700828.211</v>
      </c>
      <c r="L5825" s="444">
        <f t="shared" ca="1" si="212"/>
        <v>-1.4317851861899598E+16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-1.4317851861899598E+16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-59657716091248.32</v>
      </c>
      <c r="L5826" s="444">
        <f t="shared" ca="1" si="212"/>
        <v>-1.4377509577990846E+16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-1.4377509577990846E+16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-59906289908295.195</v>
      </c>
      <c r="L5827" s="444">
        <f t="shared" ca="1" si="212"/>
        <v>-1.4437415867899142E+16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-1.4437415867899142E+16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-60155899449579.758</v>
      </c>
      <c r="L5828" s="444">
        <f t="shared" ca="1" si="212"/>
        <v>-1.4497571767348722E+16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-1.4497571767348722E+16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-60406549030619.68</v>
      </c>
      <c r="L5829" s="444">
        <f t="shared" ca="1" si="212"/>
        <v>-1.4557978316379342E+16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-1.4557978316379342E+16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-60658242984913.93</v>
      </c>
      <c r="L5830" s="444">
        <f t="shared" ca="1" si="212"/>
        <v>-1.4618636559364256E+16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-1.4618636559364256E+16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-60910985664017.727</v>
      </c>
      <c r="L5831" s="444">
        <f t="shared" ca="1" si="212"/>
        <v>-1.4679547545028274E+16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-1.4679547545028274E+16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-61164781437617.805</v>
      </c>
      <c r="L5832" s="444">
        <f t="shared" ca="1" si="212"/>
        <v>-1.4740712326465892E+16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-1.4740712326465892E+16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-61419634693607.891</v>
      </c>
      <c r="L5833" s="444">
        <f t="shared" ca="1" si="212"/>
        <v>-1.48021319611595E+16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-1.48021319611595E+16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-61675549838164.586</v>
      </c>
      <c r="L5834" s="444">
        <f t="shared" ca="1" si="212"/>
        <v>-1.4863807510997664E+16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-1.4863807510997664E+16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-61932531295823.594</v>
      </c>
      <c r="L5835" s="444">
        <f t="shared" ca="1" si="212"/>
        <v>-1.4925740042293488E+16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-1.4925740042293488E+16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-62190583509556.195</v>
      </c>
      <c r="L5836" s="444">
        <f t="shared" ca="1" si="212"/>
        <v>-1.4987930625803044E+16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-1.4987930625803044E+16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-62449710940846.023</v>
      </c>
      <c r="L5837" s="444">
        <f t="shared" ca="1" si="212"/>
        <v>-1.505038033674389E+16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-1.505038033674389E+16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-62709918069766.211</v>
      </c>
      <c r="L5838" s="444">
        <f t="shared" ca="1" si="212"/>
        <v>-1.5113090254813656E+16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-1.5113090254813656E+16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-62971209395056.891</v>
      </c>
      <c r="L5839" s="444">
        <f t="shared" ca="1" si="212"/>
        <v>-1.5176061464208712E+16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-1.5176061464208712E+16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-63233589434202.969</v>
      </c>
      <c r="L5840" s="444">
        <f t="shared" ca="1" si="212"/>
        <v>-1.5239295053642914E+16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-1.5239295053642914E+16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-63497062723512.148</v>
      </c>
      <c r="L5841" s="444">
        <f t="shared" ca="1" si="212"/>
        <v>-1.5302792116366426E+16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-1.5302792116366426E+16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-63761633818193.43</v>
      </c>
      <c r="L5842" s="444">
        <f t="shared" ca="1" si="212"/>
        <v>-1.536655375018462E+16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-1.536655375018462E+16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-64027307292435.914</v>
      </c>
      <c r="L5843" s="444">
        <f t="shared" ca="1" si="212"/>
        <v>-1.5430581057477056E+16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-1.5430581057477056E+16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-64294087739487.727</v>
      </c>
      <c r="L5844" s="444">
        <f t="shared" ca="1" si="212"/>
        <v>-1.5494875145216544E+16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-1.5494875145216544E+16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-64561979771735.602</v>
      </c>
      <c r="L5845" s="444">
        <f t="shared" ca="1" si="212"/>
        <v>-1.555943712498828E+16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-1.555943712498828E+16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-64830988020784.5</v>
      </c>
      <c r="L5846" s="444">
        <f t="shared" ca="1" si="212"/>
        <v>-1.5624268113009064E+16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-1.5624268113009064E+16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-65101117137537.766</v>
      </c>
      <c r="L5847" s="444">
        <f t="shared" ca="1" si="212"/>
        <v>-1.5689369230146602E+16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-1.5689369230146602E+16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-65372371792277.508</v>
      </c>
      <c r="L5848" s="444">
        <f t="shared" ca="1" si="212"/>
        <v>-1.575474160193888E+16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-1.575474160193888E+16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-65644756674745.32</v>
      </c>
      <c r="L5849" s="444">
        <f t="shared" ca="1" si="212"/>
        <v>-1.5820386358613626E+16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-1.5820386358613626E+16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-65918276494223.438</v>
      </c>
      <c r="L5850" s="444">
        <f t="shared" ca="1" si="212"/>
        <v>-1.588630463510785E+16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-1.588630463510785E+16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-66192935979616.039</v>
      </c>
      <c r="L5851" s="444">
        <f t="shared" ca="1" si="212"/>
        <v>-1.5952497571087466E+16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-1.5952497571087466E+16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-66468739879531.102</v>
      </c>
      <c r="L5852" s="444">
        <f t="shared" ca="1" si="212"/>
        <v>-1.6018966310966998E+16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-1.6018966310966998E+16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-66745692962362.492</v>
      </c>
      <c r="L5853" s="444">
        <f t="shared" ca="1" si="212"/>
        <v>-1.608571200392936E+16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-1.608571200392936E+16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-67023800016372.344</v>
      </c>
      <c r="L5854" s="444">
        <f t="shared" ca="1" si="212"/>
        <v>-1.6152735803945732E+16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-1.6152735803945732E+16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-67303065849773.891</v>
      </c>
      <c r="L5855" s="444">
        <f t="shared" ca="1" si="212"/>
        <v>-1.6220038869795506E+16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-1.6220038869795506E+16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-67583495290814.609</v>
      </c>
      <c r="L5856" s="444">
        <f t="shared" ca="1" si="212"/>
        <v>-1.628762236508632E+16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-1.628762236508632E+16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-67865093187859.664</v>
      </c>
      <c r="L5857" s="444">
        <f t="shared" ca="1" si="212"/>
        <v>-1.635548745827418E+16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-1.635548745827418E+16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-68147864409475.75</v>
      </c>
      <c r="L5858" s="444">
        <f t="shared" ca="1" si="212"/>
        <v>-1.6423635322683656E+16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-1.6423635322683656E+16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-68431813844515.242</v>
      </c>
      <c r="L5859" s="444">
        <f t="shared" ca="1" si="212"/>
        <v>-1.6492067136528172E+16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-1.6492067136528172E+16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-68716946402200.719</v>
      </c>
      <c r="L5860" s="444">
        <f t="shared" ca="1" si="212"/>
        <v>-1.6560784082930372E+16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-1.6560784082930372E+16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-69003267012209.883</v>
      </c>
      <c r="L5861" s="444">
        <f t="shared" ca="1" si="212"/>
        <v>-1.6629787349942582E+16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-1.6629787349942582E+16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-69290780624760.758</v>
      </c>
      <c r="L5862" s="444">
        <f t="shared" ca="1" si="212"/>
        <v>-1.6699078130567342E+16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-1.6699078130567342E+16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-69579492210697.25</v>
      </c>
      <c r="L5863" s="444">
        <f t="shared" ca="1" si="212"/>
        <v>-1.676865762277804E+16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-1.676865762277804E+16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-69869406761575.156</v>
      </c>
      <c r="L5864" s="444">
        <f t="shared" ca="1" si="212"/>
        <v>-1.6838527029539616E+16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-1.6838527029539616E+16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-70160529289748.398</v>
      </c>
      <c r="L5865" s="444">
        <f t="shared" ca="1" si="212"/>
        <v>-1.6908687558829364E+16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-1.6908687558829364E+16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-70452864828455.688</v>
      </c>
      <c r="L5866" s="444">
        <f t="shared" ca="1" si="212"/>
        <v>-1.697914042365782E+16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-1.697914042365782E+16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-70746418431907.578</v>
      </c>
      <c r="L5867" s="444">
        <f t="shared" ca="1" si="212"/>
        <v>-1.7049886842089728E+16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-1.7049886842089728E+16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-71041195175373.859</v>
      </c>
      <c r="L5868" s="444">
        <f t="shared" ca="1" si="212"/>
        <v>-1.7120928037265102E+16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-1.7120928037265102E+16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-71337200155271.25</v>
      </c>
      <c r="L5869" s="444">
        <f t="shared" ca="1" si="212"/>
        <v>-1.7192265237420374E+16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-1.7192265237420374E+16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-71634438489251.547</v>
      </c>
      <c r="L5870" s="444">
        <f t="shared" ca="1" si="212"/>
        <v>-1.7263899675909626E+16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-1.7263899675909626E+16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-71932915316290.094</v>
      </c>
      <c r="L5871" s="444">
        <f t="shared" ca="1" si="212"/>
        <v>-1.7335832591225916E+16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-1.7335832591225916E+16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-72232635796774.656</v>
      </c>
      <c r="L5872" s="444">
        <f t="shared" ca="1" si="212"/>
        <v>-1.740806522702269E+16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-1.740806522702269E+16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-72533605112594.547</v>
      </c>
      <c r="L5873" s="444">
        <f t="shared" ref="L5873:L6127" ca="1" si="217">I5873-J5873+K5873</f>
        <v>-1.7480598832135284E+16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-1.7480598832135284E+16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-72835828467230.344</v>
      </c>
      <c r="L5874" s="444">
        <f t="shared" ca="1" si="217"/>
        <v>-1.7553434660602514E+16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-1.7553434660602514E+16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-73139311085843.813</v>
      </c>
      <c r="L5875" s="444">
        <f t="shared" ca="1" si="217"/>
        <v>-1.7626573971688358E+16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-1.7626573971688358E+16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-73444058215368.156</v>
      </c>
      <c r="L5876" s="444">
        <f t="shared" ca="1" si="217"/>
        <v>-1.7700018029903726E+16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-1.7700018029903726E+16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-73750075124598.844</v>
      </c>
      <c r="L5877" s="444">
        <f t="shared" ca="1" si="217"/>
        <v>-1.7773768105028324E+16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-1.7773768105028324E+16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-74057367104284.688</v>
      </c>
      <c r="L5878" s="444">
        <f t="shared" ca="1" si="217"/>
        <v>-1.7847825472132608E+16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-1.7847825472132608E+16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-74365939467219.203</v>
      </c>
      <c r="L5879" s="444">
        <f t="shared" ca="1" si="217"/>
        <v>-1.7922191411599828E+16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-1.7922191411599828E+16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-74675797548332.625</v>
      </c>
      <c r="L5880" s="444">
        <f t="shared" ca="1" si="217"/>
        <v>-1.799686720914816E+16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-1.799686720914816E+16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-74986946704783.984</v>
      </c>
      <c r="L5881" s="444">
        <f t="shared" ca="1" si="217"/>
        <v>-1.8071854155852944E+16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-1.8071854155852944E+16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-75299392316053.938</v>
      </c>
      <c r="L5882" s="444">
        <f t="shared" ca="1" si="217"/>
        <v>-1.8147153548168996E+16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-1.8147153548168996E+16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-75613139784037.484</v>
      </c>
      <c r="L5883" s="444">
        <f t="shared" ca="1" si="217"/>
        <v>-1.8222766687953032E+16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-1.8222766687953032E+16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-75928194533137.625</v>
      </c>
      <c r="L5884" s="444">
        <f t="shared" ca="1" si="217"/>
        <v>-1.8298694882486168E+16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-1.8298694882486168E+16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-76244562010359.031</v>
      </c>
      <c r="L5885" s="444">
        <f t="shared" ca="1" si="217"/>
        <v>-1.8374939444496528E+16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-1.8374939444496528E+16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-76562247685402.203</v>
      </c>
      <c r="L5886" s="444">
        <f t="shared" ca="1" si="217"/>
        <v>-1.8451501692181932E+16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-1.8451501692181932E+16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-76881257050758.047</v>
      </c>
      <c r="L5887" s="444">
        <f t="shared" ca="1" si="217"/>
        <v>-1.8528382949232692E+16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-1.8528382949232692E+16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-77201595621802.875</v>
      </c>
      <c r="L5888" s="444">
        <f t="shared" ca="1" si="217"/>
        <v>-1.8605584544854496E+16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-1.8605584544854496E+16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-77523268936893.734</v>
      </c>
      <c r="L5889" s="444">
        <f t="shared" ca="1" si="217"/>
        <v>-1.8683107813791388E+16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-1.8683107813791388E+16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-77846282557464.109</v>
      </c>
      <c r="L5890" s="444">
        <f t="shared" ca="1" si="217"/>
        <v>-1.8760954096348852E+16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-1.8760954096348852E+16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-78170642068120.219</v>
      </c>
      <c r="L5891" s="444">
        <f t="shared" ca="1" si="217"/>
        <v>-1.8839124738416972E+16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-1.8839124738416972E+16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-78496353076737.375</v>
      </c>
      <c r="L5892" s="444">
        <f t="shared" ca="1" si="217"/>
        <v>-1.8917621091493708E+16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-1.8917621091493708E+16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-78823421214557.109</v>
      </c>
      <c r="L5893" s="444">
        <f t="shared" ca="1" si="217"/>
        <v>-1.8996444512708264E+16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-1.8996444512708264E+16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-79151852136284.438</v>
      </c>
      <c r="L5894" s="444">
        <f t="shared" ca="1" si="217"/>
        <v>-1.9075596364844548E+16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-1.9075596364844548E+16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-79481651520185.609</v>
      </c>
      <c r="L5895" s="444">
        <f t="shared" ca="1" si="217"/>
        <v>-1.9155078016364732E+16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-1.9155078016364732E+16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-79812825068186.375</v>
      </c>
      <c r="L5896" s="444">
        <f t="shared" ca="1" si="217"/>
        <v>-1.923489084143292E+16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-1.923489084143292E+16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-80145378505970.5</v>
      </c>
      <c r="L5897" s="444">
        <f t="shared" ca="1" si="217"/>
        <v>-1.9315036219938892E+16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-1.9315036219938892E+16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-80479317583078.719</v>
      </c>
      <c r="L5898" s="444">
        <f t="shared" ca="1" si="217"/>
        <v>-1.9395515537521972E+16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-1.9395515537521972E+16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-80814648073008.219</v>
      </c>
      <c r="L5899" s="444">
        <f t="shared" ca="1" si="217"/>
        <v>-1.947633018559498E+16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-1.947633018559498E+16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-81151375773312.422</v>
      </c>
      <c r="L5900" s="444">
        <f t="shared" ca="1" si="217"/>
        <v>-1.9557481561368292E+16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-1.9557481561368292E+16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-81489506505701.219</v>
      </c>
      <c r="L5901" s="444">
        <f t="shared" ca="1" si="217"/>
        <v>-1.9638971067873992E+16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-1.9638971067873992E+16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-81829046116141.625</v>
      </c>
      <c r="L5902" s="444">
        <f t="shared" ca="1" si="217"/>
        <v>-1.9720800113990132E+16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-1.9720800113990132E+16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-82170000474958.875</v>
      </c>
      <c r="L5903" s="444">
        <f t="shared" ca="1" si="217"/>
        <v>-1.9802970114465092E+16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-1.9802970114465092E+16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-82512375476937.875</v>
      </c>
      <c r="L5904" s="444">
        <f t="shared" ca="1" si="217"/>
        <v>-1.9885482489942028E+16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-1.9885482489942028E+16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-82856177041425.109</v>
      </c>
      <c r="L5905" s="444">
        <f t="shared" ca="1" si="217"/>
        <v>-1.9968338666983452E+16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-1.9968338666983452E+16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-83201411112431.047</v>
      </c>
      <c r="L5906" s="444">
        <f t="shared" ca="1" si="217"/>
        <v>-2.0051540078095884E+16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-2.0051540078095884E+16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-83548083658732.844</v>
      </c>
      <c r="L5907" s="444">
        <f t="shared" ca="1" si="217"/>
        <v>-2.0135088161754616E+16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-2.0135088161754616E+16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-83896200673977.563</v>
      </c>
      <c r="L5908" s="444">
        <f t="shared" ca="1" si="217"/>
        <v>-2.0218984362428592E+16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-2.0218984362428592E+16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-84245768176785.797</v>
      </c>
      <c r="L5909" s="444">
        <f t="shared" ca="1" si="217"/>
        <v>-2.0303230130605376E+16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-2.0303230130605376E+16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-84596792210855.734</v>
      </c>
      <c r="L5910" s="444">
        <f t="shared" ca="1" si="217"/>
        <v>-2.0387826922816232E+16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-2.0387826922816232E+16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-84949278845067.625</v>
      </c>
      <c r="L5911" s="444">
        <f t="shared" ca="1" si="217"/>
        <v>-2.04727762016613E+16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-2.04727762016613E+16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-85303234173588.75</v>
      </c>
      <c r="L5912" s="444">
        <f t="shared" ca="1" si="217"/>
        <v>-2.0558079435834888E+16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-2.0558079435834888E+16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-85658664315978.703</v>
      </c>
      <c r="L5913" s="444">
        <f t="shared" ca="1" si="217"/>
        <v>-2.0643738100150868E+16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-2.0643738100150868E+16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-86015575417295.281</v>
      </c>
      <c r="L5914" s="444">
        <f t="shared" ca="1" si="217"/>
        <v>-2.0729753675568164E+16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-2.0729753675568164E+16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-86373973648200.688</v>
      </c>
      <c r="L5915" s="444">
        <f t="shared" ca="1" si="217"/>
        <v>-2.0816127649216364E+16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-2.0816127649216364E+16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-86733865205068.188</v>
      </c>
      <c r="L5916" s="444">
        <f t="shared" ca="1" si="217"/>
        <v>-2.0902861514421432E+16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-2.0902861514421432E+16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-87095256310089.297</v>
      </c>
      <c r="L5917" s="444">
        <f t="shared" ca="1" si="217"/>
        <v>-2.098995677073152E+16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-2.098995677073152E+16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-87458153211381.328</v>
      </c>
      <c r="L5918" s="444">
        <f t="shared" ca="1" si="217"/>
        <v>-2.10774149239429E+16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-2.10774149239429E+16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-87822562183095.422</v>
      </c>
      <c r="L5919" s="444">
        <f t="shared" ca="1" si="217"/>
        <v>-2.1165237486125996E+16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-2.1165237486125996E+16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-88188489525524.984</v>
      </c>
      <c r="L5920" s="444">
        <f t="shared" ca="1" si="217"/>
        <v>-2.125342597565152E+16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-2.125342597565152E+16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-88555941565214.672</v>
      </c>
      <c r="L5921" s="444">
        <f t="shared" ca="1" si="217"/>
        <v>-2.1341981917216736E+16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-2.1341981917216736E+16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-88924924655069.734</v>
      </c>
      <c r="L5922" s="444">
        <f t="shared" ca="1" si="217"/>
        <v>-2.1430906841871804E+16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-2.1430906841871804E+16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-89295445174465.844</v>
      </c>
      <c r="L5923" s="444">
        <f t="shared" ca="1" si="217"/>
        <v>-2.1520202287046268E+16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-2.1520202287046268E+16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-89667509529359.453</v>
      </c>
      <c r="L5924" s="444">
        <f t="shared" ca="1" si="217"/>
        <v>-2.1609869796575628E+16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-2.1609869796575628E+16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-90041124152398.453</v>
      </c>
      <c r="L5925" s="444">
        <f t="shared" ca="1" si="217"/>
        <v>-2.1699910920728028E+16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-2.1699910920728028E+16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-90416295503033.453</v>
      </c>
      <c r="L5926" s="444">
        <f t="shared" ca="1" si="217"/>
        <v>-2.179032721623106E+16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-2.179032721623106E+16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-90793030067629.422</v>
      </c>
      <c r="L5927" s="444">
        <f t="shared" ca="1" si="217"/>
        <v>-2.1881120246298688E+16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-2.1881120246298688E+16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-91171334359577.859</v>
      </c>
      <c r="L5928" s="444">
        <f t="shared" ca="1" si="217"/>
        <v>-2.1972291580658264E+16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-2.1972291580658264E+16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-91551214919409.438</v>
      </c>
      <c r="L5929" s="444">
        <f t="shared" ca="1" si="217"/>
        <v>-2.2063842795577672E+16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-2.2063842795577672E+16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-91932678314906.969</v>
      </c>
      <c r="L5930" s="444">
        <f t="shared" ca="1" si="217"/>
        <v>-2.215577547389258E+16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-2.215577547389258E+16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-92315731141219.078</v>
      </c>
      <c r="L5931" s="444">
        <f t="shared" ca="1" si="217"/>
        <v>-2.22480912050338E+16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-2.22480912050338E+16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-92700380020974.172</v>
      </c>
      <c r="L5932" s="444">
        <f t="shared" ca="1" si="217"/>
        <v>-2.2340791585054776E+16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-2.2340791585054776E+16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-93086631604394.906</v>
      </c>
      <c r="L5933" s="444">
        <f t="shared" ca="1" si="217"/>
        <v>-2.2433878216659172E+16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-2.2433878216659172E+16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-93474492569413.219</v>
      </c>
      <c r="L5934" s="444">
        <f t="shared" ca="1" si="217"/>
        <v>-2.2527352709228584E+16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-2.2527352709228584E+16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-93863969621785.766</v>
      </c>
      <c r="L5935" s="444">
        <f t="shared" ca="1" si="217"/>
        <v>-2.2621216678850368E+16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-2.2621216678850368E+16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-94255069495209.859</v>
      </c>
      <c r="L5936" s="444">
        <f t="shared" ca="1" si="217"/>
        <v>-2.2715471748345576E+16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-2.2715471748345576E+16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-94647798951439.906</v>
      </c>
      <c r="L5937" s="444">
        <f t="shared" ca="1" si="217"/>
        <v>-2.2810119547297016E+16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-2.2810119547297016E+16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-95042164780404.234</v>
      </c>
      <c r="L5938" s="444">
        <f t="shared" ca="1" si="217"/>
        <v>-2.290516171207742E+16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-2.290516171207742E+16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-95438173800322.578</v>
      </c>
      <c r="L5939" s="444">
        <f t="shared" ca="1" si="217"/>
        <v>-2.3000599885877744E+16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-2.3000599885877744E+16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-95835832857823.938</v>
      </c>
      <c r="L5940" s="444">
        <f t="shared" ca="1" si="217"/>
        <v>-2.3096435718735568E+16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-2.3096435718735568E+16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-96235148828064.859</v>
      </c>
      <c r="L5941" s="444">
        <f t="shared" ca="1" si="217"/>
        <v>-2.3192670867563632E+16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-2.3192670867563632E+16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-96636128614848.469</v>
      </c>
      <c r="L5942" s="444">
        <f t="shared" ca="1" si="217"/>
        <v>-2.328930699617848E+16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-2.328930699617848E+16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-97038779150743.672</v>
      </c>
      <c r="L5943" s="444">
        <f t="shared" ca="1" si="217"/>
        <v>-2.3386345775329224E+16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-2.3386345775329224E+16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-97443107397205.094</v>
      </c>
      <c r="L5944" s="444">
        <f t="shared" ca="1" si="217"/>
        <v>-2.3483788882726428E+16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-2.3483788882726428E+16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-97849120344693.453</v>
      </c>
      <c r="L5945" s="444">
        <f t="shared" ca="1" si="217"/>
        <v>-2.358163800307112E+16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-2.358163800307112E+16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-98256825012796.328</v>
      </c>
      <c r="L5946" s="444">
        <f t="shared" ca="1" si="217"/>
        <v>-2.3679894828083916E+16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-2.3679894828083916E+16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-98666228450349.656</v>
      </c>
      <c r="L5947" s="444">
        <f t="shared" ca="1" si="217"/>
        <v>-2.3778561056534264E+16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-2.3778561056534264E+16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-99077337735559.438</v>
      </c>
      <c r="L5948" s="444">
        <f t="shared" ca="1" si="217"/>
        <v>-2.3877638394269824E+16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-2.3877638394269824E+16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-99490159976124.266</v>
      </c>
      <c r="L5949" s="444">
        <f t="shared" ca="1" si="217"/>
        <v>-2.3977128554245948E+16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-2.3977128554245948E+16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-99904702309358.109</v>
      </c>
      <c r="L5950" s="444">
        <f t="shared" ca="1" si="217"/>
        <v>-2.4077033256555308E+16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-2.4077033256555308E+16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-100320971902313.78</v>
      </c>
      <c r="L5951" s="444">
        <f t="shared" ca="1" si="217"/>
        <v>-2.417735422845762E+16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-2.417735422845762E+16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-100738975951906.75</v>
      </c>
      <c r="L5952" s="444">
        <f t="shared" ca="1" si="217"/>
        <v>-2.4278093204409528E+16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-2.4278093204409528E+16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-101158721685039.7</v>
      </c>
      <c r="L5953" s="444">
        <f t="shared" ca="1" si="217"/>
        <v>-2.4379251926094568E+16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-2.4379251926094568E+16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-101580216358727.36</v>
      </c>
      <c r="L5954" s="444">
        <f t="shared" ca="1" si="217"/>
        <v>-2.4480832142453296E+16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-2.4480832142453296E+16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-102003467260222.06</v>
      </c>
      <c r="L5955" s="444">
        <f t="shared" ca="1" si="217"/>
        <v>-2.458283560971352E+16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-2.458283560971352E+16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-102428481707139.67</v>
      </c>
      <c r="L5956" s="444">
        <f t="shared" ca="1" si="217"/>
        <v>-2.468526409142066E+16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-2.468526409142066E+16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-102855267047586.08</v>
      </c>
      <c r="L5957" s="444">
        <f t="shared" ca="1" si="217"/>
        <v>-2.4788119358468248E+16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-2.4788119358468248E+16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-103283830660284.36</v>
      </c>
      <c r="L5958" s="444">
        <f t="shared" ca="1" si="217"/>
        <v>-2.4891403189128532E+16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-2.4891403189128532E+16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-103714179954702.22</v>
      </c>
      <c r="L5959" s="444">
        <f t="shared" ca="1" si="217"/>
        <v>-2.4995117369083236E+16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-2.4995117369083236E+16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-104146322371180.16</v>
      </c>
      <c r="L5960" s="444">
        <f t="shared" ca="1" si="217"/>
        <v>-2.5099263691454416E+16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-2.5099263691454416E+16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-104580265381060.06</v>
      </c>
      <c r="L5961" s="444">
        <f t="shared" ca="1" si="217"/>
        <v>-2.5203843956835476E+16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-2.5203843956835476E+16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-105016016486814.48</v>
      </c>
      <c r="L5962" s="444">
        <f t="shared" ca="1" si="217"/>
        <v>-2.5308859973322292E+16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-2.5308859973322292E+16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-105453583222176.22</v>
      </c>
      <c r="L5963" s="444">
        <f t="shared" ca="1" si="217"/>
        <v>-2.5414313556544468E+16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-2.5414313556544468E+16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-105892973152268.61</v>
      </c>
      <c r="L5964" s="444">
        <f t="shared" ca="1" si="217"/>
        <v>-2.5520206529696736E+16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-2.5520206529696736E+16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-106334193873736.41</v>
      </c>
      <c r="L5965" s="444">
        <f t="shared" ca="1" si="217"/>
        <v>-2.5626540723570472E+16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-2.5626540723570472E+16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-106777253014876.97</v>
      </c>
      <c r="L5966" s="444">
        <f t="shared" ca="1" si="217"/>
        <v>-2.5733317976585348E+16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-2.5733317976585348E+16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-107222158235772.28</v>
      </c>
      <c r="L5967" s="444">
        <f t="shared" ca="1" si="217"/>
        <v>-2.584054013482112E+16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-2.584054013482112E+16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-107668917228421.33</v>
      </c>
      <c r="L5968" s="444">
        <f t="shared" ca="1" si="217"/>
        <v>-2.594820905204954E+16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-2.594820905204954E+16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-108117537716873.08</v>
      </c>
      <c r="L5969" s="444">
        <f t="shared" ca="1" si="217"/>
        <v>-2.6056326589766412E+16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-2.6056326589766412E+16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-108568027457360.05</v>
      </c>
      <c r="L5970" s="444">
        <f t="shared" ca="1" si="217"/>
        <v>-2.6164894617223772E+16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-2.6164894617223772E+16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-109020394238432.38</v>
      </c>
      <c r="L5971" s="444">
        <f t="shared" ca="1" si="217"/>
        <v>-2.6273915011462204E+16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-2.6273915011462204E+16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-109474645881092.52</v>
      </c>
      <c r="L5972" s="444">
        <f t="shared" ca="1" si="217"/>
        <v>-2.6383389657343296E+16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-2.6383389657343296E+16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-109930790238930.41</v>
      </c>
      <c r="L5973" s="444">
        <f t="shared" ca="1" si="217"/>
        <v>-2.6493320447582228E+16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-2.6493320447582228E+16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-110388835198259.28</v>
      </c>
      <c r="L5974" s="444">
        <f t="shared" ca="1" si="217"/>
        <v>-2.6603709282780488E+16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-2.6603709282780488E+16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-110848788678252.03</v>
      </c>
      <c r="L5975" s="444">
        <f t="shared" ca="1" si="217"/>
        <v>-2.671455807145874E+16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-2.671455807145874E+16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-111310658631078.08</v>
      </c>
      <c r="L5976" s="444">
        <f t="shared" ca="1" si="217"/>
        <v>-2.682586873008982E+16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-2.682586873008982E+16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-111774453042040.92</v>
      </c>
      <c r="L5977" s="444">
        <f t="shared" ca="1" si="217"/>
        <v>-2.693764318313186E+16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-2.693764318313186E+16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-112240179929716.08</v>
      </c>
      <c r="L5978" s="444">
        <f t="shared" ca="1" si="217"/>
        <v>-2.7049883363061576E+16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-2.7049883363061576E+16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-112707847346089.91</v>
      </c>
      <c r="L5979" s="444">
        <f t="shared" ca="1" si="217"/>
        <v>-2.7162591210407664E+16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-2.7162591210407664E+16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-113177463376698.59</v>
      </c>
      <c r="L5980" s="444">
        <f t="shared" ca="1" si="217"/>
        <v>-2.7275768673784364E+16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-2.7275768673784364E+16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-113649036140768.19</v>
      </c>
      <c r="L5981" s="444">
        <f t="shared" ca="1" si="217"/>
        <v>-2.7389417709925132E+16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-2.7389417709925132E+16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-114122573791354.72</v>
      </c>
      <c r="L5982" s="444">
        <f t="shared" ca="1" si="217"/>
        <v>-2.7503540283716488E+16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-2.7503540283716488E+16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-114598084515485.36</v>
      </c>
      <c r="L5983" s="444">
        <f t="shared" ca="1" si="217"/>
        <v>-2.7618138368231972E+16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-2.7618138368231972E+16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-115075576534299.88</v>
      </c>
      <c r="L5984" s="444">
        <f t="shared" ca="1" si="217"/>
        <v>-2.7733213944766272E+16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-2.7733213944766272E+16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-115555058103192.8</v>
      </c>
      <c r="L5985" s="444">
        <f t="shared" ca="1" si="217"/>
        <v>-2.7848769002869464E+16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-2.7848769002869464E+16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-116036537511956.09</v>
      </c>
      <c r="L5986" s="444">
        <f t="shared" ca="1" si="217"/>
        <v>-2.796480554038142E+16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-2.796480554038142E+16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-116520023084922.58</v>
      </c>
      <c r="L5987" s="444">
        <f t="shared" ca="1" si="217"/>
        <v>-2.8081325563466344E+16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-2.8081325563466344E+16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-117005523181109.77</v>
      </c>
      <c r="L5988" s="444">
        <f t="shared" ca="1" si="217"/>
        <v>-2.8198331086647452E+16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-2.8198331086647452E+16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-117493046194364.38</v>
      </c>
      <c r="L5989" s="444">
        <f t="shared" ca="1" si="217"/>
        <v>-2.8315824132841816E+16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-2.8315824132841816E+16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-117982600553507.56</v>
      </c>
      <c r="L5990" s="444">
        <f t="shared" ca="1" si="217"/>
        <v>-2.8433806733395324E+16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-2.8433806733395324E+16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-118474194722480.52</v>
      </c>
      <c r="L5991" s="444">
        <f t="shared" ca="1" si="217"/>
        <v>-2.8552280928117804E+16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-2.8552280928117804E+16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-118967837200490.84</v>
      </c>
      <c r="L5992" s="444">
        <f t="shared" ca="1" si="217"/>
        <v>-2.8671248765318296E+16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-2.8671248765318296E+16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-119463536522159.56</v>
      </c>
      <c r="L5993" s="444">
        <f t="shared" ca="1" si="217"/>
        <v>-2.8790712301840456E+16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-2.8790712301840456E+16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-119961301257668.55</v>
      </c>
      <c r="L5994" s="444">
        <f t="shared" ca="1" si="217"/>
        <v>-2.8910673603098124E+16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-2.8910673603098124E+16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-120461140012908.86</v>
      </c>
      <c r="L5995" s="444">
        <f t="shared" ca="1" si="217"/>
        <v>-2.9031134743111032E+16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-2.9031134743111032E+16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-120963061429629.28</v>
      </c>
      <c r="L5996" s="444">
        <f t="shared" ca="1" si="217"/>
        <v>-2.915209780454066E+16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-2.915209780454066E+16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-121467074185586.08</v>
      </c>
      <c r="L5997" s="444">
        <f t="shared" ca="1" si="217"/>
        <v>-2.9273564878726248E+16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-2.9273564878726248E+16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-121973186994692.7</v>
      </c>
      <c r="L5998" s="444">
        <f t="shared" ca="1" si="217"/>
        <v>-2.939553806572094E+16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-2.939553806572094E+16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-122481408607170.59</v>
      </c>
      <c r="L5999" s="444">
        <f t="shared" ca="1" si="217"/>
        <v>-2.9518019474328112E+16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-2.9518019474328112E+16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-122991747809700.48</v>
      </c>
      <c r="L6000" s="444">
        <f t="shared" ca="1" si="217"/>
        <v>-2.9641011222137812E+16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-2.9641011222137812E+16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-123504213425574.22</v>
      </c>
      <c r="L6001" s="444">
        <f t="shared" ca="1" si="217"/>
        <v>-2.9764515435563388E+16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-2.9764515435563388E+16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-124018814314847.44</v>
      </c>
      <c r="L6002" s="444">
        <f t="shared" ca="1" si="217"/>
        <v>-2.9888534249878236E+16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-2.9888534249878236E+16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-124535559374492.64</v>
      </c>
      <c r="L6003" s="444">
        <f t="shared" ca="1" si="217"/>
        <v>-3.0013069809252728E+16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-3.0013069809252728E+16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-125054457538553.05</v>
      </c>
      <c r="L6004" s="444">
        <f t="shared" ca="1" si="217"/>
        <v>-3.013812426679128E+16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-3.013812426679128E+16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-125575517778297</v>
      </c>
      <c r="L6005" s="444">
        <f t="shared" ca="1" si="217"/>
        <v>-3.0263699784569576E+16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-3.0263699784569576E+16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-126098749102373.23</v>
      </c>
      <c r="L6006" s="444">
        <f t="shared" ca="1" si="217"/>
        <v>-3.0389798533671948E+16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-3.0389798533671948E+16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-126624160556966.44</v>
      </c>
      <c r="L6007" s="444">
        <f t="shared" ca="1" si="217"/>
        <v>-3.0516422694228916E+16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-3.0516422694228916E+16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-127151761225953.81</v>
      </c>
      <c r="L6008" s="444">
        <f t="shared" ca="1" si="217"/>
        <v>-3.0643574455454868E+16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-3.0643574455454868E+16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-127681560231061.95</v>
      </c>
      <c r="L6009" s="444">
        <f t="shared" ca="1" si="217"/>
        <v>-3.0771256015685928E+16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-3.0771256015685928E+16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-128213566732024.7</v>
      </c>
      <c r="L6010" s="444">
        <f t="shared" ca="1" si="217"/>
        <v>-3.0899469582417952E+16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-3.0899469582417952E+16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-128747789926741.45</v>
      </c>
      <c r="L6011" s="444">
        <f t="shared" ca="1" si="217"/>
        <v>-3.1028217372344692E+16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-3.1028217372344692E+16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-129284239051436.23</v>
      </c>
      <c r="L6012" s="444">
        <f t="shared" ca="1" si="217"/>
        <v>-3.1157501611396128E+16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-3.1157501611396128E+16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-129822923380817.19</v>
      </c>
      <c r="L6013" s="444">
        <f t="shared" ca="1" si="217"/>
        <v>-3.1287324534776944E+16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-3.1287324534776944E+16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-130363852228237.27</v>
      </c>
      <c r="L6014" s="444">
        <f t="shared" ca="1" si="217"/>
        <v>-3.141768838700518E+16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-3.141768838700518E+16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-130907034945854.92</v>
      </c>
      <c r="L6015" s="444">
        <f t="shared" ca="1" si="217"/>
        <v>-3.1548595421951036E+16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-3.1548595421951036E+16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-131452480924795.98</v>
      </c>
      <c r="L6016" s="444">
        <f t="shared" ca="1" si="217"/>
        <v>-3.1680047902875832E+16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-3.1680047902875832E+16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-132000199595315.97</v>
      </c>
      <c r="L6017" s="444">
        <f t="shared" ca="1" si="217"/>
        <v>-3.1812048102471148E+16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-3.1812048102471148E+16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-132550200426963.11</v>
      </c>
      <c r="L6018" s="444">
        <f t="shared" ca="1" si="217"/>
        <v>-3.1944598302898112E+16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-3.1944598302898112E+16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-133102492928742.13</v>
      </c>
      <c r="L6019" s="444">
        <f t="shared" ca="1" si="217"/>
        <v>-3.2077700795826856E+16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-3.2077700795826856E+16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-133657086649278.58</v>
      </c>
      <c r="L6020" s="444">
        <f t="shared" ca="1" si="217"/>
        <v>-3.2211357882476136E+16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-3.2211357882476136E+16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-134213991176983.89</v>
      </c>
      <c r="L6021" s="444">
        <f t="shared" ca="1" si="217"/>
        <v>-3.234557187365312E+16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-3.234557187365312E+16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-134773216140221.33</v>
      </c>
      <c r="L6022" s="444">
        <f t="shared" ca="1" si="217"/>
        <v>-3.248034508979334E+16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-3.248034508979334E+16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-135334771207472.25</v>
      </c>
      <c r="L6023" s="444">
        <f t="shared" ca="1" si="217"/>
        <v>-3.2615679861000812E+16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-3.2615679861000812E+16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-135898666087503.39</v>
      </c>
      <c r="L6024" s="444">
        <f t="shared" ca="1" si="217"/>
        <v>-3.2751578527088316E+16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-3.2751578527088316E+16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-136464910529534.64</v>
      </c>
      <c r="L6025" s="444">
        <f t="shared" ca="1" si="217"/>
        <v>-3.2888043437617852E+16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-3.2888043437617852E+16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-137033514323407.72</v>
      </c>
      <c r="L6026" s="444">
        <f t="shared" ca="1" si="217"/>
        <v>-3.302507695194126E+16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-3.302507695194126E+16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-137604487299755.25</v>
      </c>
      <c r="L6027" s="444">
        <f t="shared" ca="1" si="217"/>
        <v>-3.3162681439241016E+16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-3.3162681439241016E+16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-138177839330170.89</v>
      </c>
      <c r="L6028" s="444">
        <f t="shared" ca="1" si="217"/>
        <v>-3.3300859278571188E+16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-3.3300859278571188E+16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-138753580327379.97</v>
      </c>
      <c r="L6029" s="444">
        <f t="shared" ca="1" si="217"/>
        <v>-3.3439612858898568E+16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-3.3439612858898568E+16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-139331720245410.7</v>
      </c>
      <c r="L6030" s="444">
        <f t="shared" ca="1" si="217"/>
        <v>-3.357894457914398E+16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-3.357894457914398E+16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-139912269079766.58</v>
      </c>
      <c r="L6031" s="444">
        <f t="shared" ca="1" si="217"/>
        <v>-3.3718856848223748E+16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-3.3718856848223748E+16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-140495236867598.95</v>
      </c>
      <c r="L6032" s="444">
        <f t="shared" ca="1" si="217"/>
        <v>-3.3859352085091348E+16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-3.3859352085091348E+16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-141080633687880.63</v>
      </c>
      <c r="L6033" s="444">
        <f t="shared" ca="1" si="217"/>
        <v>-3.4000432718779228E+16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-3.4000432718779228E+16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-141668469661580.13</v>
      </c>
      <c r="L6034" s="444">
        <f t="shared" ca="1" si="217"/>
        <v>-3.4142101188440808E+16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-3.4142101188440808E+16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-142258754951836.69</v>
      </c>
      <c r="L6035" s="444">
        <f t="shared" ca="1" si="217"/>
        <v>-3.4284359943392644E+16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-3.4284359943392644E+16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-142851499764136</v>
      </c>
      <c r="L6036" s="444">
        <f t="shared" ca="1" si="217"/>
        <v>-3.442721144315678E+16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-3.442721144315678E+16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-143446714346486.59</v>
      </c>
      <c r="L6037" s="444">
        <f t="shared" ca="1" si="217"/>
        <v>-3.4570658157503268E+16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-3.4570658157503268E+16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-144044408989596.94</v>
      </c>
      <c r="L6038" s="444">
        <f t="shared" ca="1" si="217"/>
        <v>-3.4714702566492864E+16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-3.4714702566492864E+16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-144644594027053.63</v>
      </c>
      <c r="L6039" s="444">
        <f t="shared" ca="1" si="217"/>
        <v>-3.4859347160519916E+16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-3.4859347160519916E+16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-145247279835499.63</v>
      </c>
      <c r="L6040" s="444">
        <f t="shared" ca="1" si="217"/>
        <v>-3.5004594440355416E+16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-3.5004594440355416E+16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-145852476834814.25</v>
      </c>
      <c r="L6041" s="444">
        <f t="shared" ca="1" si="217"/>
        <v>-3.5150446917190232E+16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-3.5150446917190232E+16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-146460195488292.63</v>
      </c>
      <c r="L6042" s="444">
        <f t="shared" ca="1" si="217"/>
        <v>-3.5296907112678524E+16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-3.5296907112678524E+16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-147070446302827.19</v>
      </c>
      <c r="L6043" s="444">
        <f t="shared" ca="1" si="217"/>
        <v>-3.5443977558981352E+16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-3.5443977558981352E+16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-147683239829088.97</v>
      </c>
      <c r="L6044" s="444">
        <f t="shared" ca="1" si="217"/>
        <v>-3.559166079881044E+16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-3.559166079881044E+16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-148298586661710.16</v>
      </c>
      <c r="L6045" s="444">
        <f t="shared" ca="1" si="217"/>
        <v>-3.5739959385472152E+16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-3.5739959385472152E+16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-148916497439467.31</v>
      </c>
      <c r="L6046" s="444">
        <f t="shared" ca="1" si="217"/>
        <v>-3.588887588291162E+16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-3.588887588291162E+16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-149536982845465.09</v>
      </c>
      <c r="L6047" s="444">
        <f t="shared" ca="1" si="217"/>
        <v>-3.6038412865757088E+16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-3.6038412865757088E+16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-150160053607321.19</v>
      </c>
      <c r="L6048" s="444">
        <f t="shared" ca="1" si="217"/>
        <v>-3.6188572919364408E+16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-3.6188572919364408E+16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-150785720497351.69</v>
      </c>
      <c r="L6049" s="444">
        <f t="shared" ca="1" si="217"/>
        <v>-3.633935863986176E+16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-3.633935863986176E+16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-151413994332757.34</v>
      </c>
      <c r="L6050" s="444">
        <f t="shared" ca="1" si="217"/>
        <v>-3.649077263419452E+16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-3.649077263419452E+16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-152044885975810.5</v>
      </c>
      <c r="L6051" s="444">
        <f t="shared" ca="1" si="217"/>
        <v>-3.6642817520170328E+16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-3.6642817520170328E+16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-152678406334043.03</v>
      </c>
      <c r="L6052" s="444">
        <f t="shared" ca="1" si="217"/>
        <v>-3.6795495926504368E+16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-3.6795495926504368E+16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-153314566360434.88</v>
      </c>
      <c r="L6053" s="444">
        <f t="shared" ca="1" si="217"/>
        <v>-3.69488104928648E+16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-3.69488104928648E+16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-153953377053603.34</v>
      </c>
      <c r="L6054" s="444">
        <f t="shared" ca="1" si="217"/>
        <v>-3.71027638699184E+16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-3.71027638699184E+16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-154594849457993.34</v>
      </c>
      <c r="L6055" s="444">
        <f t="shared" ca="1" si="217"/>
        <v>-3.7257358719376392E+16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-3.7257358719376392E+16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-155238994664068.31</v>
      </c>
      <c r="L6056" s="444">
        <f t="shared" ca="1" si="217"/>
        <v>-3.7412597714040464E+16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-3.7412597714040464E+16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-155885823808501.94</v>
      </c>
      <c r="L6057" s="444">
        <f t="shared" ca="1" si="217"/>
        <v>-3.7568483537848968E+16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-3.7568483537848968E+16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-156535348074370.69</v>
      </c>
      <c r="L6058" s="444">
        <f t="shared" ca="1" si="217"/>
        <v>-3.7725018885923336E+16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-3.7725018885923336E+16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-157187578691347.22</v>
      </c>
      <c r="L6059" s="444">
        <f t="shared" ca="1" si="217"/>
        <v>-3.788220646461468E+16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-3.788220646461468E+16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-157842526935894.5</v>
      </c>
      <c r="L6060" s="444">
        <f t="shared" ca="1" si="217"/>
        <v>-3.8040048991550576E+16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-3.8040048991550576E+16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-158500204131460.72</v>
      </c>
      <c r="L6061" s="444">
        <f t="shared" ca="1" si="217"/>
        <v>-3.819854919568204E+16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-3.819854919568204E+16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-159160621648675.16</v>
      </c>
      <c r="L6062" s="444">
        <f t="shared" ca="1" si="217"/>
        <v>-3.8357709817330712E+16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-3.8357709817330712E+16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-159823790905544.63</v>
      </c>
      <c r="L6063" s="444">
        <f t="shared" ca="1" si="217"/>
        <v>-3.8517533608236256E+16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-3.8517533608236256E+16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-160489723367651.06</v>
      </c>
      <c r="L6064" s="444">
        <f t="shared" ca="1" si="217"/>
        <v>-3.8678023331603904E+16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-3.8678023331603904E+16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-161158430548349.59</v>
      </c>
      <c r="L6065" s="444">
        <f t="shared" ca="1" si="217"/>
        <v>-3.8839181762152256E+16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-3.8839181762152256E+16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-161829924008967.72</v>
      </c>
      <c r="L6066" s="444">
        <f t="shared" ca="1" si="217"/>
        <v>-3.9001011686161224E+16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-3.9001011686161224E+16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-162504215359005.09</v>
      </c>
      <c r="L6067" s="444">
        <f t="shared" ca="1" si="217"/>
        <v>-3.9163515901520232E+16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-3.9163515901520232E+16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-163181316256334.31</v>
      </c>
      <c r="L6068" s="444">
        <f t="shared" ca="1" si="217"/>
        <v>-3.9326697217776568E+16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-3.9326697217776568E+16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-163861238407402.38</v>
      </c>
      <c r="L6069" s="444">
        <f t="shared" ca="1" si="217"/>
        <v>-3.9490558456183968E+16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-3.9490558456183968E+16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-164543993567433.19</v>
      </c>
      <c r="L6070" s="444">
        <f t="shared" ca="1" si="217"/>
        <v>-3.96551024497514E+16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-3.96551024497514E+16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-165229593540630.84</v>
      </c>
      <c r="L6071" s="444">
        <f t="shared" ca="1" si="217"/>
        <v>-3.9820332043292032E+16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-3.9820332043292032E+16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-165918050180383.47</v>
      </c>
      <c r="L6072" s="444">
        <f t="shared" ca="1" si="217"/>
        <v>-3.9986250093472416E+16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-3.9986250093472416E+16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-166609375389468.41</v>
      </c>
      <c r="L6073" s="444">
        <f t="shared" ca="1" si="217"/>
        <v>-4.0152859468861888E+16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-4.0152859468861888E+16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-167303581120257.88</v>
      </c>
      <c r="L6074" s="444">
        <f t="shared" ca="1" si="217"/>
        <v>-4.0320163049982144E+16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-4.0320163049982144E+16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-168000679374925.59</v>
      </c>
      <c r="L6075" s="444">
        <f t="shared" ca="1" si="217"/>
        <v>-4.0488163729357072E+16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-4.0488163729357072E+16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-168700682205654.47</v>
      </c>
      <c r="L6076" s="444">
        <f t="shared" ca="1" si="217"/>
        <v>-4.0656864411562728E+16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-4.0656864411562728E+16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-169403601714844.69</v>
      </c>
      <c r="L6077" s="444">
        <f t="shared" ca="1" si="217"/>
        <v>-4.0826268013277576E+16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-4.0826268013277576E+16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-170109450055323.22</v>
      </c>
      <c r="L6078" s="444">
        <f t="shared" ca="1" si="217"/>
        <v>-4.0996377463332896E+16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-4.0996377463332896E+16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-170818239430553.72</v>
      </c>
      <c r="L6079" s="444">
        <f t="shared" ca="1" si="217"/>
        <v>-4.1167195702763448E+16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-4.1167195702763448E+16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-171529982094847.69</v>
      </c>
      <c r="L6080" s="444">
        <f t="shared" ca="1" si="217"/>
        <v>-4.1338725684858296E+16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-4.1338725684858296E+16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-172244690353576.22</v>
      </c>
      <c r="L6081" s="444">
        <f t="shared" ca="1" si="217"/>
        <v>-4.1510970375211872E+16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-4.1510970375211872E+16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-172962376563382.81</v>
      </c>
      <c r="L6082" s="444">
        <f t="shared" ca="1" si="217"/>
        <v>-4.1683932751775256E+16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-4.1683932751775256E+16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-173683053132396.91</v>
      </c>
      <c r="L6083" s="444">
        <f t="shared" ca="1" si="217"/>
        <v>-4.1857615804907656E+16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-4.1857615804907656E+16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-174406732520448.56</v>
      </c>
      <c r="L6084" s="444">
        <f t="shared" ca="1" si="217"/>
        <v>-4.2032022537428104E+16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-4.2032022537428104E+16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-175133427239283.75</v>
      </c>
      <c r="L6085" s="444">
        <f t="shared" ca="1" si="217"/>
        <v>-4.2207155964667384E+16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-4.2207155964667384E+16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-175863149852780.75</v>
      </c>
      <c r="L6086" s="444">
        <f t="shared" ca="1" si="217"/>
        <v>-4.2383019114520168E+16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-4.2383019114520168E+16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-176595912977167.38</v>
      </c>
      <c r="L6087" s="444">
        <f t="shared" ca="1" si="217"/>
        <v>-4.2559615027497336E+16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-4.2559615027497336E+16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-177331729281238.91</v>
      </c>
      <c r="L6088" s="444">
        <f t="shared" ca="1" si="217"/>
        <v>-4.2736946756778576E+16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-4.2736946756778576E+16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-178070611486577.41</v>
      </c>
      <c r="L6089" s="444">
        <f t="shared" ca="1" si="217"/>
        <v>-4.2915017368265152E+16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-4.2915017368265152E+16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-178812572367771.47</v>
      </c>
      <c r="L6090" s="444">
        <f t="shared" ca="1" si="217"/>
        <v>-4.309382994063292E+16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-4.309382994063292E+16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-179557624752637.16</v>
      </c>
      <c r="L6091" s="444">
        <f t="shared" ca="1" si="217"/>
        <v>-4.327338756538556E+16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-4.327338756538556E+16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-180305781522439.84</v>
      </c>
      <c r="L6092" s="444">
        <f t="shared" ca="1" si="217"/>
        <v>-4.3453693346908E+16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-4.3453693346908E+16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-181057055612116.66</v>
      </c>
      <c r="L6093" s="444">
        <f t="shared" ca="1" si="217"/>
        <v>-4.363475040252012E+16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-4.363475040252012E+16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-181811460010500.5</v>
      </c>
      <c r="L6094" s="444">
        <f t="shared" ca="1" si="217"/>
        <v>-4.3816561862530624E+16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-4.3816561862530624E+16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-182569007760544.25</v>
      </c>
      <c r="L6095" s="444">
        <f t="shared" ca="1" si="217"/>
        <v>-4.3999130870291168E+16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-4.3999130870291168E+16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-183329711959546.53</v>
      </c>
      <c r="L6096" s="444">
        <f t="shared" ca="1" si="217"/>
        <v>-4.4182460582250712E+16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-4.4182460582250712E+16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-184093585759377.97</v>
      </c>
      <c r="L6097" s="444">
        <f t="shared" ca="1" si="217"/>
        <v>-4.4366554168010088E+16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-4.4366554168010088E+16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-184860642366708.69</v>
      </c>
      <c r="L6098" s="444">
        <f t="shared" ca="1" si="217"/>
        <v>-4.45514148103768E+16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-4.45514148103768E+16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-185630895043236.66</v>
      </c>
      <c r="L6099" s="444">
        <f t="shared" ca="1" si="217"/>
        <v>-4.473704570542004E+16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-4.473704570542004E+16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-186404357105916.84</v>
      </c>
      <c r="L6100" s="444">
        <f t="shared" ca="1" si="217"/>
        <v>-4.492345006252596E+16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-4.492345006252596E+16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-187181041927191.5</v>
      </c>
      <c r="L6101" s="444">
        <f t="shared" ca="1" si="217"/>
        <v>-4.5110631104453152E+16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-4.5110631104453152E+16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-187960962935221.47</v>
      </c>
      <c r="L6102" s="444">
        <f t="shared" ca="1" si="217"/>
        <v>-4.5298592067388376E+16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-4.5298592067388376E+16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-188744133614118.22</v>
      </c>
      <c r="L6103" s="444">
        <f t="shared" ca="1" si="217"/>
        <v>-4.5487336201002496E+16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-4.5487336201002496E+16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-189530567504177.06</v>
      </c>
      <c r="L6104" s="444">
        <f t="shared" ca="1" si="217"/>
        <v>-4.5676866768506672E+16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-4.5676866768506672E+16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-190320278202111.13</v>
      </c>
      <c r="L6105" s="444">
        <f t="shared" ca="1" si="217"/>
        <v>-4.5867187046708784E+16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-4.5867187046708784E+16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-191113279361286.59</v>
      </c>
      <c r="L6106" s="444">
        <f t="shared" ca="1" si="217"/>
        <v>-4.6058300326070072E+16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-4.6058300326070072E+16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-191909584691958.63</v>
      </c>
      <c r="L6107" s="444">
        <f t="shared" ca="1" si="217"/>
        <v>-4.6250209910762032E+16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-4.6250209910762032E+16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-192709207961508.47</v>
      </c>
      <c r="L6108" s="444">
        <f t="shared" ca="1" si="217"/>
        <v>-4.6442919118723544E+16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-4.6442919118723544E+16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-193512162994681.44</v>
      </c>
      <c r="L6109" s="444">
        <f t="shared" ca="1" si="217"/>
        <v>-4.6636431281718224E+16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-4.6636431281718224E+16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-194318463673825.94</v>
      </c>
      <c r="L6110" s="444">
        <f t="shared" ca="1" si="217"/>
        <v>-4.6830749745392048E+16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-4.6830749745392048E+16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-195128123939133.53</v>
      </c>
      <c r="L6111" s="444">
        <f t="shared" ca="1" si="217"/>
        <v>-4.7025877869331184E+16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-4.7025877869331184E+16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-195941157788879.94</v>
      </c>
      <c r="L6112" s="444">
        <f t="shared" ca="1" si="217"/>
        <v>-4.7221819027120064E+16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-4.7221819027120064E+16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-196757579279666.94</v>
      </c>
      <c r="L6113" s="444">
        <f t="shared" ca="1" si="217"/>
        <v>-4.7418576606399728E+16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-4.7418576606399728E+16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-197577402526665.53</v>
      </c>
      <c r="L6114" s="444">
        <f t="shared" ca="1" si="217"/>
        <v>-4.7616154008926392E+16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-4.7616154008926392E+16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-198400641703859.97</v>
      </c>
      <c r="L6115" s="444">
        <f t="shared" ca="1" si="217"/>
        <v>-4.7814554650630248E+16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-4.7814554650630248E+16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-199227311044292.69</v>
      </c>
      <c r="L6116" s="444">
        <f t="shared" ca="1" si="217"/>
        <v>-4.8013781961674544E+16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-4.8013781961674544E+16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-200057424840310.59</v>
      </c>
      <c r="L6117" s="444">
        <f t="shared" ca="1" si="217"/>
        <v>-4.8213839386514856E+16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-4.8213839386514856E+16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-200890997443811.91</v>
      </c>
      <c r="L6118" s="444">
        <f t="shared" ca="1" si="217"/>
        <v>-4.8414730383958664E+16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-4.8414730383958664E+16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-201728043266494.44</v>
      </c>
      <c r="L6119" s="444">
        <f t="shared" ca="1" si="217"/>
        <v>-4.861645842722516E+16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-4.861645842722516E+16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-202568576780104.84</v>
      </c>
      <c r="L6120" s="444">
        <f t="shared" ca="1" si="217"/>
        <v>-4.8819027004005264E+16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-4.8819027004005264E+16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-203412612516688.59</v>
      </c>
      <c r="L6121" s="444">
        <f t="shared" ca="1" si="217"/>
        <v>-4.9022439616521952E+16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-4.9022439616521952E+16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-204260165068841.47</v>
      </c>
      <c r="L6122" s="444">
        <f t="shared" ca="1" si="217"/>
        <v>-4.9226699781590792E+16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-4.9226699781590792E+16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-205111249089961.63</v>
      </c>
      <c r="L6123" s="444">
        <f t="shared" ca="1" si="217"/>
        <v>-4.9431811030680752E+16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-4.9431811030680752E+16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-205965879294503.13</v>
      </c>
      <c r="L6124" s="444">
        <f t="shared" ca="1" si="217"/>
        <v>-4.9637776909975256E+16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-4.9637776909975256E+16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-206824070458230.22</v>
      </c>
      <c r="L6125" s="444">
        <f t="shared" ca="1" si="217"/>
        <v>-4.9844600980433488E+16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-4.9844600980433488E+16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-207685837418472.88</v>
      </c>
      <c r="L6126" s="444">
        <f t="shared" ca="1" si="217"/>
        <v>-5.005228681785196E+16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-5.005228681785196E+16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-208551195074383.16</v>
      </c>
      <c r="L6127" s="444">
        <f t="shared" ca="1" si="217"/>
        <v>-5.0260838012926344E+16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-5.0260838012926344E+16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-209420158387193.09</v>
      </c>
      <c r="L6128" s="444">
        <f t="shared" ref="L6128:L6250" ca="1" si="222">I6128-J6128+K6128</f>
        <v>-5.0470258171313536E+16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-5.0470258171313536E+16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-210292742380473.06</v>
      </c>
      <c r="L6129" s="444">
        <f t="shared" ca="1" si="222"/>
        <v>-5.0680550913694008E+16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-5.0680550913694008E+16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-211168962140391.69</v>
      </c>
      <c r="L6130" s="444">
        <f t="shared" ca="1" si="222"/>
        <v>-5.08917198758344E+16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-5.08917198758344E+16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-212048832815976.66</v>
      </c>
      <c r="L6131" s="444">
        <f t="shared" ca="1" si="222"/>
        <v>-5.1103768708650376E+16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-5.1103768708650376E+16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-212932369619376.56</v>
      </c>
      <c r="L6132" s="444">
        <f t="shared" ca="1" si="222"/>
        <v>-5.1316701078269752E+16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-5.1316701078269752E+16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-213819587826123.97</v>
      </c>
      <c r="L6133" s="444">
        <f t="shared" ca="1" si="222"/>
        <v>-5.1530520666095872E+16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-5.1530520666095872E+16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-214710502775399.47</v>
      </c>
      <c r="L6134" s="444">
        <f t="shared" ca="1" si="222"/>
        <v>-5.1745231168871272E+16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-5.1745231168871272E+16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-215605129870296.97</v>
      </c>
      <c r="L6135" s="444">
        <f t="shared" ca="1" si="222"/>
        <v>-5.1960836298741568E+16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-5.1960836298741568E+16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-216503484578089.88</v>
      </c>
      <c r="L6136" s="444">
        <f t="shared" ca="1" si="222"/>
        <v>-5.2177339783319656E+16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-5.2177339783319656E+16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-217405582430498.56</v>
      </c>
      <c r="L6137" s="444">
        <f t="shared" ca="1" si="222"/>
        <v>-5.2394745365750152E+16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-5.2394745365750152E+16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-218311439023958.97</v>
      </c>
      <c r="L6138" s="444">
        <f t="shared" ca="1" si="222"/>
        <v>-5.2613056804774112E+16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-5.2613056804774112E+16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-219221070019892.13</v>
      </c>
      <c r="L6139" s="444">
        <f t="shared" ca="1" si="222"/>
        <v>-5.2832277874794008E+16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-5.2832277874794008E+16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-220134491144975.03</v>
      </c>
      <c r="L6140" s="444">
        <f t="shared" ca="1" si="222"/>
        <v>-5.3052412365938984E+16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-5.3052412365938984E+16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-221051718191412.44</v>
      </c>
      <c r="L6141" s="444">
        <f t="shared" ca="1" si="222"/>
        <v>-5.32734640841304E+16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-5.32734640841304E+16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-221972767017210</v>
      </c>
      <c r="L6142" s="444">
        <f t="shared" ca="1" si="222"/>
        <v>-5.3495436851147608E+16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-5.3495436851147608E+16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-222897653546448.38</v>
      </c>
      <c r="L6143" s="444">
        <f t="shared" ca="1" si="222"/>
        <v>-5.3718334504694056E+16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-5.3718334504694056E+16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-223826393769558.56</v>
      </c>
      <c r="L6144" s="444">
        <f t="shared" ca="1" si="222"/>
        <v>-5.3942160898463616E+16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-5.3942160898463616E+16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-224759003743598.41</v>
      </c>
      <c r="L6145" s="444">
        <f t="shared" ca="1" si="222"/>
        <v>-5.4166919902207216E+16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-5.4166919902207216E+16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-225695499592530.06</v>
      </c>
      <c r="L6146" s="444">
        <f t="shared" ca="1" si="222"/>
        <v>-5.4392615401799744E+16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-5.4392615401799744E+16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-226635897507498.94</v>
      </c>
      <c r="L6147" s="444">
        <f t="shared" ca="1" si="222"/>
        <v>-5.461925129930724E+16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-5.461925129930724E+16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-227580213747113.5</v>
      </c>
      <c r="L6148" s="444">
        <f t="shared" ca="1" si="222"/>
        <v>-5.4846831513054352E+16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-5.4846831513054352E+16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-228528464637726.47</v>
      </c>
      <c r="L6149" s="444">
        <f t="shared" ca="1" si="222"/>
        <v>-5.507535997769208E+16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-5.507535997769208E+16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-229480666573717</v>
      </c>
      <c r="L6150" s="444">
        <f t="shared" ca="1" si="222"/>
        <v>-5.53048406442658E+16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-5.53048406442658E+16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-230436836017774.16</v>
      </c>
      <c r="L6151" s="444">
        <f t="shared" ca="1" si="222"/>
        <v>-5.5535277480283576E+16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-5.5535277480283576E+16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-231396989501181.56</v>
      </c>
      <c r="L6152" s="444">
        <f t="shared" ca="1" si="222"/>
        <v>-5.576667446978476E+16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-5.576667446978476E+16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-232361143624103.16</v>
      </c>
      <c r="L6153" s="444">
        <f t="shared" ca="1" si="222"/>
        <v>-5.5999035613408864E+16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-5.5999035613408864E+16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-233329315055870.25</v>
      </c>
      <c r="L6154" s="444">
        <f t="shared" ca="1" si="222"/>
        <v>-5.6232364928464736E+16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-5.6232364928464736E+16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-234301520535269.72</v>
      </c>
      <c r="L6155" s="444">
        <f t="shared" ca="1" si="222"/>
        <v>-5.6466666449000008E+16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-5.6466666449000008E+16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-235277776870833.41</v>
      </c>
      <c r="L6156" s="444">
        <f t="shared" ca="1" si="222"/>
        <v>-5.670194422587084E+16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-5.670194422587084E+16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-236258100941128.53</v>
      </c>
      <c r="L6157" s="444">
        <f t="shared" ca="1" si="222"/>
        <v>-5.6938202326811968E+16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-5.6938202326811968E+16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-237242509695049.88</v>
      </c>
      <c r="L6158" s="444">
        <f t="shared" ca="1" si="222"/>
        <v>-5.7175444836507016E+16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-5.7175444836507016E+16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-238231020152112.59</v>
      </c>
      <c r="L6159" s="444">
        <f t="shared" ca="1" si="222"/>
        <v>-5.7413675856659128E+16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-5.7413675856659128E+16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-239223649402746.34</v>
      </c>
      <c r="L6160" s="444">
        <f t="shared" ca="1" si="222"/>
        <v>-5.7652899506061872E+16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-5.7652899506061872E+16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-240220414608591.09</v>
      </c>
      <c r="L6161" s="444">
        <f t="shared" ca="1" si="222"/>
        <v>-5.7893119920670464E+16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-5.7893119920670464E+16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-241221333002793.59</v>
      </c>
      <c r="L6162" s="444">
        <f t="shared" ca="1" si="222"/>
        <v>-5.8134341253673256E+16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-5.8134341253673256E+16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-242226421890305.22</v>
      </c>
      <c r="L6163" s="444">
        <f t="shared" ca="1" si="222"/>
        <v>-5.837656767556356E+16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-5.837656767556356E+16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-243235698648181.5</v>
      </c>
      <c r="L6164" s="444">
        <f t="shared" ca="1" si="222"/>
        <v>-5.8619803374211744E+16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-5.8619803374211744E+16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-244249180725882.25</v>
      </c>
      <c r="L6165" s="444">
        <f t="shared" ca="1" si="222"/>
        <v>-5.8864052554937624E+16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-5.8864052554937624E+16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-245266885645573.41</v>
      </c>
      <c r="L6166" s="444">
        <f t="shared" ca="1" si="222"/>
        <v>-5.91093194405832E+16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-5.91093194405832E+16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-246288831002430.03</v>
      </c>
      <c r="L6167" s="444">
        <f t="shared" ca="1" si="222"/>
        <v>-5.9355608271585632E+16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-5.9355608271585632E+16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-247315034464940.16</v>
      </c>
      <c r="L6168" s="444">
        <f t="shared" ca="1" si="222"/>
        <v>-5.9602923306050576E+16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-5.9602923306050576E+16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-248345513775210.72</v>
      </c>
      <c r="L6169" s="444">
        <f t="shared" ca="1" si="222"/>
        <v>-5.9851268819825784E+16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-5.9851268819825784E+16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-249380286749274.06</v>
      </c>
      <c r="L6170" s="444">
        <f t="shared" ca="1" si="222"/>
        <v>-6.0100649106575056E+16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-6.0100649106575056E+16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-250419371277396.06</v>
      </c>
      <c r="L6171" s="444">
        <f t="shared" ca="1" si="222"/>
        <v>-6.0351068477852456E+16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-6.0351068477852456E+16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-251462785324385.22</v>
      </c>
      <c r="L6172" s="444">
        <f t="shared" ca="1" si="222"/>
        <v>-6.060253126317684E+16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-6.060253126317684E+16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-252510546929903.47</v>
      </c>
      <c r="L6173" s="444">
        <f t="shared" ca="1" si="222"/>
        <v>-6.0855041810106744E+16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-6.0855041810106744E+16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-253562674208778.09</v>
      </c>
      <c r="L6174" s="444">
        <f t="shared" ca="1" si="222"/>
        <v>-6.110860448431552E+16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-6.110860448431552E+16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-254619185351314.69</v>
      </c>
      <c r="L6175" s="444">
        <f t="shared" ca="1" si="222"/>
        <v>-6.1363223669666832E+16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-6.1363223669666832E+16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-255680098623611.84</v>
      </c>
      <c r="L6176" s="444">
        <f t="shared" ca="1" si="222"/>
        <v>-6.161890376829044E+16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-6.161890376829044E+16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-256745432367876.78</v>
      </c>
      <c r="L6177" s="444">
        <f t="shared" ca="1" si="222"/>
        <v>-6.187564920065832E+16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-6.187564920065832E+16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-257815205002743</v>
      </c>
      <c r="L6178" s="444">
        <f t="shared" ca="1" si="222"/>
        <v>-6.2133464405661064E+16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-6.2133464405661064E+16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-258889435023587.75</v>
      </c>
      <c r="L6179" s="444">
        <f t="shared" ca="1" si="222"/>
        <v>-6.2392353840684648E+16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-6.2392353840684648E+16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-259968141002852.72</v>
      </c>
      <c r="L6180" s="444">
        <f t="shared" ca="1" si="222"/>
        <v>-6.2652321981687504E+16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-6.2652321981687504E+16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-261051341590364.59</v>
      </c>
      <c r="L6181" s="444">
        <f t="shared" ca="1" si="222"/>
        <v>-6.2913373323277872E+16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-6.2913373323277872E+16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-262139055513657.84</v>
      </c>
      <c r="L6182" s="444">
        <f t="shared" ca="1" si="222"/>
        <v>-6.3175512378791528E+16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-6.3175512378791528E+16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-263231301578298.03</v>
      </c>
      <c r="L6183" s="444">
        <f t="shared" ca="1" si="222"/>
        <v>-6.3438743680369824E+16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-6.3438743680369824E+16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-264328098668207.59</v>
      </c>
      <c r="L6184" s="444">
        <f t="shared" ca="1" si="222"/>
        <v>-6.3703071779038032E+16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-6.3703071779038032E+16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-265429465745991.75</v>
      </c>
      <c r="L6185" s="444">
        <f t="shared" ca="1" si="222"/>
        <v>-6.3968501244784024E+16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-6.3968501244784024E+16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-266535421853266.75</v>
      </c>
      <c r="L6186" s="444">
        <f t="shared" ca="1" si="222"/>
        <v>-6.4235036666637288E+16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-6.4235036666637288E+16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-267645986110988.69</v>
      </c>
      <c r="L6187" s="444">
        <f t="shared" ca="1" si="222"/>
        <v>-6.450268265274828E+16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-6.450268265274828E+16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-268761177719784.53</v>
      </c>
      <c r="L6188" s="444">
        <f t="shared" ca="1" si="222"/>
        <v>-6.4771443830468064E+16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-6.4771443830468064E+16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-269881015960283.63</v>
      </c>
      <c r="L6189" s="444">
        <f t="shared" ca="1" si="222"/>
        <v>-6.5041324846428344E+16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-6.5041324846428344E+16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-271005520193451.44</v>
      </c>
      <c r="L6190" s="444">
        <f t="shared" ca="1" si="222"/>
        <v>-6.5312330366621792E+16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-6.5312330366621792E+16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-272134709860924.13</v>
      </c>
      <c r="L6191" s="444">
        <f t="shared" ca="1" si="222"/>
        <v>-6.558446507648272E+16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-6.558446507648272E+16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-273268604485344.63</v>
      </c>
      <c r="L6192" s="444">
        <f t="shared" ca="1" si="222"/>
        <v>-6.5857733680968064E+16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-6.5857733680968064E+16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-274407223670700.22</v>
      </c>
      <c r="L6193" s="444">
        <f t="shared" ca="1" si="222"/>
        <v>-6.6132140904638768E+16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-6.6132140904638768E+16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-275550587102661.56</v>
      </c>
      <c r="L6194" s="444">
        <f t="shared" ca="1" si="222"/>
        <v>-6.6407691491741432E+16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-6.6407691491741432E+16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-276698714548922.63</v>
      </c>
      <c r="L6195" s="444">
        <f t="shared" ca="1" si="222"/>
        <v>-6.6684390206290352E+16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-6.6684390206290352E+16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-277851625859543.13</v>
      </c>
      <c r="L6196" s="444">
        <f t="shared" ca="1" si="222"/>
        <v>-6.6962241832149896E+16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-6.6962241832149896E+16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-279009340967291.22</v>
      </c>
      <c r="L6197" s="444">
        <f t="shared" ca="1" si="222"/>
        <v>-6.7241251173117184E+16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-6.7241251173117184E+16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-280171879887988.25</v>
      </c>
      <c r="L6198" s="444">
        <f t="shared" ca="1" si="222"/>
        <v>-6.7521423053005176E+16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-6.7521423053005176E+16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-281339262720854.91</v>
      </c>
      <c r="L6199" s="444">
        <f t="shared" ca="1" si="222"/>
        <v>-6.7802762315726032E+16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-6.7802762315726032E+16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-282511509648858.5</v>
      </c>
      <c r="L6200" s="444">
        <f t="shared" ca="1" si="222"/>
        <v>-6.8085273825374888E+16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-6.8085273825374888E+16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-283688640939062</v>
      </c>
      <c r="L6201" s="444">
        <f t="shared" ca="1" si="222"/>
        <v>-6.8368962466313952E+16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-6.8368962466313952E+16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-284870676942974.81</v>
      </c>
      <c r="L6202" s="444">
        <f t="shared" ca="1" si="222"/>
        <v>-6.8653833143256928E+16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-6.8653833143256928E+16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-286057638096903.88</v>
      </c>
      <c r="L6203" s="444">
        <f t="shared" ca="1" si="222"/>
        <v>-6.8939890781353832E+16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-6.8939890781353832E+16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-287249544922307.63</v>
      </c>
      <c r="L6204" s="444">
        <f t="shared" ca="1" si="222"/>
        <v>-6.9227140326276136E+16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-6.9227140326276136E+16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-288446418026150.56</v>
      </c>
      <c r="L6205" s="444">
        <f t="shared" ca="1" si="222"/>
        <v>-6.9515586744302288E+16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-6.9515586744302288E+16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-289648278101259.56</v>
      </c>
      <c r="L6206" s="444">
        <f t="shared" ca="1" si="222"/>
        <v>-6.9805235022403544E+16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-6.9805235022403544E+16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-290855145926681.44</v>
      </c>
      <c r="L6207" s="444">
        <f t="shared" ca="1" si="222"/>
        <v>-7.0096090168330224E+16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-7.0096090168330224E+16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-292067042368042.56</v>
      </c>
      <c r="L6208" s="444">
        <f t="shared" ca="1" si="222"/>
        <v>-7.0388157210698264E+16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-7.0388157210698264E+16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-293283988377909.44</v>
      </c>
      <c r="L6209" s="444">
        <f t="shared" ca="1" si="222"/>
        <v>-7.0681441199076176E+16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-7.0681441199076176E+16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-294506004996150.75</v>
      </c>
      <c r="L6210" s="444">
        <f t="shared" ca="1" si="222"/>
        <v>-7.0975947204072328E+16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-7.0975947204072328E+16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-295733113350301.38</v>
      </c>
      <c r="L6211" s="444">
        <f t="shared" ca="1" si="222"/>
        <v>-7.1271680317422632E+16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-7.1271680317422632E+16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-296965334655927.69</v>
      </c>
      <c r="L6212" s="444">
        <f t="shared" ca="1" si="222"/>
        <v>-7.156864565207856E+16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-7.156864565207856E+16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-298202690216994</v>
      </c>
      <c r="L6213" s="444">
        <f t="shared" ca="1" si="222"/>
        <v>-7.1866848342295552E+16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-7.1866848342295552E+16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-299445201426231.44</v>
      </c>
      <c r="L6214" s="444">
        <f t="shared" ca="1" si="222"/>
        <v>-7.2166293543721776E+16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-7.2166293543721776E+16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-300692889765507.38</v>
      </c>
      <c r="L6215" s="444">
        <f t="shared" ca="1" si="222"/>
        <v>-7.246698643348728E+16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-7.246698643348728E+16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-301945776806197</v>
      </c>
      <c r="L6216" s="444">
        <f t="shared" ca="1" si="222"/>
        <v>-7.2768932210293472E+16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-7.2768932210293472E+16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-303203884209556.13</v>
      </c>
      <c r="L6217" s="444">
        <f t="shared" ca="1" si="222"/>
        <v>-7.3072136094503024E+16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-7.3072136094503024E+16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-304467233727095.94</v>
      </c>
      <c r="L6218" s="444">
        <f t="shared" ca="1" si="222"/>
        <v>-7.3376603328230112E+16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-7.3376603328230112E+16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-305735847200958.81</v>
      </c>
      <c r="L6219" s="444">
        <f t="shared" ca="1" si="222"/>
        <v>-7.3682339175431072E+16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-7.3682339175431072E+16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-307009746564296.13</v>
      </c>
      <c r="L6220" s="444">
        <f t="shared" ca="1" si="222"/>
        <v>-7.3989348921995376E+16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-7.3989348921995376E+16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-308288953841647.38</v>
      </c>
      <c r="L6221" s="444">
        <f t="shared" ca="1" si="222"/>
        <v>-7.4297637875837024E+16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-7.4297637875837024E+16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-309573491149320.94</v>
      </c>
      <c r="L6222" s="444">
        <f t="shared" ca="1" si="222"/>
        <v>-7.4607211366986352E+16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-7.4607211366986352E+16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-310863380695776.44</v>
      </c>
      <c r="L6223" s="444">
        <f t="shared" ca="1" si="222"/>
        <v>-7.4918074747682128E+16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-7.4918074747682128E+16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-312158644782008.88</v>
      </c>
      <c r="L6224" s="444">
        <f t="shared" ca="1" si="222"/>
        <v>-7.5230233392464144E+16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-7.5230233392464144E+16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-313459305801933.94</v>
      </c>
      <c r="L6225" s="444">
        <f t="shared" ca="1" si="222"/>
        <v>-7.554369269826608E+16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-7.554369269826608E+16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-314765386242775.31</v>
      </c>
      <c r="L6226" s="444">
        <f t="shared" ca="1" si="222"/>
        <v>-7.5858458084508848E+16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-7.5858458084508848E+16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-316076908685453.5</v>
      </c>
      <c r="L6227" s="444">
        <f t="shared" ca="1" si="222"/>
        <v>-7.6174534993194304E+16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-7.6174534993194304E+16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-317393895804976.25</v>
      </c>
      <c r="L6228" s="444">
        <f t="shared" ca="1" si="222"/>
        <v>-7.649192888899928E+16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-7.649192888899928E+16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-318716370370830.31</v>
      </c>
      <c r="L6229" s="444">
        <f t="shared" ca="1" si="222"/>
        <v>-7.6810645259370112E+16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-7.6810645259370112E+16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-320044355247375.44</v>
      </c>
      <c r="L6230" s="444">
        <f t="shared" ca="1" si="222"/>
        <v>-7.7130689614617488E+16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-7.7130689614617488E+16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-321377873394239.5</v>
      </c>
      <c r="L6231" s="444">
        <f t="shared" ca="1" si="222"/>
        <v>-7.7452067488011728E+16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-7.7452067488011728E+16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-322716947866715.5</v>
      </c>
      <c r="L6232" s="444">
        <f t="shared" ca="1" si="222"/>
        <v>-7.7774784435878448E+16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-7.7774784435878448E+16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-324061601816160.19</v>
      </c>
      <c r="L6233" s="444">
        <f t="shared" ca="1" si="222"/>
        <v>-7.8098846037694608E+16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-7.8098846037694608E+16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-325411858490394.19</v>
      </c>
      <c r="L6234" s="444">
        <f t="shared" ca="1" si="222"/>
        <v>-7.8424257896185008E+16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-7.8424257896185008E+16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-326767741234104.19</v>
      </c>
      <c r="L6235" s="444">
        <f t="shared" ca="1" si="222"/>
        <v>-7.875102563741912E+16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-7.875102563741912E+16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-328129273489246.31</v>
      </c>
      <c r="L6236" s="444">
        <f t="shared" ca="1" si="222"/>
        <v>-7.9079154910908368E+16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-7.9079154910908368E+16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-329496478795451.5</v>
      </c>
      <c r="L6237" s="444">
        <f t="shared" ca="1" si="222"/>
        <v>-7.9408651389703824E+16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-7.9408651389703824E+16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-330869380790432.63</v>
      </c>
      <c r="L6238" s="444">
        <f t="shared" ca="1" si="222"/>
        <v>-7.9739520770494256E+16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-7.9739520770494256E+16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-332248003210392.75</v>
      </c>
      <c r="L6239" s="444">
        <f t="shared" ca="1" si="222"/>
        <v>-8.0071768773704656E+16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-8.0071768773704656E+16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-333632369890436.06</v>
      </c>
      <c r="L6240" s="444">
        <f t="shared" ca="1" si="222"/>
        <v>-8.0405401143595088E+16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-8.0405401143595088E+16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-335022504764979.5</v>
      </c>
      <c r="L6241" s="444">
        <f t="shared" ca="1" si="222"/>
        <v>-8.0740423648360064E+16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-8.0740423648360064E+16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-336418431868166.94</v>
      </c>
      <c r="L6242" s="444">
        <f t="shared" ca="1" si="222"/>
        <v>-8.1076842080228224E+16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-8.1076842080228224E+16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-337820175334284.25</v>
      </c>
      <c r="L6243" s="444">
        <f t="shared" ca="1" si="222"/>
        <v>-8.1414662255562512E+16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-8.1414662255562512E+16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-339227759398177.13</v>
      </c>
      <c r="L6244" s="444">
        <f t="shared" ca="1" si="222"/>
        <v>-8.1753890014960688E+16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-8.1753890014960688E+16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-340641208395669.5</v>
      </c>
      <c r="L6245" s="444">
        <f t="shared" ca="1" si="222"/>
        <v>-8.2094531223356352E+16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-8.2094531223356352E+16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-342060546763984.81</v>
      </c>
      <c r="L6246" s="444">
        <f t="shared" ca="1" si="222"/>
        <v>-8.2436591770120336E+16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-8.2436591770120336E+16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-343485799042168.06</v>
      </c>
      <c r="L6247" s="444">
        <f t="shared" ca="1" si="222"/>
        <v>-8.2780077569162512E+16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-8.2780077569162512E+16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-344916989871510.44</v>
      </c>
      <c r="L6248" s="444">
        <f t="shared" ca="1" si="222"/>
        <v>-8.3124994559034016E+16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-8.3124994559034016E+16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-346354143995975.06</v>
      </c>
      <c r="L6249" s="444">
        <f t="shared" ca="1" si="222"/>
        <v>-8.3471348703029984E+16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-8.3471348703029984E+16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-347797286262624.94</v>
      </c>
      <c r="L6250" s="444">
        <f t="shared" ca="1" si="222"/>
        <v>-8.3819145989292608E+16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655</v>
      </c>
      <c r="B1" s="444">
        <f ca="1">'Combined Retirement'!I8+'Combined Retirement'!K8</f>
        <v>3153902.9908492919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656</v>
      </c>
      <c r="B2" s="460">
        <v>0.05</v>
      </c>
      <c r="C2" s="446" t="s">
        <v>665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658</v>
      </c>
      <c r="B4" s="451">
        <f ca="1">(SUMIFS(H:H,I:I,"&gt;0",L:L,"&lt;0"))/12</f>
        <v>36.833333333333336</v>
      </c>
      <c r="C4" s="463">
        <f ca="1">(SUMIFS(H:H,I:I,"&gt;0",L:L,"&lt;0"))</f>
        <v>442</v>
      </c>
      <c r="D4" s="456">
        <f t="array" aca="1" ref="D4" ca="1">INDEX(N:N,MATCH(C4,H:H,0),0)</f>
        <v>64710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64" t="s">
        <v>590</v>
      </c>
    </row>
    <row r="8" spans="1:14" ht="11.25" customHeight="1" x14ac:dyDescent="0.3">
      <c r="A8" s="459">
        <v>1</v>
      </c>
      <c r="B8" s="447">
        <f ca="1">B1</f>
        <v>3153902.9908492919</v>
      </c>
      <c r="C8" s="447">
        <f t="shared" ref="C8:C71" si="0">SUMIF(G:G,A8,J:J)</f>
        <v>0</v>
      </c>
      <c r="D8" s="447">
        <f ca="1">SUMIF(G:G,1,K:K)</f>
        <v>161359.66274672435</v>
      </c>
      <c r="E8" s="447">
        <f t="shared" ref="E8:E71" ca="1" si="1">B8-C8+D8</f>
        <v>3315262.6535960161</v>
      </c>
      <c r="F8" s="431"/>
      <c r="G8" s="459">
        <v>1</v>
      </c>
      <c r="H8" s="459">
        <v>1</v>
      </c>
      <c r="I8" s="444">
        <f ca="1">B1</f>
        <v>3153902.9908492919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13141.262461872049</v>
      </c>
      <c r="L8" s="444">
        <f t="shared" ref="L8:L262" ca="1" si="3">I8-J8+K8</f>
        <v>3167044.2533111637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3315262.6535960161</v>
      </c>
      <c r="C9" s="447">
        <f t="shared" si="0"/>
        <v>0</v>
      </c>
      <c r="D9" s="447">
        <f ca="1">SUMIF(G:G,2,K:K)</f>
        <v>169615.12933440314</v>
      </c>
      <c r="E9" s="447">
        <f t="shared" ca="1" si="1"/>
        <v>3484877.7829304193</v>
      </c>
      <c r="F9" s="431"/>
      <c r="G9" s="459">
        <v>1</v>
      </c>
      <c r="H9" s="459">
        <v>2</v>
      </c>
      <c r="I9" s="444">
        <f t="shared" ref="I9:I263" ca="1" si="5">L8</f>
        <v>3167044.2533111637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13196.017722129849</v>
      </c>
      <c r="L9" s="444">
        <f t="shared" ca="1" si="3"/>
        <v>3180240.2710332936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3484877.7829304193</v>
      </c>
      <c r="C10" s="447">
        <f t="shared" si="0"/>
        <v>0</v>
      </c>
      <c r="D10" s="447">
        <f ca="1">SUMIF(G:G,3,K:K)</f>
        <v>178292.96126060685</v>
      </c>
      <c r="E10" s="447">
        <f t="shared" ca="1" si="1"/>
        <v>3663170.7441910263</v>
      </c>
      <c r="F10" s="431"/>
      <c r="G10" s="459">
        <v>1</v>
      </c>
      <c r="H10" s="459">
        <v>3</v>
      </c>
      <c r="I10" s="444">
        <f t="shared" ca="1" si="5"/>
        <v>3180240.2710332936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13251.00112930539</v>
      </c>
      <c r="L10" s="444">
        <f t="shared" ca="1" si="3"/>
        <v>3193491.272162599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3663170.7441910263</v>
      </c>
      <c r="C11" s="447">
        <f t="shared" si="0"/>
        <v>0</v>
      </c>
      <c r="D11" s="447">
        <f ca="1">SUMIF(G:G,4,K:K)</f>
        <v>187414.76753765385</v>
      </c>
      <c r="E11" s="447">
        <f t="shared" ca="1" si="1"/>
        <v>3850585.5117286802</v>
      </c>
      <c r="F11" s="431"/>
      <c r="G11" s="459">
        <v>1</v>
      </c>
      <c r="H11" s="459">
        <v>4</v>
      </c>
      <c r="I11" s="444">
        <f t="shared" ca="1" si="5"/>
        <v>3193491.272162599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13306.213634010828</v>
      </c>
      <c r="L11" s="444">
        <f t="shared" ca="1" si="3"/>
        <v>3206797.4857966099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3850585.5117286802</v>
      </c>
      <c r="C12" s="447">
        <f t="shared" si="0"/>
        <v>0</v>
      </c>
      <c r="D12" s="447">
        <f ca="1">SUMIF(G:G,5,K:K)</f>
        <v>197003.2627359441</v>
      </c>
      <c r="E12" s="447">
        <f t="shared" ca="1" si="1"/>
        <v>4047588.7744646245</v>
      </c>
      <c r="F12" s="431"/>
      <c r="G12" s="459">
        <v>1</v>
      </c>
      <c r="H12" s="459">
        <v>5</v>
      </c>
      <c r="I12" s="444">
        <f t="shared" ca="1" si="5"/>
        <v>3206797.4857966099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13361.656190819207</v>
      </c>
      <c r="L12" s="444">
        <f t="shared" ca="1" si="3"/>
        <v>3220159.141987429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4047588.7744646245</v>
      </c>
      <c r="C13" s="447">
        <f t="shared" si="0"/>
        <v>116996.01957289393</v>
      </c>
      <c r="D13" s="447">
        <f ca="1">SUMIF(G:G,6,K:K)</f>
        <v>205611.7231460592</v>
      </c>
      <c r="E13" s="447">
        <f t="shared" ca="1" si="1"/>
        <v>4136204.4780377895</v>
      </c>
      <c r="F13" s="431"/>
      <c r="G13" s="459">
        <v>1</v>
      </c>
      <c r="H13" s="459">
        <v>6</v>
      </c>
      <c r="I13" s="444">
        <f t="shared" ca="1" si="5"/>
        <v>3220159.141987429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13417.329758280954</v>
      </c>
      <c r="L13" s="444">
        <f t="shared" ca="1" si="3"/>
        <v>3233576.4717457099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4136204.4780377895</v>
      </c>
      <c r="C14" s="447">
        <f t="shared" si="0"/>
        <v>280790.44697494537</v>
      </c>
      <c r="D14" s="447">
        <f ca="1">SUMIF(G:G,7,K:K)</f>
        <v>203893.92693112322</v>
      </c>
      <c r="E14" s="447">
        <f t="shared" ca="1" si="1"/>
        <v>4059307.9579939675</v>
      </c>
      <c r="F14" s="431"/>
      <c r="G14" s="459">
        <v>1</v>
      </c>
      <c r="H14" s="459">
        <v>7</v>
      </c>
      <c r="I14" s="444">
        <f t="shared" ca="1" si="5"/>
        <v>3233576.4717457099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13473.235298940457</v>
      </c>
      <c r="L14" s="444">
        <f t="shared" ca="1" si="3"/>
        <v>3247049.7070446503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4059307.9579939675</v>
      </c>
      <c r="C15" s="447">
        <f t="shared" si="0"/>
        <v>280790.44697494537</v>
      </c>
      <c r="D15" s="447">
        <f ca="1">SUMIF(G:G,8,K:K)</f>
        <v>199959.75502518035</v>
      </c>
      <c r="E15" s="447">
        <f t="shared" ca="1" si="1"/>
        <v>3978477.2660442027</v>
      </c>
      <c r="F15" s="431"/>
      <c r="G15" s="459">
        <v>1</v>
      </c>
      <c r="H15" s="459">
        <v>8</v>
      </c>
      <c r="I15" s="444">
        <f t="shared" ca="1" si="5"/>
        <v>3247049.7070446503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13529.373779352709</v>
      </c>
      <c r="L15" s="444">
        <f t="shared" ca="1" si="3"/>
        <v>3260579.0808240031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3978477.2660442027</v>
      </c>
      <c r="C16" s="447">
        <f t="shared" si="0"/>
        <v>261607.54257494543</v>
      </c>
      <c r="D16" s="447">
        <f ca="1">SUMIF(G:G,9,K:K)</f>
        <v>196310.59962130777</v>
      </c>
      <c r="E16" s="447">
        <f t="shared" ca="1" si="1"/>
        <v>3913180.3230905649</v>
      </c>
      <c r="F16" s="431"/>
      <c r="G16" s="459">
        <v>1</v>
      </c>
      <c r="H16" s="459">
        <v>9</v>
      </c>
      <c r="I16" s="444">
        <f t="shared" ca="1" si="5"/>
        <v>3260579.0808240031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13585.746170100012</v>
      </c>
      <c r="L16" s="444">
        <f t="shared" ca="1" si="3"/>
        <v>3274164.8269941029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3913180.3230905649</v>
      </c>
      <c r="C17" s="447">
        <f t="shared" si="0"/>
        <v>259863.64217494545</v>
      </c>
      <c r="D17" s="447">
        <f ca="1">SUMIF(G:G,10,K:K)</f>
        <v>193059.10534810508</v>
      </c>
      <c r="E17" s="447">
        <f t="shared" ca="1" si="1"/>
        <v>3846375.7862637243</v>
      </c>
      <c r="F17" s="431"/>
      <c r="G17" s="459">
        <v>1</v>
      </c>
      <c r="H17" s="459">
        <v>10</v>
      </c>
      <c r="I17" s="444">
        <f t="shared" ca="1" si="5"/>
        <v>3274164.8269941029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13642.353445808762</v>
      </c>
      <c r="L17" s="444">
        <f t="shared" ca="1" si="3"/>
        <v>3287807.1804399118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3846375.7862637243</v>
      </c>
      <c r="C18" s="447">
        <f t="shared" si="0"/>
        <v>259863.64217494545</v>
      </c>
      <c r="D18" s="447">
        <f ca="1">SUMIF(G:G,11,K:K)</f>
        <v>189641.25845693375</v>
      </c>
      <c r="E18" s="447">
        <f t="shared" ca="1" si="1"/>
        <v>3776153.4025457124</v>
      </c>
      <c r="F18" s="431"/>
      <c r="G18" s="459">
        <v>1</v>
      </c>
      <c r="H18" s="459">
        <v>11</v>
      </c>
      <c r="I18" s="444">
        <f t="shared" ca="1" si="5"/>
        <v>3287807.1804399118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13699.196585166299</v>
      </c>
      <c r="L18" s="444">
        <f t="shared" ca="1" si="3"/>
        <v>3301506.3770250781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3776153.4025457124</v>
      </c>
      <c r="C19" s="447">
        <f t="shared" si="0"/>
        <v>259863.64217494545</v>
      </c>
      <c r="D19" s="447">
        <f ca="1">SUMIF(G:G,12,K:K)</f>
        <v>186048.54803214091</v>
      </c>
      <c r="E19" s="447">
        <f t="shared" ca="1" si="1"/>
        <v>3702338.3084029076</v>
      </c>
      <c r="F19" s="431"/>
      <c r="G19" s="459">
        <v>1</v>
      </c>
      <c r="H19" s="459">
        <v>12</v>
      </c>
      <c r="I19" s="444">
        <f t="shared" ca="1" si="5"/>
        <v>3301506.3770250781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13756.276570937824</v>
      </c>
      <c r="L19" s="444">
        <f t="shared" ca="1" si="3"/>
        <v>3315262.6535960156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3702338.3084029076</v>
      </c>
      <c r="C20" s="447">
        <f t="shared" si="0"/>
        <v>259863.64217494545</v>
      </c>
      <c r="D20" s="447">
        <f ca="1">SUMIF(G:G,13,K:K)</f>
        <v>182272.02772347623</v>
      </c>
      <c r="E20" s="447">
        <f t="shared" ca="1" si="1"/>
        <v>3624746.6939514382</v>
      </c>
      <c r="F20" s="431"/>
      <c r="G20" s="459">
        <v>2</v>
      </c>
      <c r="H20" s="459">
        <v>13</v>
      </c>
      <c r="I20" s="444">
        <f t="shared" ca="1" si="5"/>
        <v>3315262.6535960156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13813.594389983398</v>
      </c>
      <c r="L20" s="444">
        <f t="shared" ca="1" si="3"/>
        <v>3329076.2479859991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3624746.6939514382</v>
      </c>
      <c r="C21" s="447">
        <f t="shared" si="0"/>
        <v>259863.64217494545</v>
      </c>
      <c r="D21" s="447">
        <f ca="1">SUMIF(G:G,14,K:K)</f>
        <v>178302.29346843134</v>
      </c>
      <c r="E21" s="447">
        <f t="shared" ca="1" si="1"/>
        <v>3543185.3452449245</v>
      </c>
      <c r="F21" s="431"/>
      <c r="G21" s="459">
        <v>2</v>
      </c>
      <c r="H21" s="459">
        <v>14</v>
      </c>
      <c r="I21" s="444">
        <f t="shared" ca="1" si="5"/>
        <v>3329076.2479859991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13871.151033274999</v>
      </c>
      <c r="L21" s="444">
        <f t="shared" ca="1" si="3"/>
        <v>3342947.3990192739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3543185.3452449245</v>
      </c>
      <c r="C22" s="447">
        <f t="shared" si="0"/>
        <v>259863.64217494545</v>
      </c>
      <c r="D22" s="447">
        <f ca="1">SUMIF(G:G,15,K:K)</f>
        <v>174129.46007481217</v>
      </c>
      <c r="E22" s="447">
        <f t="shared" ca="1" si="1"/>
        <v>3457451.1631447915</v>
      </c>
      <c r="F22" s="431"/>
      <c r="G22" s="459">
        <v>2</v>
      </c>
      <c r="H22" s="459">
        <v>15</v>
      </c>
      <c r="I22" s="444">
        <f t="shared" ca="1" si="5"/>
        <v>3342947.3990192739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13928.947495913639</v>
      </c>
      <c r="L22" s="444">
        <f t="shared" ca="1" si="3"/>
        <v>3356876.3465151875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3457451.1631447915</v>
      </c>
      <c r="C23" s="447">
        <f t="shared" si="0"/>
        <v>259863.64217494545</v>
      </c>
      <c r="D23" s="447">
        <f ca="1">SUMIF(G:G,16,K:K)</f>
        <v>169743.13660523121</v>
      </c>
      <c r="E23" s="447">
        <f t="shared" ca="1" si="1"/>
        <v>3367330.6575750774</v>
      </c>
      <c r="F23" s="431"/>
      <c r="G23" s="459">
        <v>2</v>
      </c>
      <c r="H23" s="459">
        <v>16</v>
      </c>
      <c r="I23" s="444">
        <f t="shared" ca="1" si="5"/>
        <v>3356876.3465151875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13986.984777146614</v>
      </c>
      <c r="L23" s="444">
        <f t="shared" ca="1" si="3"/>
        <v>3370863.331292334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3367330.6575750774</v>
      </c>
      <c r="C24" s="447">
        <f t="shared" si="0"/>
        <v>259863.64217494545</v>
      </c>
      <c r="D24" s="447">
        <f ca="1">SUMIF(G:G,17,K:K)</f>
        <v>165132.40050222326</v>
      </c>
      <c r="E24" s="447">
        <f t="shared" ca="1" si="1"/>
        <v>3272599.4159023552</v>
      </c>
      <c r="F24" s="431"/>
      <c r="G24" s="459">
        <v>2</v>
      </c>
      <c r="H24" s="459">
        <v>17</v>
      </c>
      <c r="I24" s="444">
        <f t="shared" ca="1" si="5"/>
        <v>3370863.331292334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14045.263880384724</v>
      </c>
      <c r="L24" s="444">
        <f t="shared" ca="1" si="3"/>
        <v>3384908.5951727186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3272599.4159023552</v>
      </c>
      <c r="C25" s="447">
        <f t="shared" si="0"/>
        <v>259863.64217494545</v>
      </c>
      <c r="D25" s="447">
        <f ca="1">SUMIF(G:G,18,K:K)</f>
        <v>160285.77038955363</v>
      </c>
      <c r="E25" s="447">
        <f t="shared" ca="1" si="1"/>
        <v>3173021.5441169632</v>
      </c>
      <c r="F25" s="431"/>
      <c r="G25" s="459">
        <v>2</v>
      </c>
      <c r="H25" s="459">
        <v>18</v>
      </c>
      <c r="I25" s="444">
        <f t="shared" ca="1" si="5"/>
        <v>3384908.5951727186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14103.785813219662</v>
      </c>
      <c r="L25" s="444">
        <f t="shared" ca="1" si="3"/>
        <v>3399012.3809859385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3173021.5441169632</v>
      </c>
      <c r="C26" s="447">
        <f t="shared" si="0"/>
        <v>259863.64217494545</v>
      </c>
      <c r="D26" s="447">
        <f ca="1">SUMIF(G:G,19,K:K)</f>
        <v>155191.177481989</v>
      </c>
      <c r="E26" s="447">
        <f t="shared" ca="1" si="1"/>
        <v>3068349.0794240064</v>
      </c>
      <c r="F26" s="431"/>
      <c r="G26" s="459">
        <v>2</v>
      </c>
      <c r="H26" s="459">
        <v>19</v>
      </c>
      <c r="I26" s="444">
        <f t="shared" ca="1" si="5"/>
        <v>3399012.3809859385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14162.55158744141</v>
      </c>
      <c r="L26" s="444">
        <f t="shared" ca="1" si="3"/>
        <v>3413174.9325733799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3068349.0794240064</v>
      </c>
      <c r="C27" s="447">
        <f t="shared" si="0"/>
        <v>259863.64217494545</v>
      </c>
      <c r="D27" s="447">
        <f ca="1">SUMIF(G:G,20,K:K)</f>
        <v>149835.93553233863</v>
      </c>
      <c r="E27" s="447">
        <f t="shared" ca="1" si="1"/>
        <v>2958321.3727813992</v>
      </c>
      <c r="F27" s="431"/>
      <c r="G27" s="459">
        <v>2</v>
      </c>
      <c r="H27" s="459">
        <v>20</v>
      </c>
      <c r="I27" s="444">
        <f t="shared" ca="1" si="5"/>
        <v>3413174.9325733799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14221.56221905575</v>
      </c>
      <c r="L27" s="444">
        <f t="shared" ca="1" si="3"/>
        <v>3427396.4947924358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2958321.3727813992</v>
      </c>
      <c r="C28" s="447">
        <f t="shared" si="0"/>
        <v>259863.64217494545</v>
      </c>
      <c r="D28" s="447">
        <f ca="1">SUMIF(G:G,21,K:K)</f>
        <v>144206.70924092823</v>
      </c>
      <c r="E28" s="447">
        <f t="shared" ca="1" si="1"/>
        <v>2842664.4398473818</v>
      </c>
      <c r="F28" s="431"/>
      <c r="G28" s="459">
        <v>2</v>
      </c>
      <c r="H28" s="459">
        <v>21</v>
      </c>
      <c r="I28" s="444">
        <f t="shared" ca="1" si="5"/>
        <v>3427396.4947924358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14280.818728301816</v>
      </c>
      <c r="L28" s="444">
        <f t="shared" ca="1" si="3"/>
        <v>3441677.3135207375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2842664.4398473818</v>
      </c>
      <c r="C29" s="447">
        <f t="shared" si="0"/>
        <v>259863.64217494545</v>
      </c>
      <c r="D29" s="447">
        <f ca="1">SUMIF(G:G,22,K:K)</f>
        <v>138289.48104884356</v>
      </c>
      <c r="E29" s="447">
        <f t="shared" ca="1" si="1"/>
        <v>2721090.2787212799</v>
      </c>
      <c r="F29" s="431"/>
      <c r="G29" s="459">
        <v>2</v>
      </c>
      <c r="H29" s="459">
        <v>22</v>
      </c>
      <c r="I29" s="444">
        <f t="shared" ca="1" si="5"/>
        <v>3441677.3135207375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14340.322139669739</v>
      </c>
      <c r="L29" s="444">
        <f t="shared" ca="1" si="3"/>
        <v>3456017.6356604071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2721090.2787212799</v>
      </c>
      <c r="C30" s="447">
        <f t="shared" si="0"/>
        <v>259863.64217494545</v>
      </c>
      <c r="D30" s="447">
        <f ca="1">SUMIF(G:G,23,K:K)</f>
        <v>132069.5162322525</v>
      </c>
      <c r="E30" s="447">
        <f t="shared" ca="1" si="1"/>
        <v>2593296.1527785868</v>
      </c>
      <c r="F30" s="431"/>
      <c r="G30" s="459">
        <v>2</v>
      </c>
      <c r="H30" s="459">
        <v>23</v>
      </c>
      <c r="I30" s="444">
        <f t="shared" ca="1" si="5"/>
        <v>3456017.6356604071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14400.073481918364</v>
      </c>
      <c r="L30" s="444">
        <f t="shared" ca="1" si="3"/>
        <v>3470417.7091423254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2593296.1527785868</v>
      </c>
      <c r="C31" s="447">
        <f t="shared" si="0"/>
        <v>259863.64217494545</v>
      </c>
      <c r="D31" s="447">
        <f ca="1">SUMIF(G:G,24,K:K)</f>
        <v>125531.32621088708</v>
      </c>
      <c r="E31" s="447">
        <f t="shared" ca="1" si="1"/>
        <v>2458963.8368145283</v>
      </c>
      <c r="F31" s="431"/>
      <c r="G31" s="459">
        <v>2</v>
      </c>
      <c r="H31" s="459">
        <v>24</v>
      </c>
      <c r="I31" s="444">
        <f t="shared" ca="1" si="5"/>
        <v>3470417.7091423254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14460.073788093025</v>
      </c>
      <c r="L31" s="444">
        <f t="shared" ca="1" si="3"/>
        <v>3484877.7829304184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2458963.8368145283</v>
      </c>
      <c r="C32" s="447">
        <f t="shared" si="0"/>
        <v>259863.64217494545</v>
      </c>
      <c r="D32" s="447">
        <f ca="1">SUMIF(G:G,25,K:K)</f>
        <v>118658.62997931719</v>
      </c>
      <c r="E32" s="447">
        <f t="shared" ca="1" si="1"/>
        <v>2317758.8246189002</v>
      </c>
      <c r="F32" s="431"/>
      <c r="G32" s="459">
        <v>3</v>
      </c>
      <c r="H32" s="459">
        <v>25</v>
      </c>
      <c r="I32" s="444">
        <f t="shared" ca="1" si="5"/>
        <v>3484877.7829304184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14520.324095543408</v>
      </c>
      <c r="L32" s="444">
        <f t="shared" ca="1" si="3"/>
        <v>3499398.1070259619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2317758.8246189002</v>
      </c>
      <c r="C33" s="447">
        <f t="shared" si="0"/>
        <v>259863.64217494545</v>
      </c>
      <c r="D33" s="447">
        <f ca="1">SUMIF(G:G,26,K:K)</f>
        <v>111434.31356497556</v>
      </c>
      <c r="E33" s="447">
        <f t="shared" ca="1" si="1"/>
        <v>2169329.4960089303</v>
      </c>
      <c r="F33" s="431"/>
      <c r="G33" s="459">
        <v>3</v>
      </c>
      <c r="H33" s="459">
        <v>26</v>
      </c>
      <c r="I33" s="444">
        <f t="shared" ca="1" si="5"/>
        <v>3499398.1070259619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14580.825445941507</v>
      </c>
      <c r="L33" s="444">
        <f t="shared" ca="1" si="3"/>
        <v>3513978.9324719035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2169329.4960089303</v>
      </c>
      <c r="C34" s="447">
        <f t="shared" si="0"/>
        <v>259863.64217494545</v>
      </c>
      <c r="D34" s="447">
        <f ca="1">SUMIF(G:G,27,K:K)</f>
        <v>103840.38741197802</v>
      </c>
      <c r="E34" s="447">
        <f t="shared" ca="1" si="1"/>
        <v>2013306.2412459629</v>
      </c>
      <c r="F34" s="431"/>
      <c r="G34" s="459">
        <v>3</v>
      </c>
      <c r="H34" s="459">
        <v>27</v>
      </c>
      <c r="I34" s="444">
        <f t="shared" ca="1" si="5"/>
        <v>3513978.9324719035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14641.578885299596</v>
      </c>
      <c r="L34" s="444">
        <f t="shared" ca="1" si="3"/>
        <v>3528620.5113572031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2013306.2412459629</v>
      </c>
      <c r="C35" s="447">
        <f t="shared" si="0"/>
        <v>259863.64217494545</v>
      </c>
      <c r="D35" s="447">
        <f ca="1">SUMIF(G:G,28,K:K)</f>
        <v>95857.941584619432</v>
      </c>
      <c r="E35" s="447">
        <f t="shared" ca="1" si="1"/>
        <v>1849300.5406556369</v>
      </c>
      <c r="F35" s="431"/>
      <c r="G35" s="459">
        <v>3</v>
      </c>
      <c r="H35" s="459">
        <v>28</v>
      </c>
      <c r="I35" s="444">
        <f t="shared" ca="1" si="5"/>
        <v>3528620.5113572031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14702.585463988346</v>
      </c>
      <c r="L35" s="444">
        <f t="shared" ca="1" si="3"/>
        <v>3543323.0968211913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1849300.5406556369</v>
      </c>
      <c r="C36" s="447">
        <f t="shared" si="0"/>
        <v>259863.64217494545</v>
      </c>
      <c r="D36" s="447">
        <f ca="1">SUMIF(G:G,29,K:K)</f>
        <v>87467.098678994997</v>
      </c>
      <c r="E36" s="447">
        <f t="shared" ca="1" si="1"/>
        <v>1676903.9971596864</v>
      </c>
      <c r="F36" s="431"/>
      <c r="G36" s="459">
        <v>3</v>
      </c>
      <c r="H36" s="459">
        <v>29</v>
      </c>
      <c r="I36" s="444">
        <f t="shared" ca="1" si="5"/>
        <v>3543323.0968211913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14763.846236754964</v>
      </c>
      <c r="L36" s="444">
        <f t="shared" ca="1" si="3"/>
        <v>3558086.9430579464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1676903.9971596864</v>
      </c>
      <c r="C37" s="447">
        <f t="shared" si="0"/>
        <v>259863.64217494545</v>
      </c>
      <c r="D37" s="447">
        <f ca="1">SUMIF(G:G,30,K:K)</f>
        <v>78646.964325491397</v>
      </c>
      <c r="E37" s="447">
        <f t="shared" ca="1" si="1"/>
        <v>1495687.3193102323</v>
      </c>
      <c r="F37" s="431"/>
      <c r="G37" s="459">
        <v>3</v>
      </c>
      <c r="H37" s="459">
        <v>30</v>
      </c>
      <c r="I37" s="444">
        <f t="shared" ca="1" si="5"/>
        <v>3558086.9430579464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14825.362262741442</v>
      </c>
      <c r="L37" s="444">
        <f t="shared" ca="1" si="3"/>
        <v>3572912.3053206881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1495687.3193102323</v>
      </c>
      <c r="C38" s="447">
        <f t="shared" si="0"/>
        <v>259863.64217494545</v>
      </c>
      <c r="D38" s="447">
        <f ca="1">SUMIF(G:G,31,K:K)</f>
        <v>69375.575158890671</v>
      </c>
      <c r="E38" s="447">
        <f t="shared" ca="1" si="1"/>
        <v>1305199.2522941774</v>
      </c>
      <c r="F38" s="431"/>
      <c r="G38" s="459">
        <v>3</v>
      </c>
      <c r="H38" s="459">
        <v>31</v>
      </c>
      <c r="I38" s="444">
        <f t="shared" ca="1" si="5"/>
        <v>3572912.3053206881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14887.134605502866</v>
      </c>
      <c r="L38" s="444">
        <f t="shared" ca="1" si="3"/>
        <v>3587799.4399261908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1305199.2522941774</v>
      </c>
      <c r="C39" s="447">
        <f t="shared" si="0"/>
        <v>259863.64217494545</v>
      </c>
      <c r="D39" s="447">
        <f ca="1">SUMIF(G:G,32,K:K)</f>
        <v>59629.844126526514</v>
      </c>
      <c r="E39" s="447">
        <f t="shared" ca="1" si="1"/>
        <v>1104965.4542457585</v>
      </c>
      <c r="F39" s="431"/>
      <c r="G39" s="459">
        <v>3</v>
      </c>
      <c r="H39" s="459">
        <v>32</v>
      </c>
      <c r="I39" s="444">
        <f t="shared" ca="1" si="5"/>
        <v>3587799.4399261908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14949.164333025796</v>
      </c>
      <c r="L39" s="444">
        <f t="shared" ca="1" si="3"/>
        <v>3602748.6042592167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1104965.4542457585</v>
      </c>
      <c r="C40" s="447">
        <f t="shared" si="0"/>
        <v>259863.64217494545</v>
      </c>
      <c r="D40" s="447">
        <f ca="1">SUMIF(G:G,33,K:K)</f>
        <v>49385.502998301672</v>
      </c>
      <c r="E40" s="447">
        <f t="shared" ca="1" si="1"/>
        <v>894487.31506911467</v>
      </c>
      <c r="F40" s="431"/>
      <c r="G40" s="459">
        <v>3</v>
      </c>
      <c r="H40" s="459">
        <v>33</v>
      </c>
      <c r="I40" s="444">
        <f t="shared" ca="1" si="5"/>
        <v>3602748.6042592167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15011.452517746737</v>
      </c>
      <c r="L40" s="444">
        <f t="shared" ca="1" si="3"/>
        <v>3617760.0567769636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894487.31506911467</v>
      </c>
      <c r="C41" s="447">
        <f t="shared" si="0"/>
        <v>259863.64217494545</v>
      </c>
      <c r="D41" s="447">
        <f ca="1">SUMIF(G:G,34,K:K)</f>
        <v>38617.041935409005</v>
      </c>
      <c r="E41" s="447">
        <f t="shared" ca="1" si="1"/>
        <v>673240.71482957818</v>
      </c>
      <c r="F41" s="431"/>
      <c r="G41" s="459">
        <v>3</v>
      </c>
      <c r="H41" s="459">
        <v>34</v>
      </c>
      <c r="I41" s="444">
        <f t="shared" ca="1" si="5"/>
        <v>3617760.0567769636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15074.000236570682</v>
      </c>
      <c r="L41" s="444">
        <f t="shared" ca="1" si="3"/>
        <v>3632834.0570135345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673240.71482957818</v>
      </c>
      <c r="C42" s="447">
        <f t="shared" si="0"/>
        <v>259863.64217494545</v>
      </c>
      <c r="D42" s="447">
        <f ca="1">SUMIF(G:G,35,K:K)</f>
        <v>27297.645967273176</v>
      </c>
      <c r="E42" s="447">
        <f t="shared" ca="1" si="1"/>
        <v>440674.71862190589</v>
      </c>
      <c r="F42" s="431"/>
      <c r="G42" s="459">
        <v>3</v>
      </c>
      <c r="H42" s="459">
        <v>35</v>
      </c>
      <c r="I42" s="444">
        <f t="shared" ca="1" si="5"/>
        <v>3632834.0570135345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15136.808570889729</v>
      </c>
      <c r="L42" s="444">
        <f t="shared" ca="1" si="3"/>
        <v>3647970.8655844242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440674.71862190589</v>
      </c>
      <c r="C43" s="447">
        <f t="shared" si="0"/>
        <v>259863.64217494545</v>
      </c>
      <c r="D43" s="447">
        <f ca="1">SUMIF(G:G,36,K:K)</f>
        <v>15399.128218532707</v>
      </c>
      <c r="E43" s="447">
        <f t="shared" ca="1" si="1"/>
        <v>196210.20466549316</v>
      </c>
      <c r="F43" s="431"/>
      <c r="G43" s="459">
        <v>3</v>
      </c>
      <c r="H43" s="459">
        <v>36</v>
      </c>
      <c r="I43" s="444">
        <f t="shared" ca="1" si="5"/>
        <v>3647970.8655844242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15199.878606601767</v>
      </c>
      <c r="L43" s="444">
        <f t="shared" ca="1" si="3"/>
        <v>3663170.7441910258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196210.20466549316</v>
      </c>
      <c r="C44" s="447">
        <f t="shared" si="0"/>
        <v>259863.64217494545</v>
      </c>
      <c r="D44" s="447">
        <f ca="1">SUMIF(G:G,37,K:K)</f>
        <v>2891.8597197871768</v>
      </c>
      <c r="E44" s="447">
        <f t="shared" ca="1" si="1"/>
        <v>-60761.577789665105</v>
      </c>
      <c r="F44" s="431"/>
      <c r="G44" s="459">
        <v>4</v>
      </c>
      <c r="H44" s="459">
        <v>37</v>
      </c>
      <c r="I44" s="444">
        <f t="shared" ca="1" si="5"/>
        <v>3663170.7441910258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15263.211434129276</v>
      </c>
      <c r="L44" s="444">
        <f t="shared" ca="1" si="3"/>
        <v>3678433.955625155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-60761.577789665105</v>
      </c>
      <c r="C45" s="447">
        <f t="shared" si="0"/>
        <v>259863.64217494545</v>
      </c>
      <c r="D45" s="447">
        <f ca="1">SUMIF(G:G,38,K:K)</f>
        <v>-10255.304372670587</v>
      </c>
      <c r="E45" s="447">
        <f t="shared" ca="1" si="1"/>
        <v>-330880.52433728112</v>
      </c>
      <c r="F45" s="431"/>
      <c r="G45" s="459">
        <v>4</v>
      </c>
      <c r="H45" s="459">
        <v>38</v>
      </c>
      <c r="I45" s="444">
        <f t="shared" ca="1" si="5"/>
        <v>3678433.955625155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15326.808148438146</v>
      </c>
      <c r="L45" s="444">
        <f t="shared" ca="1" si="3"/>
        <v>3693760.7637735931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-330880.52433728112</v>
      </c>
      <c r="C46" s="447">
        <f t="shared" si="0"/>
        <v>259863.64217494545</v>
      </c>
      <c r="D46" s="447">
        <f ca="1">SUMIF(G:G,39,K:K)</f>
        <v>-24075.102331861061</v>
      </c>
      <c r="E46" s="447">
        <f t="shared" ca="1" si="1"/>
        <v>-614819.26884408761</v>
      </c>
      <c r="F46" s="431"/>
      <c r="G46" s="459">
        <v>4</v>
      </c>
      <c r="H46" s="459">
        <v>39</v>
      </c>
      <c r="I46" s="444">
        <f t="shared" ca="1" si="5"/>
        <v>3693760.7637735931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15390.669849056638</v>
      </c>
      <c r="L46" s="444">
        <f t="shared" ca="1" si="3"/>
        <v>3709151.4336226499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-614819.26884408761</v>
      </c>
      <c r="C47" s="447">
        <f t="shared" si="0"/>
        <v>259863.64217494545</v>
      </c>
      <c r="D47" s="447">
        <f ca="1">SUMIF(G:G,40,K:K)</f>
        <v>-38601.947382985833</v>
      </c>
      <c r="E47" s="447">
        <f t="shared" ca="1" si="1"/>
        <v>-913284.8584020189</v>
      </c>
      <c r="F47" s="431"/>
      <c r="G47" s="459">
        <v>4</v>
      </c>
      <c r="H47" s="459">
        <v>40</v>
      </c>
      <c r="I47" s="444">
        <f t="shared" ca="1" si="5"/>
        <v>3709151.4336226499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15454.797640094373</v>
      </c>
      <c r="L47" s="444">
        <f t="shared" ca="1" si="3"/>
        <v>3724606.2312627444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-913284.8584020189</v>
      </c>
      <c r="C48" s="447">
        <f t="shared" si="0"/>
        <v>259863.64217494545</v>
      </c>
      <c r="D48" s="447">
        <f ca="1">SUMIF(G:G,41,K:K)</f>
        <v>-53872.013397160023</v>
      </c>
      <c r="E48" s="447">
        <f t="shared" ca="1" si="1"/>
        <v>-1227020.5139741243</v>
      </c>
      <c r="F48" s="431"/>
      <c r="G48" s="459">
        <v>4</v>
      </c>
      <c r="H48" s="459">
        <v>41</v>
      </c>
      <c r="I48" s="444">
        <f t="shared" ca="1" si="5"/>
        <v>3724606.2312627444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15519.192630261436</v>
      </c>
      <c r="L48" s="444">
        <f t="shared" ca="1" si="3"/>
        <v>3740125.4238930061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-1227020.5139741243</v>
      </c>
      <c r="C49" s="447">
        <f t="shared" si="0"/>
        <v>259863.64217494545</v>
      </c>
      <c r="D49" s="447">
        <f ca="1">SUMIF(G:G,42,K:K)</f>
        <v>-69923.324969398731</v>
      </c>
      <c r="E49" s="447">
        <f t="shared" ca="1" si="1"/>
        <v>-1556807.4811184686</v>
      </c>
      <c r="F49" s="431"/>
      <c r="G49" s="459">
        <v>4</v>
      </c>
      <c r="H49" s="459">
        <v>42</v>
      </c>
      <c r="I49" s="444">
        <f t="shared" ca="1" si="5"/>
        <v>3740125.4238930061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15583.855932887525</v>
      </c>
      <c r="L49" s="444">
        <f t="shared" ca="1" si="3"/>
        <v>3755709.2798258937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-1556807.4811184686</v>
      </c>
      <c r="C50" s="447">
        <f t="shared" si="0"/>
        <v>259863.64217494545</v>
      </c>
      <c r="D50" s="447">
        <f ca="1">SUMIF(G:G,43,K:K)</f>
        <v>-86795.852105164216</v>
      </c>
      <c r="E50" s="447">
        <f t="shared" ca="1" si="1"/>
        <v>-1903466.9753985782</v>
      </c>
      <c r="F50" s="431"/>
      <c r="G50" s="459">
        <v>4</v>
      </c>
      <c r="H50" s="459">
        <v>43</v>
      </c>
      <c r="I50" s="444">
        <f t="shared" ca="1" si="5"/>
        <v>3755709.2798258937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15648.788665941225</v>
      </c>
      <c r="L50" s="444">
        <f t="shared" ca="1" si="3"/>
        <v>3771358.0684918351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-1903466.9753985782</v>
      </c>
      <c r="C51" s="447">
        <f t="shared" si="0"/>
        <v>259863.64217494545</v>
      </c>
      <c r="D51" s="447">
        <f ca="1">SUMIF(G:G,44,K:K)</f>
        <v>-104531.6097512565</v>
      </c>
      <c r="E51" s="447">
        <f t="shared" ca="1" si="1"/>
        <v>-2267862.2273247805</v>
      </c>
      <c r="F51" s="431"/>
      <c r="G51" s="459">
        <v>4</v>
      </c>
      <c r="H51" s="459">
        <v>44</v>
      </c>
      <c r="I51" s="444">
        <f t="shared" ca="1" si="5"/>
        <v>3771358.0684918351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15713.991952049311</v>
      </c>
      <c r="L51" s="444">
        <f t="shared" ca="1" si="3"/>
        <v>3787072.0604438842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-2267862.2273247805</v>
      </c>
      <c r="C52" s="447">
        <f t="shared" si="0"/>
        <v>259863.64217494545</v>
      </c>
      <c r="D52" s="447">
        <f ca="1">SUMIF(G:G,45,K:K)</f>
        <v>-123174.76241889328</v>
      </c>
      <c r="E52" s="447">
        <f t="shared" ca="1" si="1"/>
        <v>-2650900.6319186194</v>
      </c>
      <c r="F52" s="431"/>
      <c r="G52" s="459">
        <v>4</v>
      </c>
      <c r="H52" s="459">
        <v>45</v>
      </c>
      <c r="I52" s="444">
        <f t="shared" ca="1" si="5"/>
        <v>3787072.0604438842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15779.466918516184</v>
      </c>
      <c r="L52" s="444">
        <f t="shared" ca="1" si="3"/>
        <v>3802851.5273624002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-2650900.6319186194</v>
      </c>
      <c r="C53" s="447">
        <f t="shared" si="0"/>
        <v>259863.64217494545</v>
      </c>
      <c r="D53" s="447">
        <f ca="1">SUMIF(G:G,46,K:K)</f>
        <v>-142771.73415950529</v>
      </c>
      <c r="E53" s="447">
        <f t="shared" ca="1" si="1"/>
        <v>-3053536.0082530701</v>
      </c>
      <c r="F53" s="431"/>
      <c r="G53" s="459">
        <v>4</v>
      </c>
      <c r="H53" s="459">
        <v>46</v>
      </c>
      <c r="I53" s="444">
        <f t="shared" ca="1" si="5"/>
        <v>3802851.5273624002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15845.214697343334</v>
      </c>
      <c r="L53" s="444">
        <f t="shared" ca="1" si="3"/>
        <v>3818696.7420597435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-3053536.0082530701</v>
      </c>
      <c r="C54" s="447">
        <f t="shared" si="0"/>
        <v>259863.64217494545</v>
      </c>
      <c r="D54" s="447">
        <f ca="1">SUMIF(G:G,47,K:K)</f>
        <v>-163371.3241671017</v>
      </c>
      <c r="E54" s="447">
        <f t="shared" ca="1" si="1"/>
        <v>-3476770.9745951174</v>
      </c>
      <c r="F54" s="431"/>
      <c r="G54" s="459">
        <v>4</v>
      </c>
      <c r="H54" s="459">
        <v>47</v>
      </c>
      <c r="I54" s="444">
        <f t="shared" ca="1" si="5"/>
        <v>3818696.7420597435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15911.236425248931</v>
      </c>
      <c r="L54" s="444">
        <f t="shared" ca="1" si="3"/>
        <v>3834607.9784849924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-3476770.9745951174</v>
      </c>
      <c r="C55" s="447">
        <f t="shared" si="0"/>
        <v>259863.64217494545</v>
      </c>
      <c r="D55" s="447">
        <f ca="1">SUMIF(G:G,48,K:K)</f>
        <v>-185024.82829507237</v>
      </c>
      <c r="E55" s="447">
        <f t="shared" ca="1" si="1"/>
        <v>-3921659.4450651351</v>
      </c>
      <c r="F55" s="431"/>
      <c r="G55" s="459">
        <v>4</v>
      </c>
      <c r="H55" s="459">
        <v>48</v>
      </c>
      <c r="I55" s="444">
        <f t="shared" ca="1" si="5"/>
        <v>3834607.9784849924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15977.533243687467</v>
      </c>
      <c r="L55" s="444">
        <f t="shared" ca="1" si="3"/>
        <v>3850585.5117286798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-3921659.4450651351</v>
      </c>
      <c r="C56" s="447">
        <f t="shared" si="0"/>
        <v>259863.64217494545</v>
      </c>
      <c r="D56" s="447">
        <f ca="1">SUMIF(G:G,49,K:K)</f>
        <v>-207786.16679001987</v>
      </c>
      <c r="E56" s="447">
        <f t="shared" ca="1" si="1"/>
        <v>-4389309.2540301001</v>
      </c>
      <c r="F56" s="431"/>
      <c r="G56" s="459">
        <f>G55+1</f>
        <v>5</v>
      </c>
      <c r="H56" s="459">
        <v>49</v>
      </c>
      <c r="I56" s="444">
        <f t="shared" ca="1" si="5"/>
        <v>3850585.5117286798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16044.106298869499</v>
      </c>
      <c r="L56" s="444">
        <f t="shared" ca="1" si="3"/>
        <v>3866629.6180275492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-4389309.2540301001</v>
      </c>
      <c r="C57" s="447">
        <f t="shared" si="0"/>
        <v>259863.64217494545</v>
      </c>
      <c r="D57" s="447">
        <f ca="1">SUMIF(G:G,50,K:K)</f>
        <v>-231712.0185606973</v>
      </c>
      <c r="E57" s="447">
        <f t="shared" ca="1" si="1"/>
        <v>-4880884.9147657426</v>
      </c>
      <c r="F57" s="431"/>
      <c r="G57" s="459">
        <f t="shared" ref="G57:G67" si="8">G56</f>
        <v>5</v>
      </c>
      <c r="H57" s="459">
        <v>50</v>
      </c>
      <c r="I57" s="444">
        <f t="shared" ca="1" si="5"/>
        <v>3866629.6180275492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16110.956741781454</v>
      </c>
      <c r="L57" s="444">
        <f t="shared" ca="1" si="3"/>
        <v>3882740.5747693307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-4880884.9147657426</v>
      </c>
      <c r="C58" s="447">
        <f t="shared" si="0"/>
        <v>259863.64217494545</v>
      </c>
      <c r="D58" s="447">
        <f ca="1">SUMIF(G:G,51,K:K)</f>
        <v>-256861.96231639953</v>
      </c>
      <c r="E58" s="447">
        <f t="shared" ca="1" si="1"/>
        <v>-5397610.5192570873</v>
      </c>
      <c r="F58" s="431"/>
      <c r="G58" s="459">
        <f t="shared" si="8"/>
        <v>5</v>
      </c>
      <c r="H58" s="459">
        <v>51</v>
      </c>
      <c r="I58" s="444">
        <f t="shared" ca="1" si="5"/>
        <v>3882740.5747693307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16178.085728205544</v>
      </c>
      <c r="L58" s="444">
        <f t="shared" ca="1" si="3"/>
        <v>3898918.6604975364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-5397610.5192570873</v>
      </c>
      <c r="C59" s="447">
        <f t="shared" si="0"/>
        <v>259863.64217494545</v>
      </c>
      <c r="D59" s="447">
        <f ca="1">SUMIF(G:G,52,K:K)</f>
        <v>-283298.62492626224</v>
      </c>
      <c r="E59" s="447">
        <f t="shared" ca="1" si="1"/>
        <v>-5940772.786358295</v>
      </c>
      <c r="F59" s="431"/>
      <c r="G59" s="459">
        <f t="shared" si="8"/>
        <v>5</v>
      </c>
      <c r="H59" s="459">
        <v>52</v>
      </c>
      <c r="I59" s="444">
        <f t="shared" ca="1" si="5"/>
        <v>3898918.6604975364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16245.494418739736</v>
      </c>
      <c r="L59" s="444">
        <f t="shared" ca="1" si="3"/>
        <v>3915164.1549162762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-5940772.786358295</v>
      </c>
      <c r="C60" s="447">
        <f t="shared" si="0"/>
        <v>259863.64217494545</v>
      </c>
      <c r="D60" s="447">
        <f ca="1">SUMIF(G:G,53,K:K)</f>
        <v>-311087.83736890467</v>
      </c>
      <c r="E60" s="447">
        <f t="shared" ca="1" si="1"/>
        <v>-6511724.2659021448</v>
      </c>
      <c r="F60" s="431"/>
      <c r="G60" s="459">
        <f t="shared" si="8"/>
        <v>5</v>
      </c>
      <c r="H60" s="459">
        <v>53</v>
      </c>
      <c r="I60" s="444">
        <f t="shared" ca="1" si="5"/>
        <v>3915164.1549162762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16313.183978817819</v>
      </c>
      <c r="L60" s="444">
        <f t="shared" ca="1" si="3"/>
        <v>3931477.3388950941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-6511724.2659021448</v>
      </c>
      <c r="C61" s="447">
        <f t="shared" si="0"/>
        <v>259863.64217494545</v>
      </c>
      <c r="D61" s="447">
        <f ca="1">SUMIF(G:G,54,K:K)</f>
        <v>-340298.79866075143</v>
      </c>
      <c r="E61" s="447">
        <f t="shared" ca="1" si="1"/>
        <v>-7111886.7067378415</v>
      </c>
      <c r="F61" s="431"/>
      <c r="G61" s="459">
        <f t="shared" si="8"/>
        <v>5</v>
      </c>
      <c r="H61" s="459">
        <v>54</v>
      </c>
      <c r="I61" s="444">
        <f t="shared" ca="1" si="5"/>
        <v>3931477.3388950941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16381.155578729558</v>
      </c>
      <c r="L61" s="444">
        <f t="shared" ca="1" si="3"/>
        <v>3947858.4944738238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-7111886.7067378415</v>
      </c>
      <c r="C62" s="447">
        <f t="shared" si="0"/>
        <v>259863.64217494545</v>
      </c>
      <c r="D62" s="447">
        <f ca="1">SUMIF(G:G,55,K:K)</f>
        <v>-371004.24817123881</v>
      </c>
      <c r="E62" s="447">
        <f t="shared" ca="1" si="1"/>
        <v>-7742754.5970840259</v>
      </c>
      <c r="F62" s="431"/>
      <c r="G62" s="459">
        <f t="shared" si="8"/>
        <v>5</v>
      </c>
      <c r="H62" s="459">
        <v>55</v>
      </c>
      <c r="I62" s="444">
        <f t="shared" ca="1" si="5"/>
        <v>3947858.4944738238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16449.410393640934</v>
      </c>
      <c r="L62" s="444">
        <f t="shared" ca="1" si="3"/>
        <v>3964307.9048674647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-7742754.5970840259</v>
      </c>
      <c r="C63" s="447">
        <f t="shared" si="0"/>
        <v>259863.64217494545</v>
      </c>
      <c r="D63" s="447">
        <f ca="1">SUMIF(G:G,56,K:K)</f>
        <v>-403280.64675399452</v>
      </c>
      <c r="E63" s="447">
        <f t="shared" ca="1" si="1"/>
        <v>-8405898.8860129658</v>
      </c>
      <c r="F63" s="431"/>
      <c r="G63" s="459">
        <f t="shared" si="8"/>
        <v>5</v>
      </c>
      <c r="H63" s="459">
        <v>56</v>
      </c>
      <c r="I63" s="444">
        <f t="shared" ca="1" si="5"/>
        <v>3964307.9048674647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16517.949603614437</v>
      </c>
      <c r="L63" s="444">
        <f t="shared" ca="1" si="3"/>
        <v>3980825.8544710791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-8405898.8860129658</v>
      </c>
      <c r="C64" s="447">
        <f t="shared" si="0"/>
        <v>259863.64217494545</v>
      </c>
      <c r="D64" s="447">
        <f ca="1">SUMIF(G:G,57,K:K)</f>
        <v>-437208.36714503163</v>
      </c>
      <c r="E64" s="447">
        <f t="shared" ca="1" si="1"/>
        <v>-9102970.8953329436</v>
      </c>
      <c r="F64" s="431"/>
      <c r="G64" s="459">
        <f t="shared" si="8"/>
        <v>5</v>
      </c>
      <c r="H64" s="459">
        <v>57</v>
      </c>
      <c r="I64" s="444">
        <f t="shared" ca="1" si="5"/>
        <v>3980825.8544710791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16586.774393629497</v>
      </c>
      <c r="L64" s="444">
        <f t="shared" ca="1" si="3"/>
        <v>3997412.6288647084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-9102970.8953329436</v>
      </c>
      <c r="C65" s="447">
        <f t="shared" si="0"/>
        <v>259863.64217494545</v>
      </c>
      <c r="D65" s="447">
        <f ca="1">SUMIF(G:G,58,K:K)</f>
        <v>-472871.89410207514</v>
      </c>
      <c r="E65" s="447">
        <f t="shared" ca="1" si="1"/>
        <v>-9835706.4316099659</v>
      </c>
      <c r="F65" s="431"/>
      <c r="G65" s="459">
        <f t="shared" si="8"/>
        <v>5</v>
      </c>
      <c r="H65" s="459">
        <v>58</v>
      </c>
      <c r="I65" s="444">
        <f t="shared" ca="1" si="5"/>
        <v>3997412.6288647084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16655.885953602949</v>
      </c>
      <c r="L65" s="444">
        <f t="shared" ca="1" si="3"/>
        <v>4014068.5148183112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-9835706.4316099659</v>
      </c>
      <c r="C66" s="447">
        <f t="shared" si="0"/>
        <v>259863.64217494545</v>
      </c>
      <c r="D66" s="447">
        <f ca="1">SUMIF(G:G,59,K:K)</f>
        <v>-510360.03478339734</v>
      </c>
      <c r="E66" s="447">
        <f t="shared" ca="1" si="1"/>
        <v>-10605930.108568309</v>
      </c>
      <c r="F66" s="431"/>
      <c r="G66" s="459">
        <f t="shared" si="8"/>
        <v>5</v>
      </c>
      <c r="H66" s="459">
        <v>59</v>
      </c>
      <c r="I66" s="444">
        <f t="shared" ca="1" si="5"/>
        <v>4014068.5148183112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16725.285478409631</v>
      </c>
      <c r="L66" s="444">
        <f t="shared" ca="1" si="3"/>
        <v>4030793.800296721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-10605930.108568309</v>
      </c>
      <c r="C67" s="447">
        <f t="shared" si="0"/>
        <v>259863.64217494545</v>
      </c>
      <c r="D67" s="447">
        <f t="shared" ref="D67:D71" ca="1" si="9">SUMIF(G:G,60,K:K)</f>
        <v>-549766.13989003352</v>
      </c>
      <c r="E67" s="447">
        <f t="shared" ca="1" si="1"/>
        <v>-11415559.890633289</v>
      </c>
      <c r="F67" s="431"/>
      <c r="G67" s="459">
        <f t="shared" si="8"/>
        <v>5</v>
      </c>
      <c r="H67" s="459">
        <v>60</v>
      </c>
      <c r="I67" s="444">
        <f t="shared" ca="1" si="5"/>
        <v>4030793.800296721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16794.974167903001</v>
      </c>
      <c r="L67" s="444">
        <f t="shared" ca="1" si="3"/>
        <v>4047588.774464624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-11415559.890633289</v>
      </c>
      <c r="C68" s="447">
        <f t="shared" si="0"/>
        <v>259863.64217494545</v>
      </c>
      <c r="D68" s="447">
        <f t="shared" ca="1" si="9"/>
        <v>-549766.13989003352</v>
      </c>
      <c r="E68" s="447">
        <f t="shared" ca="1" si="1"/>
        <v>-12225189.672698269</v>
      </c>
      <c r="F68" s="431"/>
      <c r="G68" s="459">
        <f>G67+1</f>
        <v>6</v>
      </c>
      <c r="H68" s="459">
        <v>61</v>
      </c>
      <c r="I68" s="444">
        <f t="shared" ca="1" si="5"/>
        <v>4047588.774464624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16864.95322693593</v>
      </c>
      <c r="L68" s="444">
        <f t="shared" ca="1" si="3"/>
        <v>4064453.7276915601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-12225189.672698269</v>
      </c>
      <c r="C69" s="447">
        <f t="shared" si="0"/>
        <v>259863.64217494545</v>
      </c>
      <c r="D69" s="447">
        <f t="shared" ca="1" si="9"/>
        <v>-549766.13989003352</v>
      </c>
      <c r="E69" s="447">
        <f t="shared" ca="1" si="1"/>
        <v>-13034819.454763249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4064453.7276915601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16935.223865381497</v>
      </c>
      <c r="L69" s="444">
        <f t="shared" ca="1" si="3"/>
        <v>4081388.9515569415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-13034819.454763249</v>
      </c>
      <c r="C70" s="447">
        <f t="shared" si="0"/>
        <v>259863.64217494545</v>
      </c>
      <c r="D70" s="447">
        <f t="shared" ca="1" si="9"/>
        <v>-549766.13989003352</v>
      </c>
      <c r="E70" s="447">
        <f t="shared" ca="1" si="1"/>
        <v>-13844449.236828228</v>
      </c>
      <c r="F70" s="431"/>
      <c r="G70" s="459">
        <f t="shared" si="10"/>
        <v>6</v>
      </c>
      <c r="H70" s="459">
        <v>63</v>
      </c>
      <c r="I70" s="444">
        <f t="shared" ca="1" si="5"/>
        <v>4081388.9515569415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17005.787298153922</v>
      </c>
      <c r="L70" s="444">
        <f t="shared" ca="1" si="3"/>
        <v>4098394.7388550956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-13844449.236828228</v>
      </c>
      <c r="C71" s="447">
        <f t="shared" si="0"/>
        <v>259863.64217494545</v>
      </c>
      <c r="D71" s="447">
        <f t="shared" ca="1" si="9"/>
        <v>-549766.13989003352</v>
      </c>
      <c r="E71" s="447">
        <f t="shared" ca="1" si="1"/>
        <v>-14654079.018893208</v>
      </c>
      <c r="F71" s="431"/>
      <c r="G71" s="459">
        <f t="shared" si="10"/>
        <v>6</v>
      </c>
      <c r="H71" s="459">
        <v>64</v>
      </c>
      <c r="I71" s="444">
        <f t="shared" ca="1" si="5"/>
        <v>4098394.7388550956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17076.644745229565</v>
      </c>
      <c r="L71" s="444">
        <f t="shared" ca="1" si="3"/>
        <v>4115471.3836003253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4115471.3836003253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17147.797431668023</v>
      </c>
      <c r="L72" s="444">
        <f t="shared" ca="1" si="3"/>
        <v>4132619.1810319931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4132619.1810319931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17219.246587633308</v>
      </c>
      <c r="L73" s="444">
        <f t="shared" ca="1" si="3"/>
        <v>4149838.4276196263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4149838.4276196263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17290.993448415109</v>
      </c>
      <c r="L74" s="444">
        <f t="shared" ca="1" si="3"/>
        <v>4167129.4210680416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4167129.4210680416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17265.542571472761</v>
      </c>
      <c r="L75" s="444">
        <f t="shared" ca="1" si="3"/>
        <v>4160995.7597249355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4160995.7597249355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17239.985649209819</v>
      </c>
      <c r="L76" s="444">
        <f t="shared" ca="1" si="3"/>
        <v>4154836.5414595664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4154836.5414595664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17214.322239770783</v>
      </c>
      <c r="L77" s="444">
        <f t="shared" ca="1" si="3"/>
        <v>4148651.659784758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4148651.659784758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17188.551899459078</v>
      </c>
      <c r="L78" s="444">
        <f t="shared" ca="1" si="3"/>
        <v>4142441.0077696382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4142441.0077696382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17162.674182729414</v>
      </c>
      <c r="L79" s="444">
        <f t="shared" ca="1" si="3"/>
        <v>4136204.4780377885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4136204.4780377885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17136.688642180041</v>
      </c>
      <c r="L80" s="444">
        <f t="shared" ca="1" si="3"/>
        <v>4129941.9627653896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4129941.9627653896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17110.594828545043</v>
      </c>
      <c r="L81" s="444">
        <f t="shared" ca="1" si="3"/>
        <v>4123653.3536793557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4123653.3536793557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17084.39229068657</v>
      </c>
      <c r="L82" s="444">
        <f t="shared" ca="1" si="3"/>
        <v>4117338.5420554634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4117338.5420554634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17058.080575587017</v>
      </c>
      <c r="L83" s="444">
        <f t="shared" ca="1" si="3"/>
        <v>4110997.4187164716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4110997.4187164716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17031.659228341217</v>
      </c>
      <c r="L84" s="444">
        <f t="shared" ca="1" si="3"/>
        <v>4104629.8740302338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4104629.8740302338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17005.12779214856</v>
      </c>
      <c r="L85" s="444">
        <f t="shared" ca="1" si="3"/>
        <v>4098235.7979078032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4098235.7979078032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16978.485808305104</v>
      </c>
      <c r="L86" s="444">
        <f t="shared" ca="1" si="3"/>
        <v>4091815.0798015292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4091815.0798015292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16951.732816195625</v>
      </c>
      <c r="L87" s="444">
        <f t="shared" ca="1" si="3"/>
        <v>4085367.6087031458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4085367.6087031458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16924.868353285696</v>
      </c>
      <c r="L88" s="444">
        <f t="shared" ca="1" si="3"/>
        <v>4078893.2731418526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4078893.2731418526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16897.891955113639</v>
      </c>
      <c r="L89" s="444">
        <f t="shared" ca="1" si="3"/>
        <v>4072391.9611823871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4072391.9611823871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16870.803155282534</v>
      </c>
      <c r="L90" s="444">
        <f t="shared" ca="1" si="3"/>
        <v>4065863.5604230906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4065863.5604230906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16843.601485452131</v>
      </c>
      <c r="L91" s="444">
        <f t="shared" ca="1" si="3"/>
        <v>4059307.9579939637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4059307.9579939637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16816.286475330773</v>
      </c>
      <c r="L92" s="444">
        <f t="shared" ca="1" si="3"/>
        <v>4052725.0405547153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4052725.0405547153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16788.857652667233</v>
      </c>
      <c r="L93" s="444">
        <f t="shared" ca="1" si="3"/>
        <v>4046114.6942928038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4046114.6942928038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16761.314543242603</v>
      </c>
      <c r="L94" s="444">
        <f t="shared" ca="1" si="3"/>
        <v>4039476.8049214673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4039476.8049214673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16733.656670862034</v>
      </c>
      <c r="L95" s="444">
        <f t="shared" ca="1" si="3"/>
        <v>4032811.2576777502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4032811.2576777502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16705.883557346548</v>
      </c>
      <c r="L96" s="444">
        <f t="shared" ca="1" si="3"/>
        <v>4026117.9373205178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4026117.9373205178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16677.994722524745</v>
      </c>
      <c r="L97" s="444">
        <f t="shared" ca="1" si="3"/>
        <v>4019396.7281284635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4019396.7281284635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16649.989684224518</v>
      </c>
      <c r="L98" s="444">
        <f t="shared" ca="1" si="3"/>
        <v>4012647.5138981091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4012647.5138981091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16621.867958264709</v>
      </c>
      <c r="L99" s="444">
        <f t="shared" ca="1" si="3"/>
        <v>4005870.177941795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4005870.177941795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16593.629058446732</v>
      </c>
      <c r="L100" s="444">
        <f t="shared" ca="1" si="3"/>
        <v>3999064.6030856627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3999064.6030856627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16565.272496546182</v>
      </c>
      <c r="L101" s="444">
        <f t="shared" ca="1" si="3"/>
        <v>3992230.6716676299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3992230.6716676299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16536.797782304377</v>
      </c>
      <c r="L102" s="444">
        <f t="shared" ca="1" si="3"/>
        <v>3985368.2655353551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3985368.2655353551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16508.204423419898</v>
      </c>
      <c r="L103" s="444">
        <f t="shared" ca="1" si="3"/>
        <v>3978477.2660441957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3978477.2660441957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16479.491925540071</v>
      </c>
      <c r="L104" s="444">
        <f t="shared" ca="1" si="3"/>
        <v>3971557.5540551567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3971557.5540551567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16457.926043919077</v>
      </c>
      <c r="L105" s="444">
        <f t="shared" ca="1" si="3"/>
        <v>3966360.1765844971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3966360.1765844971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16436.270304457994</v>
      </c>
      <c r="L106" s="444">
        <f t="shared" ca="1" si="3"/>
        <v>3961141.1433743765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3961141.1433743765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16414.524332749155</v>
      </c>
      <c r="L107" s="444">
        <f t="shared" ca="1" si="3"/>
        <v>3955900.3641925468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3955900.3641925468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16392.687752824866</v>
      </c>
      <c r="L108" s="444">
        <f t="shared" ca="1" si="3"/>
        <v>3950637.7484307927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3950637.7484307927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16370.76018715089</v>
      </c>
      <c r="L109" s="444">
        <f t="shared" ca="1" si="3"/>
        <v>3945353.2051033648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3945353.2051033648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16348.741256619942</v>
      </c>
      <c r="L110" s="444">
        <f t="shared" ca="1" si="3"/>
        <v>3940046.6428454057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3940046.6428454057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16326.630580545112</v>
      </c>
      <c r="L111" s="444">
        <f t="shared" ca="1" si="3"/>
        <v>3934717.9699113718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3934717.9699113718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16304.427776653301</v>
      </c>
      <c r="L112" s="444">
        <f t="shared" ca="1" si="3"/>
        <v>3929367.0941734463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3929367.0941734463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16282.132461078612</v>
      </c>
      <c r="L113" s="444">
        <f t="shared" ca="1" si="3"/>
        <v>3923993.9231199459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3923993.9231199459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16259.744248355693</v>
      </c>
      <c r="L114" s="444">
        <f t="shared" ca="1" si="3"/>
        <v>3918598.3638537228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3918598.3638537228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16237.2627514131</v>
      </c>
      <c r="L115" s="444">
        <f t="shared" ca="1" si="3"/>
        <v>3913180.323090557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3913180.323090557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16214.687581566575</v>
      </c>
      <c r="L116" s="444">
        <f t="shared" ca="1" si="3"/>
        <v>3907739.7071575448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3907739.7071575448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16192.018348512358</v>
      </c>
      <c r="L117" s="444">
        <f t="shared" ca="1" si="3"/>
        <v>3902276.4219914782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3902276.4219914782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16169.254660320415</v>
      </c>
      <c r="L118" s="444">
        <f t="shared" ca="1" si="3"/>
        <v>3896790.3731372198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3896790.3731372198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16146.39612342767</v>
      </c>
      <c r="L119" s="444">
        <f t="shared" ca="1" si="3"/>
        <v>3891281.4657460689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3891281.4657460689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16123.442342631208</v>
      </c>
      <c r="L120" s="444">
        <f t="shared" ca="1" si="3"/>
        <v>3885749.6045741211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3885749.6045741211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16100.392921081426</v>
      </c>
      <c r="L121" s="444">
        <f t="shared" ca="1" si="3"/>
        <v>3880194.6939806235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3880194.6939806235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16077.247460275186</v>
      </c>
      <c r="L122" s="444">
        <f t="shared" ca="1" si="3"/>
        <v>3874616.6379263196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3874616.6379263196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16054.00556004892</v>
      </c>
      <c r="L123" s="444">
        <f t="shared" ca="1" si="3"/>
        <v>3869015.3399717896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3869015.3399717896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16030.666818571712</v>
      </c>
      <c r="L124" s="444">
        <f t="shared" ca="1" si="3"/>
        <v>3863390.7032757825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3863390.7032757825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16007.230832338346</v>
      </c>
      <c r="L125" s="444">
        <f t="shared" ca="1" si="3"/>
        <v>3857742.630593542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3857742.630593542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15983.697196162346</v>
      </c>
      <c r="L126" s="444">
        <f t="shared" ca="1" si="3"/>
        <v>3852071.0242751255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3852071.0242751255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15960.065503168942</v>
      </c>
      <c r="L127" s="444">
        <f t="shared" ca="1" si="3"/>
        <v>3846375.7862637155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3846375.7862637155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15936.335344788069</v>
      </c>
      <c r="L128" s="444">
        <f t="shared" ca="1" si="3"/>
        <v>3840656.8180939248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3840656.8180939248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15912.506310747274</v>
      </c>
      <c r="L129" s="444">
        <f t="shared" ca="1" si="3"/>
        <v>3834914.0208900934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3834914.0208900934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15888.577989064644</v>
      </c>
      <c r="L130" s="444">
        <f t="shared" ca="1" si="3"/>
        <v>3829147.2953645792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3829147.2953645792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15864.549966041668</v>
      </c>
      <c r="L131" s="444">
        <f t="shared" ca="1" si="3"/>
        <v>3823356.5418160418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3823356.5418160418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15840.421826256095</v>
      </c>
      <c r="L132" s="444">
        <f t="shared" ca="1" si="3"/>
        <v>3817541.6601277189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3817541.6601277189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15816.19315255475</v>
      </c>
      <c r="L133" s="444">
        <f t="shared" ca="1" si="3"/>
        <v>3811702.5497656949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3811702.5497656949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15791.863526046316</v>
      </c>
      <c r="L134" s="444">
        <f t="shared" ca="1" si="3"/>
        <v>3805839.1097771623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3805839.1097771623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15767.432526094097</v>
      </c>
      <c r="L135" s="444">
        <f t="shared" ca="1" si="3"/>
        <v>3799951.2387886774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3799951.2387886774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15742.899730308742</v>
      </c>
      <c r="L136" s="444">
        <f t="shared" ca="1" si="3"/>
        <v>3794038.8350044074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3794038.8350044074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15718.264714540952</v>
      </c>
      <c r="L137" s="444">
        <f t="shared" ca="1" si="3"/>
        <v>3788101.7962043695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3788101.7962043695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15693.527052874128</v>
      </c>
      <c r="L138" s="444">
        <f t="shared" ca="1" si="3"/>
        <v>3782140.0197426649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3782140.0197426649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15668.686317617025</v>
      </c>
      <c r="L139" s="444">
        <f t="shared" ca="1" si="3"/>
        <v>3776153.4025457031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3776153.4025457031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15643.742079296351</v>
      </c>
      <c r="L140" s="444">
        <f t="shared" ca="1" si="3"/>
        <v>3770141.8411104204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3770141.8411104204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15618.693906649338</v>
      </c>
      <c r="L141" s="444">
        <f t="shared" ca="1" si="3"/>
        <v>3764105.231502491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3764105.231502491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15593.541366616299</v>
      </c>
      <c r="L142" s="444">
        <f t="shared" ca="1" si="3"/>
        <v>3758043.4693545285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3758043.4693545285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15568.284024333123</v>
      </c>
      <c r="L143" s="444">
        <f t="shared" ca="1" si="3"/>
        <v>3751956.4498642827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3751956.4498642827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15542.921443123765</v>
      </c>
      <c r="L144" s="444">
        <f t="shared" ca="1" si="3"/>
        <v>3745844.0677928277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3745844.0677928277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15517.453184492704</v>
      </c>
      <c r="L145" s="444">
        <f t="shared" ca="1" si="3"/>
        <v>3739706.2174627418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3739706.2174627418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15491.878808117348</v>
      </c>
      <c r="L146" s="444">
        <f t="shared" ca="1" si="3"/>
        <v>3733542.7927562804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3733542.7927562804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15466.197871840423</v>
      </c>
      <c r="L147" s="444">
        <f t="shared" ca="1" si="3"/>
        <v>3727353.6871135421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3727353.6871135421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15440.409931662345</v>
      </c>
      <c r="L148" s="444">
        <f t="shared" ca="1" si="3"/>
        <v>3721138.7935306258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3721138.7935306258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15414.514541733528</v>
      </c>
      <c r="L149" s="444">
        <f t="shared" ca="1" si="3"/>
        <v>3714898.0045577805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3714898.0045577805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15388.511254346675</v>
      </c>
      <c r="L150" s="444">
        <f t="shared" ca="1" si="3"/>
        <v>3708631.2122975481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3708631.2122975481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15362.39961992904</v>
      </c>
      <c r="L151" s="444">
        <f t="shared" ca="1" si="3"/>
        <v>3702338.3084028983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3702338.3084028983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15336.179187034664</v>
      </c>
      <c r="L152" s="444">
        <f t="shared" ca="1" si="3"/>
        <v>3696019.1840753541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3696019.1840753541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15309.849502336563</v>
      </c>
      <c r="L153" s="444">
        <f t="shared" ca="1" si="3"/>
        <v>3689673.730063112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3689673.730063112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15283.410110618888</v>
      </c>
      <c r="L154" s="444">
        <f t="shared" ca="1" si="3"/>
        <v>3683301.8366591521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3683301.8366591521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15256.860554769055</v>
      </c>
      <c r="L155" s="444">
        <f t="shared" ca="1" si="3"/>
        <v>3676903.3936993424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3676903.3936993424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15230.200375769849</v>
      </c>
      <c r="L156" s="444">
        <f t="shared" ca="1" si="3"/>
        <v>3670478.2905605333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3670478.2905605333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15203.429112691476</v>
      </c>
      <c r="L157" s="444">
        <f t="shared" ca="1" si="3"/>
        <v>3664026.4161586459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3664026.4161586459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15176.546302683613</v>
      </c>
      <c r="L158" s="444">
        <f t="shared" ca="1" si="3"/>
        <v>3657547.6589467507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3657547.6589467507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15149.551480967382</v>
      </c>
      <c r="L159" s="444">
        <f t="shared" ca="1" si="3"/>
        <v>3651041.9069131394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3651041.9069131394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15122.444180827333</v>
      </c>
      <c r="L160" s="444">
        <f t="shared" ca="1" si="3"/>
        <v>3644509.0475793877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3644509.0475793877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15095.223933603369</v>
      </c>
      <c r="L161" s="444">
        <f t="shared" ca="1" si="3"/>
        <v>3637948.967998412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3637948.967998412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15067.890268682639</v>
      </c>
      <c r="L162" s="444">
        <f t="shared" ca="1" si="3"/>
        <v>3631361.5547525156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3631361.5547525156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15040.4427134914</v>
      </c>
      <c r="L163" s="444">
        <f t="shared" ca="1" si="3"/>
        <v>3624746.6939514284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3624746.6939514284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15012.880793486873</v>
      </c>
      <c r="L164" s="444">
        <f t="shared" ca="1" si="3"/>
        <v>3618104.2712303363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3618104.2712303363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14985.204032148988</v>
      </c>
      <c r="L165" s="444">
        <f t="shared" ca="1" si="3"/>
        <v>3611434.1717479066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3611434.1717479066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14957.411950972199</v>
      </c>
      <c r="L166" s="444">
        <f t="shared" ca="1" si="3"/>
        <v>3604736.2801843002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3604736.2801843002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14929.504069457173</v>
      </c>
      <c r="L167" s="444">
        <f t="shared" ca="1" si="3"/>
        <v>3598010.4807391786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3598010.4807391786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14901.4799051025</v>
      </c>
      <c r="L168" s="444">
        <f t="shared" ca="1" si="3"/>
        <v>3591256.6571297022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3591256.6571297022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14873.338973396349</v>
      </c>
      <c r="L169" s="444">
        <f t="shared" ca="1" si="3"/>
        <v>3584474.6925885198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3584474.6925885198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14845.080787808087</v>
      </c>
      <c r="L170" s="444">
        <f t="shared" ca="1" si="3"/>
        <v>3577664.4698617491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3577664.4698617491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14816.704859779878</v>
      </c>
      <c r="L171" s="444">
        <f t="shared" ca="1" si="3"/>
        <v>3570825.8712069499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3570825.8712069499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14788.210698718212</v>
      </c>
      <c r="L172" s="444">
        <f t="shared" ca="1" si="3"/>
        <v>3563958.7783910893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3563958.7783910893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14759.597811985461</v>
      </c>
      <c r="L173" s="444">
        <f t="shared" ca="1" si="3"/>
        <v>3557063.0726884957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3557063.0726884957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14730.865704891317</v>
      </c>
      <c r="L174" s="444">
        <f t="shared" ca="1" si="3"/>
        <v>3550138.6348788082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3550138.6348788082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14702.013880684288</v>
      </c>
      <c r="L175" s="444">
        <f t="shared" ca="1" si="3"/>
        <v>3543185.3452449138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3543185.3452449138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14673.041840543061</v>
      </c>
      <c r="L176" s="444">
        <f t="shared" ca="1" si="3"/>
        <v>3536203.083570878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3536203.083570878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14643.949083567915</v>
      </c>
      <c r="L177" s="444">
        <f t="shared" ca="1" si="3"/>
        <v>3529191.7291398672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3529191.7291398672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14614.735106772032</v>
      </c>
      <c r="L178" s="444">
        <f t="shared" ca="1" si="3"/>
        <v>3522151.1607320602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3522151.1607320602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14585.399405072842</v>
      </c>
      <c r="L179" s="444">
        <f t="shared" ca="1" si="3"/>
        <v>3515081.2566225543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3515081.2566225543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14555.941471283229</v>
      </c>
      <c r="L180" s="444">
        <f t="shared" ca="1" si="3"/>
        <v>3507981.8945792587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3507981.8945792587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14526.36079610283</v>
      </c>
      <c r="L181" s="444">
        <f t="shared" ca="1" si="3"/>
        <v>3500852.9518607827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3500852.9518607827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14496.656868109181</v>
      </c>
      <c r="L182" s="444">
        <f t="shared" ca="1" si="3"/>
        <v>3493694.3052143129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3493694.3052143129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14466.829173748891</v>
      </c>
      <c r="L183" s="444">
        <f t="shared" ca="1" si="3"/>
        <v>3486505.8308734829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3486505.8308734829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14436.877197328766</v>
      </c>
      <c r="L184" s="444">
        <f t="shared" ca="1" si="3"/>
        <v>3479287.404556233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3479287.404556233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14406.800421006892</v>
      </c>
      <c r="L185" s="444">
        <f t="shared" ca="1" si="3"/>
        <v>3472038.9014626611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3472038.9014626611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14376.598324783676</v>
      </c>
      <c r="L186" s="444">
        <f t="shared" ca="1" si="3"/>
        <v>3464760.1962728659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3464760.1962728659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14346.270386492864</v>
      </c>
      <c r="L187" s="444">
        <f t="shared" ca="1" si="3"/>
        <v>3457451.1631447799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3457451.1631447799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14315.816081792504</v>
      </c>
      <c r="L188" s="444">
        <f t="shared" ca="1" si="3"/>
        <v>3450111.6757119936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3450111.6757119936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14285.234884155894</v>
      </c>
      <c r="L189" s="444">
        <f t="shared" ca="1" si="3"/>
        <v>3442741.6070815707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3442741.6070815707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14254.526264862465</v>
      </c>
      <c r="L190" s="444">
        <f t="shared" ca="1" si="3"/>
        <v>3435340.8298318544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3435340.8298318544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14223.689692988648</v>
      </c>
      <c r="L191" s="444">
        <f t="shared" ca="1" si="3"/>
        <v>3427909.2160102641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3427909.2160102641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14192.724635398688</v>
      </c>
      <c r="L192" s="444">
        <f t="shared" ca="1" si="3"/>
        <v>3420446.6371310838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3420446.6371310838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14161.630556735436</v>
      </c>
      <c r="L193" s="444">
        <f t="shared" ca="1" si="3"/>
        <v>3412952.9641732401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3412952.9641732401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14130.406919411089</v>
      </c>
      <c r="L194" s="444">
        <f t="shared" ca="1" si="3"/>
        <v>3405428.0675780722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3405428.0675780722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14099.053183597889</v>
      </c>
      <c r="L195" s="444">
        <f t="shared" ca="1" si="3"/>
        <v>3397871.8172470913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3397871.8172470913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14067.568807218804</v>
      </c>
      <c r="L196" s="444">
        <f t="shared" ca="1" si="3"/>
        <v>3390284.0825397312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3390284.0825397312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14035.953245938135</v>
      </c>
      <c r="L197" s="444">
        <f t="shared" ca="1" si="3"/>
        <v>3382664.7322710906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3382664.7322710906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14004.205953152132</v>
      </c>
      <c r="L198" s="444">
        <f t="shared" ca="1" si="3"/>
        <v>3375013.6347096637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3375013.6347096637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13972.32637997952</v>
      </c>
      <c r="L199" s="444">
        <f t="shared" ca="1" si="3"/>
        <v>3367330.6575750643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3367330.6575750643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13940.313975252022</v>
      </c>
      <c r="L200" s="444">
        <f t="shared" ca="1" si="3"/>
        <v>3359615.6680357377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3359615.6680357377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13908.16818550483</v>
      </c>
      <c r="L201" s="444">
        <f t="shared" ca="1" si="3"/>
        <v>3351868.5327066635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3351868.5327066635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13875.888454967018</v>
      </c>
      <c r="L202" s="444">
        <f t="shared" ca="1" si="3"/>
        <v>3344089.1176470518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3344089.1176470518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13843.47422555197</v>
      </c>
      <c r="L203" s="444">
        <f t="shared" ca="1" si="3"/>
        <v>3336277.2883580248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3336277.2883580248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13810.924936847689</v>
      </c>
      <c r="L204" s="444">
        <f t="shared" ca="1" si="3"/>
        <v>3328432.9097802937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3328432.9097802937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13778.240026107147</v>
      </c>
      <c r="L205" s="444">
        <f t="shared" ca="1" si="3"/>
        <v>3320555.8462918219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3320555.8462918219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13745.418928238512</v>
      </c>
      <c r="L206" s="444">
        <f t="shared" ca="1" si="3"/>
        <v>3312645.9617054816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3312645.9617054816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13712.461075795429</v>
      </c>
      <c r="L207" s="444">
        <f t="shared" ca="1" si="3"/>
        <v>3304703.1192666981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3304703.1192666981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13679.365898967166</v>
      </c>
      <c r="L208" s="444">
        <f t="shared" ca="1" si="3"/>
        <v>3296727.1816510865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3296727.1816510865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13646.132825568782</v>
      </c>
      <c r="L209" s="444">
        <f t="shared" ca="1" si="3"/>
        <v>3288718.0109620765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3288718.0109620765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13612.76128103124</v>
      </c>
      <c r="L210" s="444">
        <f t="shared" ca="1" si="3"/>
        <v>3280675.4687285288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3280675.4687285288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13579.250688391458</v>
      </c>
      <c r="L211" s="444">
        <f t="shared" ca="1" si="3"/>
        <v>3272599.4159023413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3272599.4159023413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13545.600468282342</v>
      </c>
      <c r="L212" s="444">
        <f t="shared" ca="1" si="3"/>
        <v>3264489.7128560445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3264489.7128560445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13511.810038922773</v>
      </c>
      <c r="L213" s="444">
        <f t="shared" ca="1" si="3"/>
        <v>3256346.2193803885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3256346.2193803885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13477.878816107541</v>
      </c>
      <c r="L214" s="444">
        <f t="shared" ca="1" si="3"/>
        <v>3248168.7946819174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3248168.7946819174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13443.806213197244</v>
      </c>
      <c r="L215" s="444">
        <f t="shared" ca="1" si="3"/>
        <v>3239957.2973805359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3239957.2973805359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13409.591641108154</v>
      </c>
      <c r="L216" s="444">
        <f t="shared" ca="1" si="3"/>
        <v>3231711.5855070651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3231711.5855070651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13375.234508302026</v>
      </c>
      <c r="L217" s="444">
        <f t="shared" ca="1" si="3"/>
        <v>3223431.5165007883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3223431.5165007883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13340.734220775872</v>
      </c>
      <c r="L218" s="444">
        <f t="shared" ca="1" si="3"/>
        <v>3215116.9472069852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3215116.9472069852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13306.090182051694</v>
      </c>
      <c r="L219" s="444">
        <f t="shared" ca="1" si="3"/>
        <v>3206767.7338744579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3206767.7338744579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13271.301793166162</v>
      </c>
      <c r="L220" s="444">
        <f t="shared" ca="1" si="3"/>
        <v>3198383.732153045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3198383.732153045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13236.368452660276</v>
      </c>
      <c r="L221" s="444">
        <f t="shared" ca="1" si="3"/>
        <v>3189964.7970911264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3189964.7970911264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13201.289556568949</v>
      </c>
      <c r="L222" s="444">
        <f t="shared" ca="1" si="3"/>
        <v>3181510.7831331166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3181510.7831331166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13166.064498410573</v>
      </c>
      <c r="L223" s="444">
        <f t="shared" ca="1" si="3"/>
        <v>3173021.5441169483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3173021.5441169483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13130.692669176538</v>
      </c>
      <c r="L224" s="444">
        <f t="shared" ca="1" si="3"/>
        <v>3164496.9332715459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3164496.9332715459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13095.173457320696</v>
      </c>
      <c r="L225" s="444">
        <f t="shared" ca="1" si="3"/>
        <v>3155936.8032142879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3155936.8032142879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13059.506248748787</v>
      </c>
      <c r="L226" s="444">
        <f t="shared" ca="1" si="3"/>
        <v>3147341.0059484579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3147341.0059484579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13023.690426807829</v>
      </c>
      <c r="L227" s="444">
        <f t="shared" ca="1" si="3"/>
        <v>3138709.3928606869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3138709.3928606869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12987.72537227545</v>
      </c>
      <c r="L228" s="444">
        <f t="shared" ca="1" si="3"/>
        <v>3130041.8147183834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3130041.8147183834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12951.610463349185</v>
      </c>
      <c r="L229" s="444">
        <f t="shared" ca="1" si="3"/>
        <v>3121338.1216671537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3121338.1216671537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12915.345075635729</v>
      </c>
      <c r="L230" s="444">
        <f t="shared" ca="1" si="3"/>
        <v>3112598.1632282105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3112598.1632282105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12878.928582140132</v>
      </c>
      <c r="L231" s="444">
        <f t="shared" ca="1" si="3"/>
        <v>3103821.7882957719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3103821.7882957719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12842.360353254971</v>
      </c>
      <c r="L232" s="444">
        <f t="shared" ca="1" si="3"/>
        <v>3095008.8451344483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3095008.8451344483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12805.639756749455</v>
      </c>
      <c r="L233" s="444">
        <f t="shared" ca="1" si="3"/>
        <v>3086159.1813766188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3086159.1813766188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12768.7661577585</v>
      </c>
      <c r="L234" s="444">
        <f t="shared" ca="1" si="3"/>
        <v>3077272.6440197984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3077272.6440197984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12731.738918771747</v>
      </c>
      <c r="L235" s="444">
        <f t="shared" ca="1" si="3"/>
        <v>3068349.0794239915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3068349.0794239915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12694.557399622552</v>
      </c>
      <c r="L236" s="444">
        <f t="shared" ca="1" si="3"/>
        <v>3059388.3333090353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3059388.3333090353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12657.220957476902</v>
      </c>
      <c r="L237" s="444">
        <f t="shared" ca="1" si="3"/>
        <v>3050390.2507519335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3050390.2507519335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12619.728946822312</v>
      </c>
      <c r="L238" s="444">
        <f t="shared" ca="1" si="3"/>
        <v>3041354.6761841769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3041354.6761841769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12582.080719456659</v>
      </c>
      <c r="L239" s="444">
        <f t="shared" ca="1" si="3"/>
        <v>3032281.4533890546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3032281.4533890546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12544.275624476983</v>
      </c>
      <c r="L240" s="444">
        <f t="shared" ca="1" si="3"/>
        <v>3023170.4254989526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3023170.4254989526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12506.313008268224</v>
      </c>
      <c r="L241" s="444">
        <f t="shared" ca="1" si="3"/>
        <v>3014021.4349926421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3014021.4349926421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12468.19221449193</v>
      </c>
      <c r="L242" s="444">
        <f t="shared" ca="1" si="3"/>
        <v>3004834.3236925551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3004834.3236925551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12429.9125840749</v>
      </c>
      <c r="L243" s="444">
        <f t="shared" ca="1" si="3"/>
        <v>2995608.932762051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2995608.932762051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12391.4734551978</v>
      </c>
      <c r="L244" s="444">
        <f t="shared" ca="1" si="3"/>
        <v>2986345.1027026698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2986345.1027026698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12352.874163283712</v>
      </c>
      <c r="L245" s="444">
        <f t="shared" ca="1" si="3"/>
        <v>2977042.6733513745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2977042.6733513745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12314.114040986648</v>
      </c>
      <c r="L246" s="444">
        <f t="shared" ca="1" si="3"/>
        <v>2967701.4838777822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2967701.4838777822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12275.192418180013</v>
      </c>
      <c r="L247" s="444">
        <f t="shared" ca="1" si="3"/>
        <v>2958321.3727813833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2958321.3727813833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12236.108621945019</v>
      </c>
      <c r="L248" s="444">
        <f t="shared" ca="1" si="3"/>
        <v>2948902.1778887496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2948902.1778887496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12196.861976559045</v>
      </c>
      <c r="L249" s="444">
        <f t="shared" ca="1" si="3"/>
        <v>2939443.7363507301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2939443.7363507301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12157.451803483964</v>
      </c>
      <c r="L250" s="444">
        <f t="shared" ca="1" si="3"/>
        <v>2929945.8846396352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2929945.8846396352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12117.877421354402</v>
      </c>
      <c r="L251" s="444">
        <f t="shared" ca="1" si="3"/>
        <v>2920408.4585464108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2920408.4585464108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12078.138145965966</v>
      </c>
      <c r="L252" s="444">
        <f t="shared" ca="1" si="3"/>
        <v>2910831.2931777979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2910831.2931777979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12038.233290263413</v>
      </c>
      <c r="L253" s="444">
        <f t="shared" ca="1" si="3"/>
        <v>2901214.2229534825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2901214.2229534825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11998.162164328765</v>
      </c>
      <c r="L254" s="444">
        <f t="shared" ca="1" si="3"/>
        <v>2891557.0816032323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2891557.0816032323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11957.924075369388</v>
      </c>
      <c r="L255" s="444">
        <f t="shared" ca="1" si="3"/>
        <v>2881859.7021640227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2881859.7021640227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11917.518327706017</v>
      </c>
      <c r="L256" s="444">
        <f t="shared" ca="1" si="3"/>
        <v>2872121.9169771499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2872121.9169771499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11876.944222760712</v>
      </c>
      <c r="L257" s="444">
        <f t="shared" ca="1" si="3"/>
        <v>2862343.5576853319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2862343.5576853319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11836.201059044804</v>
      </c>
      <c r="L258" s="444">
        <f t="shared" ca="1" si="3"/>
        <v>2852524.4552297979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2852524.4552297979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11795.288132146747</v>
      </c>
      <c r="L259" s="444">
        <f t="shared" ca="1" si="3"/>
        <v>2842664.439847366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2842664.439847366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11754.204734719946</v>
      </c>
      <c r="L260" s="444">
        <f t="shared" ca="1" si="3"/>
        <v>2832763.3410675069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2832763.3410675069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11712.950156470533</v>
      </c>
      <c r="L261" s="444">
        <f t="shared" ca="1" si="3"/>
        <v>2822820.9877093988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2822820.9877093988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11671.523684145082</v>
      </c>
      <c r="L262" s="444">
        <f t="shared" ca="1" si="3"/>
        <v>2812837.207878965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2812837.207878965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11629.924601518276</v>
      </c>
      <c r="L263" s="444">
        <f t="shared" ref="L263:L517" ca="1" si="28">I263-J263+K263</f>
        <v>2802811.8289659042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2802811.8289659042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11588.152189380522</v>
      </c>
      <c r="L264" s="444">
        <f t="shared" ca="1" si="28"/>
        <v>2792744.6776407058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2792744.6776407058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11546.205725525529</v>
      </c>
      <c r="L265" s="444">
        <f t="shared" ca="1" si="28"/>
        <v>2782635.5798516525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2782635.5798516525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11504.084484737807</v>
      </c>
      <c r="L266" s="444">
        <f t="shared" ca="1" si="28"/>
        <v>2772484.3608218115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2772484.3608218115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11461.787738780136</v>
      </c>
      <c r="L267" s="444">
        <f t="shared" ca="1" si="28"/>
        <v>2762290.8450460127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2762290.8450460127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11419.314756380974</v>
      </c>
      <c r="L268" s="444">
        <f t="shared" ca="1" si="28"/>
        <v>2752054.8562878147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2752054.8562878147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11376.664803221816</v>
      </c>
      <c r="L269" s="444">
        <f t="shared" ca="1" si="28"/>
        <v>2741776.2175764577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2741776.2175764577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11333.837141924494</v>
      </c>
      <c r="L270" s="444">
        <f t="shared" ca="1" si="28"/>
        <v>2731454.7512038033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2731454.7512038033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11290.831032038435</v>
      </c>
      <c r="L271" s="444">
        <f t="shared" ca="1" si="28"/>
        <v>2721090.2787212632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2721090.2787212632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11247.645730027851</v>
      </c>
      <c r="L272" s="444">
        <f t="shared" ca="1" si="28"/>
        <v>2710682.6209367123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2710682.6209367123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11204.280489258888</v>
      </c>
      <c r="L273" s="444">
        <f t="shared" ca="1" si="28"/>
        <v>2700231.5979113923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2700231.5979113923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11160.734559986722</v>
      </c>
      <c r="L274" s="444">
        <f t="shared" ca="1" si="28"/>
        <v>2689737.0289568002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2689737.0289568002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11117.007189342588</v>
      </c>
      <c r="L275" s="444">
        <f t="shared" ca="1" si="28"/>
        <v>2679198.7326315641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2679198.7326315641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11073.097621320772</v>
      </c>
      <c r="L276" s="444">
        <f t="shared" ca="1" si="28"/>
        <v>2668616.526738306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2668616.526738306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11029.00509676553</v>
      </c>
      <c r="L277" s="444">
        <f t="shared" ca="1" si="28"/>
        <v>2657990.2283204929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2657990.2283204929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10984.728853357976</v>
      </c>
      <c r="L278" s="444">
        <f t="shared" ca="1" si="28"/>
        <v>2647319.653659272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2647319.653659272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10940.268125602888</v>
      </c>
      <c r="L279" s="444">
        <f t="shared" ca="1" si="28"/>
        <v>2636604.6182702961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2636604.6182702961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10895.622144815488</v>
      </c>
      <c r="L280" s="444">
        <f t="shared" ca="1" si="28"/>
        <v>2625844.9369005328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2625844.9369005328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10850.790139108141</v>
      </c>
      <c r="L281" s="444">
        <f t="shared" ca="1" si="28"/>
        <v>2615040.4235250619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2615040.4235250619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10805.771333377013</v>
      </c>
      <c r="L282" s="444">
        <f t="shared" ca="1" si="28"/>
        <v>2604190.89134386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2604190.89134386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10760.564949288671</v>
      </c>
      <c r="L283" s="444">
        <f t="shared" ca="1" si="28"/>
        <v>2593296.1527785696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2593296.1527785696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10715.170205266628</v>
      </c>
      <c r="L284" s="444">
        <f t="shared" ca="1" si="28"/>
        <v>2582356.0194692574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2582356.0194692574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10669.586316477827</v>
      </c>
      <c r="L285" s="444">
        <f t="shared" ca="1" si="28"/>
        <v>2571370.3022711566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2571370.3022711566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10623.812494819074</v>
      </c>
      <c r="L286" s="444">
        <f t="shared" ca="1" si="28"/>
        <v>2560338.8112513968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2560338.8112513968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10577.847948903407</v>
      </c>
      <c r="L287" s="444">
        <f t="shared" ca="1" si="28"/>
        <v>2549261.3556857212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2549261.3556857212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10531.691884046426</v>
      </c>
      <c r="L288" s="444">
        <f t="shared" ca="1" si="28"/>
        <v>2538137.7440551887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2538137.7440551887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10485.343502252541</v>
      </c>
      <c r="L289" s="444">
        <f t="shared" ca="1" si="28"/>
        <v>2526967.7840428622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2526967.7840428622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10438.802002201181</v>
      </c>
      <c r="L290" s="444">
        <f t="shared" ca="1" si="28"/>
        <v>2515751.2825304847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2515751.2825304847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10392.066579232942</v>
      </c>
      <c r="L291" s="444">
        <f t="shared" ca="1" si="28"/>
        <v>2504488.0455951388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2504488.0455951388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10345.136425335666</v>
      </c>
      <c r="L292" s="444">
        <f t="shared" ca="1" si="28"/>
        <v>2493177.8785058958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2493177.8785058958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10298.010729130487</v>
      </c>
      <c r="L293" s="444">
        <f t="shared" ca="1" si="28"/>
        <v>2481820.5857204474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2481820.5857204474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10250.688675857786</v>
      </c>
      <c r="L294" s="444">
        <f t="shared" ca="1" si="28"/>
        <v>2470415.9708817261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2470415.9708817261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10203.169447363114</v>
      </c>
      <c r="L295" s="444">
        <f t="shared" ca="1" si="28"/>
        <v>2458963.8368145102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2458963.8368145102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10155.452222083048</v>
      </c>
      <c r="L296" s="444">
        <f t="shared" ca="1" si="28"/>
        <v>2447463.9855220146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2447463.9855220146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10107.536175030982</v>
      </c>
      <c r="L297" s="444">
        <f t="shared" ca="1" si="28"/>
        <v>2435916.2181824669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2435916.2181824669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10059.420477782867</v>
      </c>
      <c r="L298" s="444">
        <f t="shared" ca="1" si="28"/>
        <v>2424320.3351456709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2424320.3351456709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10011.104298462884</v>
      </c>
      <c r="L299" s="444">
        <f t="shared" ca="1" si="28"/>
        <v>2412676.1359295552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2412676.1359295552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9962.5868017290686</v>
      </c>
      <c r="L300" s="444">
        <f t="shared" ca="1" si="28"/>
        <v>2400983.4192167055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2400983.4192167055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9913.8671487588617</v>
      </c>
      <c r="L301" s="444">
        <f t="shared" ca="1" si="28"/>
        <v>2389241.9828508855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2389241.9828508855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9864.94449723461</v>
      </c>
      <c r="L302" s="444">
        <f t="shared" ca="1" si="28"/>
        <v>2377451.6238335413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2377451.6238335413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9815.8180013290093</v>
      </c>
      <c r="L303" s="444">
        <f t="shared" ca="1" si="28"/>
        <v>2365612.1383202914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2365612.1383202914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9766.486811690469</v>
      </c>
      <c r="L304" s="444">
        <f t="shared" ca="1" si="28"/>
        <v>2353723.3216174031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2353723.3216174031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9716.9500754284345</v>
      </c>
      <c r="L305" s="444">
        <f t="shared" ca="1" si="28"/>
        <v>2341784.9681782527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2341784.9681782527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9667.2069360986407</v>
      </c>
      <c r="L306" s="444">
        <f t="shared" ca="1" si="28"/>
        <v>2329796.8715997725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2329796.8715997725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9617.2565336883072</v>
      </c>
      <c r="L307" s="444">
        <f t="shared" ca="1" si="28"/>
        <v>2317758.824618882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2317758.824618882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9567.0980046012628</v>
      </c>
      <c r="L308" s="444">
        <f t="shared" ca="1" si="28"/>
        <v>2305670.6191089046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2305670.6191089046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9516.7304816430242</v>
      </c>
      <c r="L309" s="444">
        <f t="shared" ca="1" si="28"/>
        <v>2293532.046075969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2293532.046075969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9466.1530940057928</v>
      </c>
      <c r="L310" s="444">
        <f t="shared" ca="1" si="28"/>
        <v>2281342.8956553959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2281342.8956553959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9415.3649672534048</v>
      </c>
      <c r="L311" s="444">
        <f t="shared" ca="1" si="28"/>
        <v>2269102.9571080706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2269102.9571080706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9364.3652233062148</v>
      </c>
      <c r="L312" s="444">
        <f t="shared" ca="1" si="28"/>
        <v>2256812.018816798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2256812.018816798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9313.1529804259135</v>
      </c>
      <c r="L313" s="444">
        <f t="shared" ca="1" si="28"/>
        <v>2244469.868282645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2244469.868282645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9261.7273532002764</v>
      </c>
      <c r="L314" s="444">
        <f t="shared" ca="1" si="28"/>
        <v>2232076.2921212665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2232076.2921212665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9210.087452527865</v>
      </c>
      <c r="L315" s="444">
        <f t="shared" ca="1" si="28"/>
        <v>2219631.0760592157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2219631.0760592157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9158.2323856026542</v>
      </c>
      <c r="L316" s="444">
        <f t="shared" ca="1" si="28"/>
        <v>2207134.0049302396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2207134.0049302396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9106.1612558985871</v>
      </c>
      <c r="L317" s="444">
        <f t="shared" ca="1" si="28"/>
        <v>2194584.8626715592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2194584.8626715592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9053.873163154085</v>
      </c>
      <c r="L318" s="444">
        <f t="shared" ca="1" si="28"/>
        <v>2181983.4323201342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2181983.4323201342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9001.3672033564799</v>
      </c>
      <c r="L319" s="444">
        <f t="shared" ca="1" si="28"/>
        <v>2169329.4960089121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2169329.4960089121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8948.642468726388</v>
      </c>
      <c r="L320" s="444">
        <f t="shared" ca="1" si="28"/>
        <v>2156622.8349630595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2156622.8349630595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8895.6980477020024</v>
      </c>
      <c r="L321" s="444">
        <f t="shared" ca="1" si="28"/>
        <v>2143863.2294961829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2143863.2294961829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8842.5330249233502</v>
      </c>
      <c r="L322" s="444">
        <f t="shared" ca="1" si="28"/>
        <v>2131050.4590065274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2131050.4590065274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8789.1464812164522</v>
      </c>
      <c r="L323" s="444">
        <f t="shared" ca="1" si="28"/>
        <v>2118184.301973165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2118184.301973165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8735.5374935774416</v>
      </c>
      <c r="L324" s="444">
        <f t="shared" ca="1" si="28"/>
        <v>2105264.5359521634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2105264.5359521634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8681.7051351566024</v>
      </c>
      <c r="L325" s="444">
        <f t="shared" ca="1" si="28"/>
        <v>2092290.9375727412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2092290.9375727412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8627.6484752423439</v>
      </c>
      <c r="L326" s="444">
        <f t="shared" ca="1" si="28"/>
        <v>2079263.2825334047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2079263.2825334047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8573.3665792451065</v>
      </c>
      <c r="L327" s="444">
        <f t="shared" ca="1" si="28"/>
        <v>2066181.3455980709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2066181.3455980709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8518.8585086812163</v>
      </c>
      <c r="L328" s="444">
        <f t="shared" ca="1" si="28"/>
        <v>2053044.9005921732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2053044.9005921732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8464.1233211566432</v>
      </c>
      <c r="L329" s="444">
        <f t="shared" ca="1" si="28"/>
        <v>2039853.7203987511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2039853.7203987511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8409.1600703507174</v>
      </c>
      <c r="L330" s="444">
        <f t="shared" ca="1" si="28"/>
        <v>2026607.5769545229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2026607.5769545229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8353.9678059997659</v>
      </c>
      <c r="L331" s="444">
        <f t="shared" ca="1" si="28"/>
        <v>2013306.2412459438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2013306.2412459438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8298.5455738806868</v>
      </c>
      <c r="L332" s="444">
        <f t="shared" ca="1" si="28"/>
        <v>1999949.4833052456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1999949.4833052456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8242.8924157944439</v>
      </c>
      <c r="L333" s="444">
        <f t="shared" ca="1" si="28"/>
        <v>1986537.0722064613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1986537.0722064613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8187.0073695495103</v>
      </c>
      <c r="L334" s="444">
        <f t="shared" ca="1" si="28"/>
        <v>1973068.776061432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1973068.776061432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8130.8894689452218</v>
      </c>
      <c r="L335" s="444">
        <f t="shared" ca="1" si="28"/>
        <v>1959544.3620157985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1959544.3620157985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8074.5377437550824</v>
      </c>
      <c r="L336" s="444">
        <f t="shared" ca="1" si="28"/>
        <v>1945963.5962449748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1945963.5962449748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8017.9512197099839</v>
      </c>
      <c r="L337" s="444">
        <f t="shared" ca="1" si="28"/>
        <v>1932326.243950106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1932326.243950106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7961.1289184813631</v>
      </c>
      <c r="L338" s="444">
        <f t="shared" ca="1" si="28"/>
        <v>1918632.0693540084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1918632.0693540084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7904.0698576642899</v>
      </c>
      <c r="L339" s="444">
        <f t="shared" ca="1" si="28"/>
        <v>1904880.835697094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1904880.835697094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7846.7730507604792</v>
      </c>
      <c r="L340" s="444">
        <f t="shared" ca="1" si="28"/>
        <v>1891072.3052332755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1891072.3052332755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7789.237507161236</v>
      </c>
      <c r="L341" s="444">
        <f t="shared" ca="1" si="28"/>
        <v>1877206.2392258579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1877206.2392258579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7731.4622321303304</v>
      </c>
      <c r="L342" s="444">
        <f t="shared" ca="1" si="28"/>
        <v>1863282.3979434094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1863282.3979434094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7673.4462267867948</v>
      </c>
      <c r="L343" s="444">
        <f t="shared" ca="1" si="28"/>
        <v>1849300.5406556174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1849300.5406556174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7615.1884880876605</v>
      </c>
      <c r="L344" s="444">
        <f t="shared" ca="1" si="28"/>
        <v>1835260.4256291261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1835260.4256291261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7556.6880088106136</v>
      </c>
      <c r="L345" s="444">
        <f t="shared" ca="1" si="28"/>
        <v>1821161.8101233579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1821161.8101233579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7497.9437775365795</v>
      </c>
      <c r="L346" s="444">
        <f t="shared" ca="1" si="28"/>
        <v>1807004.4503863156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1807004.4503863156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7438.9547786322373</v>
      </c>
      <c r="L347" s="444">
        <f t="shared" ca="1" si="28"/>
        <v>1792788.1016503689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1792788.1016503689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7379.719992232458</v>
      </c>
      <c r="L348" s="444">
        <f t="shared" ca="1" si="28"/>
        <v>1778512.5181280226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1778512.5181280226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7320.2383942226816</v>
      </c>
      <c r="L349" s="444">
        <f t="shared" ca="1" si="28"/>
        <v>1764177.4530076664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1764177.4530076664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7260.5089562211979</v>
      </c>
      <c r="L350" s="444">
        <f t="shared" ca="1" si="28"/>
        <v>1749782.6584493087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1749782.6584493087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7200.5306455613736</v>
      </c>
      <c r="L351" s="444">
        <f t="shared" ca="1" si="28"/>
        <v>1735327.8855802913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1735327.8855802913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7140.3024252738014</v>
      </c>
      <c r="L352" s="444">
        <f t="shared" ca="1" si="28"/>
        <v>1720812.8844909861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1720812.8844909861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7079.8232540683639</v>
      </c>
      <c r="L353" s="444">
        <f t="shared" ca="1" si="28"/>
        <v>1706237.4042304757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1706237.4042304757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7019.0920863162364</v>
      </c>
      <c r="L354" s="444">
        <f t="shared" ca="1" si="28"/>
        <v>1691601.1928022131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1691601.1928022131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6958.1078720318092</v>
      </c>
      <c r="L355" s="444">
        <f t="shared" ca="1" si="28"/>
        <v>1676903.9971596661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1676903.9971596661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6896.869556854529</v>
      </c>
      <c r="L356" s="444">
        <f t="shared" ca="1" si="28"/>
        <v>1662145.5632019418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1662145.5632019418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6835.3760820306788</v>
      </c>
      <c r="L357" s="444">
        <f t="shared" ca="1" si="28"/>
        <v>1647325.6357693935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1647325.6357693935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6773.626384395061</v>
      </c>
      <c r="L358" s="444">
        <f t="shared" ca="1" si="28"/>
        <v>1632443.9586392099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1632443.9586392099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6711.6193963526293</v>
      </c>
      <c r="L359" s="444">
        <f t="shared" ca="1" si="28"/>
        <v>1617500.2745209837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1617500.2745209837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6649.3540458600201</v>
      </c>
      <c r="L360" s="444">
        <f t="shared" ca="1" si="28"/>
        <v>1602494.3250522648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1602494.3250522648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6586.8292564070252</v>
      </c>
      <c r="L361" s="444">
        <f t="shared" ca="1" si="28"/>
        <v>1587425.850794093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1587425.850794093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6524.0439469979756</v>
      </c>
      <c r="L362" s="444">
        <f t="shared" ca="1" si="28"/>
        <v>1572294.5912265121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1572294.5912265121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6460.9970321330547</v>
      </c>
      <c r="L363" s="444">
        <f t="shared" ca="1" si="28"/>
        <v>1557100.2847440664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1557100.2847440664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6397.6874217895311</v>
      </c>
      <c r="L364" s="444">
        <f t="shared" ca="1" si="28"/>
        <v>1541842.6686512772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1541842.6686512772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6334.1140214029101</v>
      </c>
      <c r="L365" s="444">
        <f t="shared" ca="1" si="28"/>
        <v>1526521.4791581014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1526521.4791581014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6270.2757318480108</v>
      </c>
      <c r="L366" s="444">
        <f t="shared" ca="1" si="28"/>
        <v>1511136.4513753706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1511136.4513753706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6206.1714494199659</v>
      </c>
      <c r="L367" s="444">
        <f t="shared" ca="1" si="28"/>
        <v>1495687.3193102118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1495687.3193102118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6141.8000658151377</v>
      </c>
      <c r="L368" s="444">
        <f t="shared" ca="1" si="28"/>
        <v>1480173.8158614482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1480173.8158614482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6077.1604681119552</v>
      </c>
      <c r="L369" s="444">
        <f t="shared" ca="1" si="28"/>
        <v>1464595.6728149813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1464595.6728149813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6012.2515387516769</v>
      </c>
      <c r="L370" s="444">
        <f t="shared" ca="1" si="28"/>
        <v>1448952.6208391541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1448952.6208391541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5947.0721555190639</v>
      </c>
      <c r="L371" s="444">
        <f t="shared" ca="1" si="28"/>
        <v>1433244.3894800944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1433244.3894800944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5881.6211915229815</v>
      </c>
      <c r="L372" s="444">
        <f t="shared" ca="1" si="28"/>
        <v>1417470.7071570386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1417470.7071570386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5815.8975151769155</v>
      </c>
      <c r="L373" s="444">
        <f t="shared" ca="1" si="28"/>
        <v>1401631.3011576368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1401631.3011576368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5749.8999901794077</v>
      </c>
      <c r="L374" s="444">
        <f t="shared" ca="1" si="28"/>
        <v>1385725.8976332373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1385725.8976332373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5683.6274754944097</v>
      </c>
      <c r="L375" s="444">
        <f t="shared" ca="1" si="28"/>
        <v>1369754.221594153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1369754.221594153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5617.0788253315586</v>
      </c>
      <c r="L376" s="444">
        <f t="shared" ca="1" si="28"/>
        <v>1353715.9969049057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1353715.9969049057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5550.2528891263619</v>
      </c>
      <c r="L377" s="444">
        <f t="shared" ca="1" si="28"/>
        <v>1337610.9462794531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1337610.9462794531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5483.1485115203095</v>
      </c>
      <c r="L378" s="444">
        <f t="shared" ca="1" si="28"/>
        <v>1321438.7912763946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1321438.7912763946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5415.7645323408988</v>
      </c>
      <c r="L379" s="444">
        <f t="shared" ca="1" si="28"/>
        <v>1305199.2522941567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1305199.2522941567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5348.0997865815743</v>
      </c>
      <c r="L380" s="444">
        <f t="shared" ca="1" si="28"/>
        <v>1288892.0485661593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1288892.0485661593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5280.1531043815849</v>
      </c>
      <c r="L381" s="444">
        <f t="shared" ca="1" si="28"/>
        <v>1272516.8981559621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1272516.8981559621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5211.9233110057639</v>
      </c>
      <c r="L382" s="444">
        <f t="shared" ca="1" si="28"/>
        <v>1256073.5179523891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1256073.5179523891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5143.4092268242093</v>
      </c>
      <c r="L383" s="444">
        <f t="shared" ca="1" si="28"/>
        <v>1239561.6236646345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1239561.6236646345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5074.6096672918984</v>
      </c>
      <c r="L384" s="444">
        <f t="shared" ca="1" si="28"/>
        <v>1222980.9298173476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1222980.9298173476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5005.5234429282027</v>
      </c>
      <c r="L385" s="444">
        <f t="shared" ca="1" si="28"/>
        <v>1206331.1497456969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1206331.1497456969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4936.1493592963252</v>
      </c>
      <c r="L386" s="444">
        <f t="shared" ca="1" si="28"/>
        <v>1189611.9955904144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1189611.9955904144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4866.4862169826483</v>
      </c>
      <c r="L387" s="444">
        <f t="shared" ca="1" si="28"/>
        <v>1172823.1782928181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1172823.1782928181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4796.5328115759967</v>
      </c>
      <c r="L388" s="444">
        <f t="shared" ca="1" si="28"/>
        <v>1155964.4075898153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1155964.4075898153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4726.2879336468186</v>
      </c>
      <c r="L389" s="444">
        <f t="shared" ca="1" si="28"/>
        <v>1139035.3920088834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1139035.3920088834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4655.7503687262688</v>
      </c>
      <c r="L390" s="444">
        <f t="shared" ca="1" si="28"/>
        <v>1122035.8388630308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1122035.8388630308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4584.9188972852162</v>
      </c>
      <c r="L391" s="444">
        <f t="shared" ca="1" si="28"/>
        <v>1104965.4542457371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1104965.4542457371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4513.7922947131592</v>
      </c>
      <c r="L392" s="444">
        <f t="shared" ca="1" si="28"/>
        <v>1087823.9430258714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1087823.9430258714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4442.3693312970527</v>
      </c>
      <c r="L393" s="444">
        <f t="shared" ca="1" si="28"/>
        <v>1070611.0088425896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1070611.0088425896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4370.6487722000447</v>
      </c>
      <c r="L394" s="444">
        <f t="shared" ca="1" si="28"/>
        <v>1053326.3541002108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1053326.3541002108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4298.6293774401338</v>
      </c>
      <c r="L395" s="444">
        <f t="shared" ca="1" si="28"/>
        <v>1035969.6799630721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1035969.6799630721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4226.3099018687217</v>
      </c>
      <c r="L396" s="444">
        <f t="shared" ca="1" si="28"/>
        <v>1018540.6863503619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1018540.6863503619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4153.6890951490959</v>
      </c>
      <c r="L397" s="444">
        <f t="shared" ca="1" si="28"/>
        <v>1001039.0719309321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1001039.0719309321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4080.7657017348047</v>
      </c>
      <c r="L398" s="444">
        <f t="shared" ca="1" si="28"/>
        <v>983464.53411808808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983464.53411808808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4007.5384608479549</v>
      </c>
      <c r="L399" s="444">
        <f t="shared" ca="1" si="28"/>
        <v>965816.76906435727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965816.76906435727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3934.0061064574106</v>
      </c>
      <c r="L400" s="444">
        <f t="shared" ca="1" si="28"/>
        <v>948095.47165623587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948095.47165623587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3860.1673672569036</v>
      </c>
      <c r="L401" s="444">
        <f t="shared" ca="1" si="28"/>
        <v>930300.33550891397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930300.33550891397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3786.0209666430628</v>
      </c>
      <c r="L402" s="444">
        <f t="shared" ca="1" si="28"/>
        <v>912431.05296097824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912431.05296097824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3711.5656226933311</v>
      </c>
      <c r="L403" s="444">
        <f t="shared" ca="1" si="28"/>
        <v>894487.31506909279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894487.31506909279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3636.8000481438085</v>
      </c>
      <c r="L404" s="444">
        <f t="shared" ca="1" si="28"/>
        <v>876468.81160265789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876468.81160265789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3561.7229503669964</v>
      </c>
      <c r="L405" s="444">
        <f t="shared" ca="1" si="28"/>
        <v>858375.23103844607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858375.23103844607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3486.3330313494466</v>
      </c>
      <c r="L406" s="444">
        <f t="shared" ca="1" si="28"/>
        <v>840206.26055521669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840206.26055521669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3410.6289876693249</v>
      </c>
      <c r="L407" s="444">
        <f t="shared" ca="1" si="28"/>
        <v>821961.58602830733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821961.58602830733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3334.6095104738692</v>
      </c>
      <c r="L408" s="444">
        <f t="shared" ca="1" si="28"/>
        <v>803640.89202420251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803640.89202420251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3258.2732854567653</v>
      </c>
      <c r="L409" s="444">
        <f t="shared" ca="1" si="28"/>
        <v>785243.86179508048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785243.86179508048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3181.6189928354238</v>
      </c>
      <c r="L410" s="444">
        <f t="shared" ca="1" si="28"/>
        <v>766770.17727333715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766770.17727333715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3104.64530732816</v>
      </c>
      <c r="L411" s="444">
        <f t="shared" ca="1" si="28"/>
        <v>748219.51906608662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748219.51906608662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3027.350898131283</v>
      </c>
      <c r="L412" s="444">
        <f t="shared" ca="1" si="28"/>
        <v>729591.56644963915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729591.56644963915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2949.7344288960844</v>
      </c>
      <c r="L413" s="444">
        <f t="shared" ca="1" si="28"/>
        <v>710885.99736395641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710885.99736395641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2871.7945577057399</v>
      </c>
      <c r="L414" s="444">
        <f t="shared" ca="1" si="28"/>
        <v>692102.48840708332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692102.48840708332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2793.529937052102</v>
      </c>
      <c r="L415" s="444">
        <f t="shared" ca="1" si="28"/>
        <v>673240.71482955653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673240.71482955653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2714.9392138124076</v>
      </c>
      <c r="L416" s="444">
        <f t="shared" ca="1" si="28"/>
        <v>654300.35052879015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654300.35052879015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2636.0210292258803</v>
      </c>
      <c r="L417" s="444">
        <f t="shared" ca="1" si="28"/>
        <v>635281.0680434372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635281.0680434372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2556.7740188702437</v>
      </c>
      <c r="L418" s="444">
        <f t="shared" ca="1" si="28"/>
        <v>616182.53854772868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616182.53854772868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2477.1968126381244</v>
      </c>
      <c r="L419" s="444">
        <f t="shared" ca="1" si="28"/>
        <v>597004.43184578791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597004.43184578791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2397.288034713371</v>
      </c>
      <c r="L420" s="444">
        <f t="shared" ca="1" si="28"/>
        <v>577746.41636592243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577746.41636592243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2317.0463035472649</v>
      </c>
      <c r="L421" s="444">
        <f t="shared" ca="1" si="28"/>
        <v>558408.1591548908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558408.1591548908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2236.4702318346331</v>
      </c>
      <c r="L422" s="444">
        <f t="shared" ca="1" si="28"/>
        <v>538989.32587214664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538989.32587214664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2155.5584264898657</v>
      </c>
      <c r="L423" s="444">
        <f t="shared" ca="1" si="28"/>
        <v>519489.58078405773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519489.58078405773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2074.3094886228291</v>
      </c>
      <c r="L424" s="444">
        <f t="shared" ca="1" si="28"/>
        <v>499908.58675810177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499908.58675810177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1992.722013514679</v>
      </c>
      <c r="L425" s="444">
        <f t="shared" ca="1" si="28"/>
        <v>480246.00525703764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480246.00525703764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1910.7945905935785</v>
      </c>
      <c r="L426" s="444">
        <f t="shared" ca="1" si="28"/>
        <v>460501.49633305246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460501.49633305246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1828.5258034103069</v>
      </c>
      <c r="L427" s="444">
        <f t="shared" ca="1" si="28"/>
        <v>440674.71862188401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440674.71862188401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1745.9142296137718</v>
      </c>
      <c r="L428" s="444">
        <f t="shared" ca="1" si="28"/>
        <v>420765.32933691901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420765.32933691901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1662.9584409264176</v>
      </c>
      <c r="L429" s="444">
        <f t="shared" ca="1" si="28"/>
        <v>400772.98426326661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400772.98426326661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1579.6570031195326</v>
      </c>
      <c r="L430" s="444">
        <f t="shared" ca="1" si="28"/>
        <v>380697.33775180735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380697.33775180735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1496.0084759884523</v>
      </c>
      <c r="L431" s="444">
        <f t="shared" ca="1" si="28"/>
        <v>360538.04271321703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360538.04271321703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1412.0114133276593</v>
      </c>
      <c r="L432" s="444">
        <f t="shared" ca="1" si="28"/>
        <v>340294.75061196589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340294.75061196589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1327.6643629057796</v>
      </c>
      <c r="L433" s="444">
        <f t="shared" ca="1" si="28"/>
        <v>319967.11146029289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319967.11146029289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1242.9658664404753</v>
      </c>
      <c r="L434" s="444">
        <f t="shared" ca="1" si="28"/>
        <v>299554.7738121546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299554.7738121546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1157.9144595732325</v>
      </c>
      <c r="L435" s="444">
        <f t="shared" ca="1" si="28"/>
        <v>279057.38475714903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279057.38475714903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1072.5086718440427</v>
      </c>
      <c r="L436" s="444">
        <f t="shared" ca="1" si="28"/>
        <v>258474.58991441427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258474.58991441427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986.74702666598114</v>
      </c>
      <c r="L437" s="444">
        <f t="shared" ca="1" si="28"/>
        <v>237806.03342650147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237806.03342650147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900.62804129967788</v>
      </c>
      <c r="L438" s="444">
        <f t="shared" ca="1" si="28"/>
        <v>217051.35795322235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217051.35795322235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814.15022682768154</v>
      </c>
      <c r="L439" s="444">
        <f t="shared" ca="1" si="28"/>
        <v>196210.20466547125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196210.20466547125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727.31208812871853</v>
      </c>
      <c r="L440" s="444">
        <f t="shared" ca="1" si="28"/>
        <v>175282.21323902119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175282.21323902119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640.11212385184331</v>
      </c>
      <c r="L441" s="444">
        <f t="shared" ca="1" si="28"/>
        <v>154267.02184829424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154267.02184829424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552.54882639048105</v>
      </c>
      <c r="L442" s="444">
        <f t="shared" ca="1" si="28"/>
        <v>133164.26716010593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133164.26716010593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464.62068185636303</v>
      </c>
      <c r="L443" s="444">
        <f t="shared" ca="1" si="28"/>
        <v>111973.58432738351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111973.58432738351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376.326170053353</v>
      </c>
      <c r="L444" s="444">
        <f t="shared" ca="1" si="28"/>
        <v>90694.606982858066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90694.606982858066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287.66376445116367</v>
      </c>
      <c r="L445" s="444">
        <f t="shared" ca="1" si="28"/>
        <v>69326.967232730443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69326.967232730443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198.63193215896524</v>
      </c>
      <c r="L446" s="444">
        <f t="shared" ca="1" si="28"/>
        <v>47870.295650310618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47870.295650310618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109.22913389888262</v>
      </c>
      <c r="L447" s="444">
        <f t="shared" ca="1" si="28"/>
        <v>26324.221269630714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26324.221269630714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19.453823979383028</v>
      </c>
      <c r="L448" s="444">
        <f t="shared" ca="1" si="28"/>
        <v>4688.3715790313099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4688.3715790313099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-70.695549731447812</v>
      </c>
      <c r="L449" s="444">
        <f t="shared" ca="1" si="28"/>
        <v>-17037.627485278925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-17037.627485278925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-161.22054583274044</v>
      </c>
      <c r="L450" s="444">
        <f t="shared" ca="1" si="28"/>
        <v>-38854.151545690445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-38854.151545690445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-252.12272941778846</v>
      </c>
      <c r="L451" s="444">
        <f t="shared" ca="1" si="28"/>
        <v>-60761.57778968702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-60761.57778968702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-343.40367210110753</v>
      </c>
      <c r="L452" s="444">
        <f t="shared" ca="1" si="28"/>
        <v>-82760.284976366922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-82760.284976366922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-435.06495204560713</v>
      </c>
      <c r="L453" s="444">
        <f t="shared" ca="1" si="28"/>
        <v>-104850.65344299132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-104850.65344299132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-527.1081539898754</v>
      </c>
      <c r="L454" s="444">
        <f t="shared" ca="1" si="28"/>
        <v>-127033.06511155998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-127033.06511155998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-619.53486927557822</v>
      </c>
      <c r="L455" s="444">
        <f t="shared" ca="1" si="28"/>
        <v>-149307.90349541436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-149307.90349541436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-712.34669587497137</v>
      </c>
      <c r="L456" s="444">
        <f t="shared" ca="1" si="28"/>
        <v>-171675.55370586811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-171675.55370586811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-805.5452384185287</v>
      </c>
      <c r="L457" s="444">
        <f t="shared" ca="1" si="28"/>
        <v>-194136.40245886543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-194136.40245886543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-899.13210822268411</v>
      </c>
      <c r="L458" s="444">
        <f t="shared" ca="1" si="28"/>
        <v>-216690.83808166691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-216690.83808166691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-993.10892331769037</v>
      </c>
      <c r="L459" s="444">
        <f t="shared" ca="1" si="28"/>
        <v>-239339.25051956339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-239339.25051956339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-1087.4773084755925</v>
      </c>
      <c r="L460" s="444">
        <f t="shared" ca="1" si="28"/>
        <v>-262082.03134261776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-262082.03134261776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-1182.2388952383189</v>
      </c>
      <c r="L461" s="444">
        <f t="shared" ca="1" si="28"/>
        <v>-284919.57375243487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-284919.57375243487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-1277.3953219458901</v>
      </c>
      <c r="L462" s="444">
        <f t="shared" ca="1" si="28"/>
        <v>-307852.27258895955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-307852.27258895955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-1372.948233764743</v>
      </c>
      <c r="L463" s="444">
        <f t="shared" ca="1" si="28"/>
        <v>-330880.52433730307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-330880.52433730307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-1468.8992827161744</v>
      </c>
      <c r="L464" s="444">
        <f t="shared" ca="1" si="28"/>
        <v>-354004.72713459801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-354004.72713459801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-1565.2501277049032</v>
      </c>
      <c r="L465" s="444">
        <f t="shared" ca="1" si="28"/>
        <v>-377225.28077688173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-377225.28077688173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-1662.002434547752</v>
      </c>
      <c r="L466" s="444">
        <f t="shared" ca="1" si="28"/>
        <v>-400542.58672600827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-400542.58672600827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-1759.1578760024461</v>
      </c>
      <c r="L467" s="444">
        <f t="shared" ca="1" si="28"/>
        <v>-423957.04811658949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-423957.04811658949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-1856.7181317965344</v>
      </c>
      <c r="L468" s="444">
        <f t="shared" ca="1" si="28"/>
        <v>-447469.06976296479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-447469.06976296479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-1954.6848886564314</v>
      </c>
      <c r="L469" s="444">
        <f t="shared" ca="1" si="28"/>
        <v>-471079.0581662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-471079.0581662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-2053.0598403365784</v>
      </c>
      <c r="L470" s="444">
        <f t="shared" ca="1" si="28"/>
        <v>-494787.42152111535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-494787.42152111535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-2151.8446876487255</v>
      </c>
      <c r="L471" s="444">
        <f t="shared" ca="1" si="28"/>
        <v>-518594.56972334284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-518594.56972334284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-2251.04113849134</v>
      </c>
      <c r="L472" s="444">
        <f t="shared" ca="1" si="28"/>
        <v>-542500.91437641298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-542500.91437641298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-2350.6509078791328</v>
      </c>
      <c r="L473" s="444">
        <f t="shared" ca="1" si="28"/>
        <v>-566506.86879887094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-566506.86879887094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-2450.6757179727069</v>
      </c>
      <c r="L474" s="444">
        <f t="shared" ca="1" si="28"/>
        <v>-590612.84803142236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-590612.84803142236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-2551.1172981083382</v>
      </c>
      <c r="L475" s="444">
        <f t="shared" ca="1" si="28"/>
        <v>-614819.26884410949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-614819.26884410949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-2651.9773848278683</v>
      </c>
      <c r="L476" s="444">
        <f t="shared" ca="1" si="28"/>
        <v>-639126.54974351625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-639126.54974351625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-2753.2577219087289</v>
      </c>
      <c r="L477" s="444">
        <f t="shared" ca="1" si="28"/>
        <v>-663535.11098000372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-663535.11098000372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-2854.9600603940935</v>
      </c>
      <c r="L478" s="444">
        <f t="shared" ca="1" si="28"/>
        <v>-688045.37455497659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-688045.37455497659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-2957.0861586231476</v>
      </c>
      <c r="L479" s="444">
        <f t="shared" ca="1" si="28"/>
        <v>-712657.76422817854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-712657.76422817854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-3059.6377822614886</v>
      </c>
      <c r="L480" s="444">
        <f t="shared" ca="1" si="28"/>
        <v>-737372.70552501874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-737372.70552501874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-3162.6167043316564</v>
      </c>
      <c r="L481" s="444">
        <f t="shared" ca="1" si="28"/>
        <v>-762190.6257439293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-762190.6257439293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-3266.024705243784</v>
      </c>
      <c r="L482" s="444">
        <f t="shared" ca="1" si="28"/>
        <v>-787111.9539637519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-787111.9539637519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-3369.863572826378</v>
      </c>
      <c r="L483" s="444">
        <f t="shared" ca="1" si="28"/>
        <v>-812137.12105115713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-812137.12105115713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-3474.1351023572333</v>
      </c>
      <c r="L484" s="444">
        <f t="shared" ca="1" si="28"/>
        <v>-837266.55966809322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-837266.55966809322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-3578.8410965944668</v>
      </c>
      <c r="L485" s="444">
        <f t="shared" ca="1" si="28"/>
        <v>-862500.70427926653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-862500.70427926653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-3683.9833658076891</v>
      </c>
      <c r="L486" s="444">
        <f t="shared" ca="1" si="28"/>
        <v>-887839.99115965306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-887839.99115965306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-3789.5637278092995</v>
      </c>
      <c r="L487" s="444">
        <f t="shared" ca="1" si="28"/>
        <v>-913284.85840204125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-913284.85840204125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-3895.5840079859172</v>
      </c>
      <c r="L488" s="444">
        <f t="shared" ca="1" si="28"/>
        <v>-938835.74592460599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-938835.74592460599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-4002.0460393299368</v>
      </c>
      <c r="L489" s="444">
        <f t="shared" ca="1" si="28"/>
        <v>-964493.09547851479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-964493.09547851479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-4108.9516624712232</v>
      </c>
      <c r="L490" s="444">
        <f t="shared" ca="1" si="28"/>
        <v>-990257.35065556469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-990257.35065556469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-4216.3027257089307</v>
      </c>
      <c r="L491" s="444">
        <f t="shared" ca="1" si="28"/>
        <v>-1016128.9568958523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-1016128.9568958523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-4324.1010850434632</v>
      </c>
      <c r="L492" s="444">
        <f t="shared" ca="1" si="28"/>
        <v>-1042108.3614954746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-1042108.3614954746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-4432.348604208556</v>
      </c>
      <c r="L493" s="444">
        <f t="shared" ca="1" si="28"/>
        <v>-1068196.013614262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-1068196.013614262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-4541.0471547035031</v>
      </c>
      <c r="L494" s="444">
        <f t="shared" ca="1" si="28"/>
        <v>-1094392.3642835442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-1094392.3642835442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-4650.1986158255131</v>
      </c>
      <c r="L495" s="444">
        <f t="shared" ca="1" si="28"/>
        <v>-1120697.8664139486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-1120697.8664139486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-4759.8048747021976</v>
      </c>
      <c r="L496" s="444">
        <f t="shared" ca="1" si="28"/>
        <v>-1147112.9748032296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-1147112.9748032296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-4869.8678263242018</v>
      </c>
      <c r="L497" s="444">
        <f t="shared" ca="1" si="28"/>
        <v>-1173638.1461441326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-1173638.1461441326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-4980.3893735779639</v>
      </c>
      <c r="L498" s="444">
        <f t="shared" ca="1" si="28"/>
        <v>-1200273.8390322893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-1200273.8390322893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-5091.3714272786174</v>
      </c>
      <c r="L499" s="444">
        <f t="shared" ca="1" si="28"/>
        <v>-1227020.5139741469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-1227020.5139741469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-5202.8159062030236</v>
      </c>
      <c r="L500" s="444">
        <f t="shared" ca="1" si="28"/>
        <v>-1253878.6333949289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-1253878.6333949289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-5314.7247371229487</v>
      </c>
      <c r="L501" s="444">
        <f t="shared" ca="1" si="28"/>
        <v>-1280848.6616466306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-1280848.6616466306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-5427.0998548383723</v>
      </c>
      <c r="L502" s="444">
        <f t="shared" ca="1" si="28"/>
        <v>-1307931.0650160478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-1307931.0650160478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-5539.943202210944</v>
      </c>
      <c r="L503" s="444">
        <f t="shared" ca="1" si="28"/>
        <v>-1335126.3117328377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-1335126.3117328377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-5653.2567301975687</v>
      </c>
      <c r="L504" s="444">
        <f t="shared" ca="1" si="28"/>
        <v>-1362434.871977614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-1362434.871977614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-5767.0423978841372</v>
      </c>
      <c r="L505" s="444">
        <f t="shared" ca="1" si="28"/>
        <v>-1389857.217890077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-1389857.217890077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-5881.3021725193994</v>
      </c>
      <c r="L506" s="444">
        <f t="shared" ca="1" si="28"/>
        <v>-1417393.8235771754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-1417393.8235771754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-5996.0380295489758</v>
      </c>
      <c r="L507" s="444">
        <f t="shared" ca="1" si="28"/>
        <v>-1445045.1651213032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-1445045.1651213032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-6111.251952649508</v>
      </c>
      <c r="L508" s="444">
        <f t="shared" ca="1" si="28"/>
        <v>-1472811.7205885316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-1472811.7205885316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-6226.9459337629596</v>
      </c>
      <c r="L509" s="444">
        <f t="shared" ca="1" si="28"/>
        <v>-1500693.9700368734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-1500693.9700368734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-6343.1219731310512</v>
      </c>
      <c r="L510" s="444">
        <f t="shared" ca="1" si="28"/>
        <v>-1528692.3955245833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-1528692.3955245833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-6459.7820793298424</v>
      </c>
      <c r="L511" s="444">
        <f t="shared" ca="1" si="28"/>
        <v>-1556807.4811184921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-1556807.4811184921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-6576.9282693044624</v>
      </c>
      <c r="L512" s="444">
        <f t="shared" ca="1" si="28"/>
        <v>-1585039.7129023755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-1585039.7129023755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-6694.562568403976</v>
      </c>
      <c r="L513" s="444">
        <f t="shared" ca="1" si="28"/>
        <v>-1613389.5789853584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-1613389.5789853584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-6812.6870104164045</v>
      </c>
      <c r="L514" s="444">
        <f t="shared" ca="1" si="28"/>
        <v>-1641857.5695103535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-1641857.5695103535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-6931.3036376038845</v>
      </c>
      <c r="L515" s="444">
        <f t="shared" ca="1" si="28"/>
        <v>-1670444.1766625363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-1670444.1766625363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-7050.4145007379802</v>
      </c>
      <c r="L516" s="444">
        <f t="shared" ca="1" si="28"/>
        <v>-1699149.8946778532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-1699149.8946778532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-7170.0216591351336</v>
      </c>
      <c r="L517" s="444">
        <f t="shared" ca="1" si="28"/>
        <v>-1727975.2198515672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-1727975.2198515672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-7290.1271806922741</v>
      </c>
      <c r="L518" s="444">
        <f t="shared" ref="L518:L772" ca="1" si="54">I518-J518+K518</f>
        <v>-1756920.6505468383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-1756920.6505468383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-7410.7331419225711</v>
      </c>
      <c r="L519" s="444">
        <f t="shared" ca="1" si="54"/>
        <v>-1785986.6872033398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-1785986.6872033398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-7531.8416279913272</v>
      </c>
      <c r="L520" s="444">
        <f t="shared" ca="1" si="54"/>
        <v>-1815173.8323459099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-1815173.8323459099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-7653.4547327520368</v>
      </c>
      <c r="L521" s="444">
        <f t="shared" ca="1" si="54"/>
        <v>-1844482.5905932407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-1844482.5905932407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-7775.5745587825822</v>
      </c>
      <c r="L522" s="444">
        <f t="shared" ca="1" si="54"/>
        <v>-1873913.4686666022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-1873913.4686666022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-7898.2032174215883</v>
      </c>
      <c r="L523" s="444">
        <f t="shared" ca="1" si="54"/>
        <v>-1903466.9753986027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-1903466.9753986027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-8021.3428288049217</v>
      </c>
      <c r="L524" s="444">
        <f t="shared" ca="1" si="54"/>
        <v>-1933143.6217419864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-1933143.6217419864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-8144.995521902355</v>
      </c>
      <c r="L525" s="444">
        <f t="shared" ca="1" si="54"/>
        <v>-1962943.9207784676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-1962943.9207784676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-8269.1634345543607</v>
      </c>
      <c r="L526" s="444">
        <f t="shared" ca="1" si="54"/>
        <v>-1992868.3877276008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-1992868.3877276008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-8393.8487135090818</v>
      </c>
      <c r="L527" s="444">
        <f t="shared" ca="1" si="54"/>
        <v>-2022917.5399556886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-2022917.5399556886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-8519.0535144594469</v>
      </c>
      <c r="L528" s="444">
        <f t="shared" ca="1" si="54"/>
        <v>-2053091.8969847269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-2053091.8969847269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-8644.7800020804407</v>
      </c>
      <c r="L529" s="444">
        <f t="shared" ca="1" si="54"/>
        <v>-2083391.9805013861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-2083391.9805013861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-8771.0303500665195</v>
      </c>
      <c r="L530" s="444">
        <f t="shared" ca="1" si="54"/>
        <v>-2113818.3143660314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-2113818.3143660314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-8897.80674116921</v>
      </c>
      <c r="L531" s="444">
        <f t="shared" ca="1" si="54"/>
        <v>-2144371.4246217795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-2144371.4246217795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-9025.1113672348256</v>
      </c>
      <c r="L532" s="444">
        <f t="shared" ca="1" si="54"/>
        <v>-2175051.8395035933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-2175051.8395035933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-9152.9464292423836</v>
      </c>
      <c r="L533" s="444">
        <f t="shared" ca="1" si="54"/>
        <v>-2205860.0894474145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-2205860.0894474145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-9281.3141373416383</v>
      </c>
      <c r="L534" s="444">
        <f t="shared" ca="1" si="54"/>
        <v>-2236796.7070993348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-2236796.7070993348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-9410.2167108913072</v>
      </c>
      <c r="L535" s="444">
        <f t="shared" ca="1" si="54"/>
        <v>-2267862.2273248048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-2267862.2273248048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-9539.6563784974314</v>
      </c>
      <c r="L536" s="444">
        <f t="shared" ca="1" si="54"/>
        <v>-2299057.187217881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-2299057.187217881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-9669.6353780519166</v>
      </c>
      <c r="L537" s="444">
        <f t="shared" ca="1" si="54"/>
        <v>-2330382.1261105118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-2330382.1261105118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-9800.1559567712102</v>
      </c>
      <c r="L538" s="444">
        <f t="shared" ca="1" si="54"/>
        <v>-2361837.5855818619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-2361837.5855818619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-9931.2203712351693</v>
      </c>
      <c r="L539" s="444">
        <f t="shared" ca="1" si="54"/>
        <v>-2393424.1094676759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-2393424.1094676759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-10062.830887426062</v>
      </c>
      <c r="L540" s="444">
        <f t="shared" ca="1" si="54"/>
        <v>-2425142.2438696809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-2425142.2438696809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-10194.989780767748</v>
      </c>
      <c r="L541" s="444">
        <f t="shared" ca="1" si="54"/>
        <v>-2456992.5371650276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-2456992.5371650276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-10327.699336165027</v>
      </c>
      <c r="L542" s="444">
        <f t="shared" ca="1" si="54"/>
        <v>-2488975.5400157715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-2488975.5400157715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-10460.961848043127</v>
      </c>
      <c r="L543" s="444">
        <f t="shared" ca="1" si="54"/>
        <v>-2521091.8053783933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-2521091.8053783933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-10594.779620387384</v>
      </c>
      <c r="L544" s="444">
        <f t="shared" ca="1" si="54"/>
        <v>-2553341.8885133597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-2553341.8885133597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-10729.154966783077</v>
      </c>
      <c r="L545" s="444">
        <f t="shared" ca="1" si="54"/>
        <v>-2585726.3469947218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-2585726.3469947218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-10864.090210455419</v>
      </c>
      <c r="L546" s="444">
        <f t="shared" ca="1" si="54"/>
        <v>-2618245.7407197561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-2618245.7407197561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-10999.587684309729</v>
      </c>
      <c r="L547" s="444">
        <f t="shared" ca="1" si="54"/>
        <v>-2650900.6319186445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-2650900.6319186445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-11135.649730971763</v>
      </c>
      <c r="L548" s="444">
        <f t="shared" ca="1" si="54"/>
        <v>-2683691.5851641949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-2683691.5851641949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-11272.278702828224</v>
      </c>
      <c r="L549" s="444">
        <f t="shared" ca="1" si="54"/>
        <v>-2716619.1673816019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-2716619.1673816019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-11409.47696206742</v>
      </c>
      <c r="L550" s="444">
        <f t="shared" ca="1" si="54"/>
        <v>-2749683.9478582479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-2749683.9478582479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-11547.246880720111</v>
      </c>
      <c r="L551" s="444">
        <f t="shared" ca="1" si="54"/>
        <v>-2782886.4982535467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-2782886.4982535467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-11685.590840700523</v>
      </c>
      <c r="L552" s="444">
        <f t="shared" ca="1" si="54"/>
        <v>-2816227.392608826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-2816227.392608826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-11824.511233847521</v>
      </c>
      <c r="L553" s="444">
        <f t="shared" ca="1" si="54"/>
        <v>-2849707.2073572525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-2849707.2073572525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-11964.010461965963</v>
      </c>
      <c r="L554" s="444">
        <f t="shared" ca="1" si="54"/>
        <v>-2883326.5213337974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-2883326.5213337974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-12104.090936868233</v>
      </c>
      <c r="L555" s="444">
        <f t="shared" ca="1" si="54"/>
        <v>-2917085.9157852447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-2917085.9157852447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-12244.755080415931</v>
      </c>
      <c r="L556" s="444">
        <f t="shared" ca="1" si="54"/>
        <v>-2950985.9743802394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-2950985.9743802394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-12386.005324561742</v>
      </c>
      <c r="L557" s="444">
        <f t="shared" ca="1" si="54"/>
        <v>-2985027.2832193798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-2985027.2832193798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-12527.844111391494</v>
      </c>
      <c r="L558" s="444">
        <f t="shared" ca="1" si="54"/>
        <v>-3019210.43084535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-3019210.43084535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-12670.27389316637</v>
      </c>
      <c r="L559" s="444">
        <f t="shared" ca="1" si="54"/>
        <v>-3053536.0082530952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-3053536.0082530952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-12813.297132365309</v>
      </c>
      <c r="L560" s="444">
        <f t="shared" ca="1" si="54"/>
        <v>-3088004.6089000395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-3088004.6089000395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-12956.916301727577</v>
      </c>
      <c r="L561" s="444">
        <f t="shared" ca="1" si="54"/>
        <v>-3122616.8287163461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-3122616.8287163461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-13101.133884295521</v>
      </c>
      <c r="L562" s="444">
        <f t="shared" ca="1" si="54"/>
        <v>-3157373.2661152203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-3157373.2661152203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-13245.952373457496</v>
      </c>
      <c r="L563" s="444">
        <f t="shared" ca="1" si="54"/>
        <v>-3192274.5220032567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-3192274.5220032567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-13391.374272990981</v>
      </c>
      <c r="L564" s="444">
        <f t="shared" ca="1" si="54"/>
        <v>-3227321.1997908265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-3227321.1997908265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-13537.402097105856</v>
      </c>
      <c r="L565" s="444">
        <f t="shared" ca="1" si="54"/>
        <v>-3262513.9054025114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-3262513.9054025114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-13684.038370487875</v>
      </c>
      <c r="L566" s="444">
        <f t="shared" ca="1" si="54"/>
        <v>-3297853.2472875779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-3297853.2472875779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-13831.285628342317</v>
      </c>
      <c r="L567" s="444">
        <f t="shared" ca="1" si="54"/>
        <v>-3333339.8364304993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-3333339.8364304993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-13979.146416437825</v>
      </c>
      <c r="L568" s="444">
        <f t="shared" ca="1" si="54"/>
        <v>-3368974.286361516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-3368974.286361516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-14127.623291150396</v>
      </c>
      <c r="L569" s="444">
        <f t="shared" ca="1" si="54"/>
        <v>-3404757.213167245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-3404757.213167245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-14276.718819507601</v>
      </c>
      <c r="L570" s="444">
        <f t="shared" ca="1" si="54"/>
        <v>-3440689.2355013313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-3440689.2355013313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-14426.435579232961</v>
      </c>
      <c r="L571" s="444">
        <f t="shared" ca="1" si="54"/>
        <v>-3476770.974595143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-3476770.974595143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-14576.77615879051</v>
      </c>
      <c r="L572" s="444">
        <f t="shared" ca="1" si="54"/>
        <v>-3513003.0542685124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-3513003.0542685124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-14727.743157429544</v>
      </c>
      <c r="L573" s="444">
        <f t="shared" ca="1" si="54"/>
        <v>-3549386.1009405209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-3549386.1009405209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-14879.339185229583</v>
      </c>
      <c r="L574" s="444">
        <f t="shared" ca="1" si="54"/>
        <v>-3585920.7436403292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-3585920.7436403292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-15031.56686314545</v>
      </c>
      <c r="L575" s="444">
        <f t="shared" ca="1" si="54"/>
        <v>-3622607.6140180537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-3622607.6140180537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-15184.428823052636</v>
      </c>
      <c r="L576" s="444">
        <f t="shared" ca="1" si="54"/>
        <v>-3659447.346355685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-3659447.346355685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-15337.927707792765</v>
      </c>
      <c r="L577" s="444">
        <f t="shared" ca="1" si="54"/>
        <v>-3696440.5775780566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-3696440.5775780566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-15492.066171219314</v>
      </c>
      <c r="L578" s="444">
        <f t="shared" ca="1" si="54"/>
        <v>-3733587.9472638546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-3733587.9472638546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-15646.846878243472</v>
      </c>
      <c r="L579" s="444">
        <f t="shared" ca="1" si="54"/>
        <v>-3770890.097656677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-3770890.097656677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-15802.272504880231</v>
      </c>
      <c r="L580" s="444">
        <f t="shared" ca="1" si="54"/>
        <v>-3808347.6736761359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-3808347.6736761359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-15958.345738294647</v>
      </c>
      <c r="L581" s="444">
        <f t="shared" ca="1" si="54"/>
        <v>-3845961.3229290093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-3845961.3229290093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-16115.069276848284</v>
      </c>
      <c r="L582" s="444">
        <f t="shared" ca="1" si="54"/>
        <v>-3883731.6957204365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-3883731.6957204365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-16272.4458301459</v>
      </c>
      <c r="L583" s="444">
        <f t="shared" ca="1" si="54"/>
        <v>-3921659.4450651612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-3921659.4450651612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-16430.47811908225</v>
      </c>
      <c r="L584" s="444">
        <f t="shared" ca="1" si="54"/>
        <v>-3959745.2266988223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-3959745.2266988223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-16589.168875889172</v>
      </c>
      <c r="L585" s="444">
        <f t="shared" ca="1" si="54"/>
        <v>-3997989.6990892906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-3997989.6990892906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-16748.520844182785</v>
      </c>
      <c r="L586" s="444">
        <f t="shared" ca="1" si="54"/>
        <v>-4036393.5234480524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-4036393.5234480524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-16908.536779010967</v>
      </c>
      <c r="L587" s="444">
        <f t="shared" ca="1" si="54"/>
        <v>-4074957.3637416423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-4074957.3637416423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-17069.219446900923</v>
      </c>
      <c r="L588" s="444">
        <f t="shared" ca="1" si="54"/>
        <v>-4113681.8867031219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-4113681.8867031219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-17230.571625907087</v>
      </c>
      <c r="L589" s="444">
        <f t="shared" ca="1" si="54"/>
        <v>-4152567.7618436078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-4152567.7618436078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-17392.596105659108</v>
      </c>
      <c r="L590" s="444">
        <f t="shared" ca="1" si="54"/>
        <v>-4191615.6614638455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-4191615.6614638455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-17555.2956874101</v>
      </c>
      <c r="L591" s="444">
        <f t="shared" ca="1" si="54"/>
        <v>-4230826.260665834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-4230826.260665834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-17718.673184085052</v>
      </c>
      <c r="L592" s="444">
        <f t="shared" ca="1" si="54"/>
        <v>-4270200.237364497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-4270200.237364497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-17882.731420329481</v>
      </c>
      <c r="L593" s="444">
        <f t="shared" ca="1" si="54"/>
        <v>-4309738.2722994052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-4309738.2722994052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-18047.473232558266</v>
      </c>
      <c r="L594" s="444">
        <f t="shared" ca="1" si="54"/>
        <v>-4349441.0490465416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-4349441.0490465416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-18212.901469004668</v>
      </c>
      <c r="L595" s="444">
        <f t="shared" ca="1" si="54"/>
        <v>-4389309.2540301243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-4389309.2540301243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-18379.018989769593</v>
      </c>
      <c r="L596" s="444">
        <f t="shared" ca="1" si="54"/>
        <v>-4429343.5765344724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-4429343.5765344724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-18545.828666871046</v>
      </c>
      <c r="L597" s="444">
        <f t="shared" ca="1" si="54"/>
        <v>-4469544.7087159222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-4469544.7087159222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-18713.333384293754</v>
      </c>
      <c r="L598" s="444">
        <f t="shared" ca="1" si="54"/>
        <v>-4509913.3456147946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-4509913.3456147946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-18881.536038039056</v>
      </c>
      <c r="L599" s="444">
        <f t="shared" ca="1" si="54"/>
        <v>-4550450.1851674123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-4550450.1851674123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-19050.439536174959</v>
      </c>
      <c r="L600" s="444">
        <f t="shared" ca="1" si="54"/>
        <v>-4591155.9282181654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-4591155.9282181654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-19220.046798886433</v>
      </c>
      <c r="L601" s="444">
        <f t="shared" ca="1" si="54"/>
        <v>-4632031.2785316305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-4632031.2785316305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-19390.360758525869</v>
      </c>
      <c r="L602" s="444">
        <f t="shared" ca="1" si="54"/>
        <v>-4673076.9428047352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-4673076.9428047352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-19561.384359663807</v>
      </c>
      <c r="L603" s="444">
        <f t="shared" ca="1" si="54"/>
        <v>-4714293.6306789769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-4714293.6306789769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-19733.120559139814</v>
      </c>
      <c r="L604" s="444">
        <f t="shared" ca="1" si="54"/>
        <v>-4755682.0547526954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-4755682.0547526954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-19905.572326113641</v>
      </c>
      <c r="L605" s="444">
        <f t="shared" ca="1" si="54"/>
        <v>-4797242.9305933872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-4797242.9305933872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-20078.742642116522</v>
      </c>
      <c r="L606" s="444">
        <f t="shared" ca="1" si="54"/>
        <v>-4838976.9767500823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-4838976.9767500823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-20252.634501102752</v>
      </c>
      <c r="L607" s="444">
        <f t="shared" ca="1" si="54"/>
        <v>-4880884.9147657631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-4880884.9147657631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-20427.250909501421</v>
      </c>
      <c r="L608" s="444">
        <f t="shared" ca="1" si="54"/>
        <v>-4922967.4691898432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-4922967.4691898432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-20602.594886268424</v>
      </c>
      <c r="L609" s="444">
        <f t="shared" ca="1" si="54"/>
        <v>-4965225.36759069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-4965225.36759069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-20778.669462938618</v>
      </c>
      <c r="L610" s="444">
        <f t="shared" ca="1" si="54"/>
        <v>-5007659.3405682072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-5007659.3405682072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-20955.477683678273</v>
      </c>
      <c r="L611" s="444">
        <f t="shared" ca="1" si="54"/>
        <v>-5050270.1217664639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-5050270.1217664639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-21133.022605337675</v>
      </c>
      <c r="L612" s="444">
        <f t="shared" ca="1" si="54"/>
        <v>-5093058.4478863804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-5093058.4478863804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-21311.307297503994</v>
      </c>
      <c r="L613" s="444">
        <f t="shared" ca="1" si="54"/>
        <v>-5136025.0586984623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-5136025.0586984623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-21490.334842554337</v>
      </c>
      <c r="L614" s="444">
        <f t="shared" ca="1" si="54"/>
        <v>-5179170.697055595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-5179170.697055595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-21670.108335709054</v>
      </c>
      <c r="L615" s="444">
        <f t="shared" ca="1" si="54"/>
        <v>-5222496.1089058826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-5222496.1089058826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-21850.630885085255</v>
      </c>
      <c r="L616" s="444">
        <f t="shared" ca="1" si="54"/>
        <v>-5266002.043305546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-5266002.043305546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-22031.905611750517</v>
      </c>
      <c r="L617" s="444">
        <f t="shared" ca="1" si="54"/>
        <v>-5309689.2524318751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-5309689.2524318751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-22213.935649776889</v>
      </c>
      <c r="L618" s="444">
        <f t="shared" ca="1" si="54"/>
        <v>-5353558.4915962303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-5353558.4915962303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-22396.724146295037</v>
      </c>
      <c r="L619" s="444">
        <f t="shared" ca="1" si="54"/>
        <v>-5397610.519257104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-5397610.519257104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-22580.274261548675</v>
      </c>
      <c r="L620" s="444">
        <f t="shared" ca="1" si="54"/>
        <v>-5441846.0970332315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-5441846.0970332315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-22764.589168949209</v>
      </c>
      <c r="L621" s="444">
        <f t="shared" ca="1" si="54"/>
        <v>-5486265.989716759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-5486265.989716759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-22949.672055130573</v>
      </c>
      <c r="L622" s="444">
        <f t="shared" ca="1" si="54"/>
        <v>-5530870.9652864682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-5530870.9652864682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-23135.526120004361</v>
      </c>
      <c r="L623" s="444">
        <f t="shared" ca="1" si="54"/>
        <v>-5575661.7949210508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-5575661.7949210508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-23322.154576815123</v>
      </c>
      <c r="L624" s="444">
        <f t="shared" ca="1" si="54"/>
        <v>-5620639.2530124439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-5620639.2530124439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-23509.560652195927</v>
      </c>
      <c r="L625" s="444">
        <f t="shared" ca="1" si="54"/>
        <v>-5665804.1171792177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-5665804.1171792177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-23697.747586224152</v>
      </c>
      <c r="L626" s="444">
        <f t="shared" ca="1" si="54"/>
        <v>-5711157.1682800204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-5711157.1682800204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-23886.718632477496</v>
      </c>
      <c r="L627" s="444">
        <f t="shared" ca="1" si="54"/>
        <v>-5756699.1904270761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-5756699.1904270761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-24076.477058090226</v>
      </c>
      <c r="L628" s="444">
        <f t="shared" ca="1" si="54"/>
        <v>-5802430.9709997447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-5802430.9709997447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-24267.026143809679</v>
      </c>
      <c r="L629" s="444">
        <f t="shared" ca="1" si="54"/>
        <v>-5848353.3006581329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-5848353.3006581329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-24458.369184052965</v>
      </c>
      <c r="L630" s="444">
        <f t="shared" ca="1" si="54"/>
        <v>-5894466.9733567638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-5894466.9733567638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-24650.509486963925</v>
      </c>
      <c r="L631" s="444">
        <f t="shared" ca="1" si="54"/>
        <v>-5940772.7863583062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-5940772.7863583062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-24843.450374470351</v>
      </c>
      <c r="L632" s="444">
        <f t="shared" ca="1" si="54"/>
        <v>-5987271.5402473547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-5987271.5402473547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-25037.195182341387</v>
      </c>
      <c r="L633" s="444">
        <f t="shared" ca="1" si="54"/>
        <v>-6033964.0389442742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-6033964.0389442742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-25231.747260245218</v>
      </c>
      <c r="L634" s="444">
        <f t="shared" ca="1" si="54"/>
        <v>-6080851.0897190981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-6080851.0897190981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-25427.109971806985</v>
      </c>
      <c r="L635" s="444">
        <f t="shared" ca="1" si="54"/>
        <v>-6127933.5032054838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-6127933.5032054838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-25623.286694666924</v>
      </c>
      <c r="L636" s="444">
        <f t="shared" ca="1" si="54"/>
        <v>-6175212.0934147295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-6175212.0934147295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-25820.280820538781</v>
      </c>
      <c r="L637" s="444">
        <f t="shared" ca="1" si="54"/>
        <v>-6222687.6777498471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-6222687.6777498471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-26018.095755268438</v>
      </c>
      <c r="L638" s="444">
        <f t="shared" ca="1" si="54"/>
        <v>-6270361.0770196943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-6270361.0770196943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-26216.734918892802</v>
      </c>
      <c r="L639" s="444">
        <f t="shared" ca="1" si="54"/>
        <v>-6318233.115453165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-6318233.115453165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-26416.201745698931</v>
      </c>
      <c r="L640" s="444">
        <f t="shared" ca="1" si="54"/>
        <v>-6366304.6207134426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-6366304.6207134426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-26616.499684283419</v>
      </c>
      <c r="L641" s="444">
        <f t="shared" ca="1" si="54"/>
        <v>-6414576.4239123045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-6414576.4239123045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-26817.632197612013</v>
      </c>
      <c r="L642" s="444">
        <f t="shared" ca="1" si="54"/>
        <v>-6463049.3596244948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-6463049.3596244948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-27019.602763079471</v>
      </c>
      <c r="L643" s="444">
        <f t="shared" ca="1" si="54"/>
        <v>-6511724.2659021523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-6511724.2659021523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-27222.414872569705</v>
      </c>
      <c r="L644" s="444">
        <f t="shared" ca="1" si="54"/>
        <v>-6560601.9842893006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-6560601.9842893006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-27426.072032516164</v>
      </c>
      <c r="L645" s="444">
        <f t="shared" ca="1" si="54"/>
        <v>-6609683.3598363949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-6609683.3598363949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-27630.577763962392</v>
      </c>
      <c r="L646" s="444">
        <f t="shared" ca="1" si="54"/>
        <v>-6658969.2411149358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-6658969.2411149358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-27835.935602622973</v>
      </c>
      <c r="L647" s="444">
        <f t="shared" ca="1" si="54"/>
        <v>-6708460.4802321373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-6708460.4802321373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-28042.149098944647</v>
      </c>
      <c r="L648" s="444">
        <f t="shared" ca="1" si="54"/>
        <v>-6758157.9328456605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-6758157.9328456605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-28249.221818167662</v>
      </c>
      <c r="L649" s="444">
        <f t="shared" ca="1" si="54"/>
        <v>-6808062.4581784066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-6808062.4581784066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-28457.157340387439</v>
      </c>
      <c r="L650" s="444">
        <f t="shared" ca="1" si="54"/>
        <v>-6858174.9190333728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-6858174.9190333728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-28665.959260616459</v>
      </c>
      <c r="L651" s="444">
        <f t="shared" ca="1" si="54"/>
        <v>-6908496.1818085676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-6908496.1818085676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-28875.631188846444</v>
      </c>
      <c r="L652" s="444">
        <f t="shared" ca="1" si="54"/>
        <v>-6959027.1165119922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-6959027.1165119922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-29086.17675011071</v>
      </c>
      <c r="L653" s="444">
        <f t="shared" ca="1" si="54"/>
        <v>-7009768.596776681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-7009768.596776681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-29297.599584546915</v>
      </c>
      <c r="L654" s="444">
        <f t="shared" ca="1" si="54"/>
        <v>-7060721.4998758063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-7060721.4998758063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-29509.903347459935</v>
      </c>
      <c r="L655" s="444">
        <f t="shared" ca="1" si="54"/>
        <v>-7111886.7067378443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-7111886.7067378443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-29723.091709385095</v>
      </c>
      <c r="L656" s="444">
        <f t="shared" ca="1" si="54"/>
        <v>-7163265.1019618073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-7163265.1019618073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-29937.168356151607</v>
      </c>
      <c r="L657" s="444">
        <f t="shared" ca="1" si="54"/>
        <v>-7214857.573832537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-7214857.573832537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-30152.136988946313</v>
      </c>
      <c r="L658" s="444">
        <f t="shared" ca="1" si="54"/>
        <v>-7266665.0143360617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-7266665.0143360617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-30368.001324377667</v>
      </c>
      <c r="L659" s="444">
        <f t="shared" ca="1" si="54"/>
        <v>-7318688.319175018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-7318688.319175018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-30584.765094539984</v>
      </c>
      <c r="L660" s="444">
        <f t="shared" ca="1" si="54"/>
        <v>-7370928.3877841365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-7370928.3877841365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-30802.432047077978</v>
      </c>
      <c r="L661" s="444">
        <f t="shared" ca="1" si="54"/>
        <v>-7423386.1233457932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-7423386.1233457932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-31021.005945251549</v>
      </c>
      <c r="L662" s="444">
        <f t="shared" ca="1" si="54"/>
        <v>-7476062.4328056229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-7476062.4328056229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-31240.490568000834</v>
      </c>
      <c r="L663" s="444">
        <f t="shared" ca="1" si="54"/>
        <v>-7528958.2268882021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-7528958.2268882021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-31460.889710011583</v>
      </c>
      <c r="L664" s="444">
        <f t="shared" ca="1" si="54"/>
        <v>-7582074.4201127924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-7582074.4201127924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-31682.207181780715</v>
      </c>
      <c r="L665" s="444">
        <f t="shared" ca="1" si="54"/>
        <v>-7635411.9308091514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-7635411.9308091514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-31904.446809682206</v>
      </c>
      <c r="L666" s="444">
        <f t="shared" ca="1" si="54"/>
        <v>-7688971.6811334118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-7688971.6811334118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-32127.612436033294</v>
      </c>
      <c r="L667" s="444">
        <f t="shared" ca="1" si="54"/>
        <v>-7742754.5970840231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-7742754.5970840231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-32351.707919160839</v>
      </c>
      <c r="L668" s="444">
        <f t="shared" ca="1" si="54"/>
        <v>-7796761.6085177623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-7796761.6085177623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-32576.737133468087</v>
      </c>
      <c r="L669" s="444">
        <f t="shared" ca="1" si="54"/>
        <v>-7850993.6491658092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-7850993.6491658092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-32802.703969501614</v>
      </c>
      <c r="L670" s="444">
        <f t="shared" ca="1" si="54"/>
        <v>-7905451.6566498894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-7905451.6566498894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-33029.612334018617</v>
      </c>
      <c r="L671" s="444">
        <f t="shared" ca="1" si="54"/>
        <v>-7960136.5724984864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-7960136.5724984864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-33257.466150054439</v>
      </c>
      <c r="L672" s="444">
        <f t="shared" ca="1" si="54"/>
        <v>-8015049.3421631195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-8015049.3421631195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-33486.269356990408</v>
      </c>
      <c r="L673" s="444">
        <f t="shared" ca="1" si="54"/>
        <v>-8070190.9150346881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-8070190.9150346881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-33716.025910621938</v>
      </c>
      <c r="L674" s="444">
        <f t="shared" ca="1" si="54"/>
        <v>-8125562.244459888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-8125562.244459888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-33946.739783226942</v>
      </c>
      <c r="L675" s="444">
        <f t="shared" ca="1" si="54"/>
        <v>-8181164.2877576929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-8181164.2877576929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-34178.414963634466</v>
      </c>
      <c r="L676" s="444">
        <f t="shared" ca="1" si="54"/>
        <v>-8236998.0062359059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-8236998.0062359059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-34411.055457293682</v>
      </c>
      <c r="L677" s="444">
        <f t="shared" ca="1" si="54"/>
        <v>-8293064.3652077783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-8293064.3652077783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-34644.665286343152</v>
      </c>
      <c r="L678" s="444">
        <f t="shared" ca="1" si="54"/>
        <v>-8349364.3340087002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-8349364.3340087002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-34879.248489680329</v>
      </c>
      <c r="L679" s="444">
        <f t="shared" ca="1" si="54"/>
        <v>-8405898.8860129584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-8405898.8860129584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-35114.809123031409</v>
      </c>
      <c r="L680" s="444">
        <f t="shared" ca="1" si="54"/>
        <v>-8462668.9986505695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-8462668.9986505695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-35351.351259021452</v>
      </c>
      <c r="L681" s="444">
        <f t="shared" ca="1" si="54"/>
        <v>-8519675.6534241699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-8519675.6534241699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-35588.878987244789</v>
      </c>
      <c r="L682" s="444">
        <f t="shared" ca="1" si="54"/>
        <v>-8576919.8359259944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-8576919.8359259944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-35827.396414335723</v>
      </c>
      <c r="L683" s="444">
        <f t="shared" ca="1" si="54"/>
        <v>-8634402.5358549096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-8634402.5358549096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-36066.907664039536</v>
      </c>
      <c r="L684" s="444">
        <f t="shared" ca="1" si="54"/>
        <v>-8692124.747033529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-8692124.747033529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-36307.416877283787</v>
      </c>
      <c r="L685" s="444">
        <f t="shared" ca="1" si="54"/>
        <v>-8750087.4674253929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-8750087.4674253929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-36548.928212249884</v>
      </c>
      <c r="L686" s="444">
        <f t="shared" ca="1" si="54"/>
        <v>-8808291.6991522219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-8808291.6991522219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-36791.445844445007</v>
      </c>
      <c r="L687" s="444">
        <f t="shared" ca="1" si="54"/>
        <v>-8866738.4485112466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-8866738.4485112466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-37034.973966774276</v>
      </c>
      <c r="L688" s="444">
        <f t="shared" ca="1" si="54"/>
        <v>-8925428.7259925995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-8925428.7259925995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-37279.516789613248</v>
      </c>
      <c r="L689" s="444">
        <f t="shared" ca="1" si="54"/>
        <v>-8984363.5462967921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-8984363.5462967921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-37525.078540880713</v>
      </c>
      <c r="L690" s="444">
        <f t="shared" ca="1" si="54"/>
        <v>-9043543.9283522516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-9043543.9283522516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-37771.663466111793</v>
      </c>
      <c r="L691" s="444">
        <f t="shared" ca="1" si="54"/>
        <v>-9102970.8953329436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-9102970.8953329436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-38019.275828531347</v>
      </c>
      <c r="L692" s="444">
        <f t="shared" ca="1" si="54"/>
        <v>-9162645.474676054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-9162645.474676054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-38267.919909127639</v>
      </c>
      <c r="L693" s="444">
        <f t="shared" ca="1" si="54"/>
        <v>-9222568.6980997603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-9222568.6980997603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-38517.600006726418</v>
      </c>
      <c r="L694" s="444">
        <f t="shared" ca="1" si="54"/>
        <v>-9282741.6016210653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-9282741.6016210653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-38768.320438065188</v>
      </c>
      <c r="L695" s="444">
        <f t="shared" ca="1" si="54"/>
        <v>-9343165.2255737092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-9343165.2255737092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-39020.085537867868</v>
      </c>
      <c r="L696" s="444">
        <f t="shared" ca="1" si="54"/>
        <v>-9403840.6146261562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-9403840.6146261562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-39272.899658919734</v>
      </c>
      <c r="L697" s="444">
        <f t="shared" ca="1" si="54"/>
        <v>-9464768.8177996557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-9464768.8177996557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-39526.767172142645</v>
      </c>
      <c r="L698" s="444">
        <f t="shared" ca="1" si="54"/>
        <v>-9525950.8884863779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-9525950.8884863779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-39781.692466670655</v>
      </c>
      <c r="L699" s="444">
        <f t="shared" ca="1" si="54"/>
        <v>-9587387.8844676279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-9587387.8844676279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-40037.679949925863</v>
      </c>
      <c r="L700" s="444">
        <f t="shared" ca="1" si="54"/>
        <v>-9649080.8679321334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-9649080.8679321334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-40294.734047694634</v>
      </c>
      <c r="L701" s="444">
        <f t="shared" ca="1" si="54"/>
        <v>-9711030.9054944068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-9711030.9054944068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-40552.859204204105</v>
      </c>
      <c r="L702" s="444">
        <f t="shared" ca="1" si="54"/>
        <v>-9773239.0682131909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-9773239.0682131909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-40812.059882199042</v>
      </c>
      <c r="L703" s="444">
        <f t="shared" ca="1" si="54"/>
        <v>-9835706.4316099696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-9835706.4316099696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-41072.340563018952</v>
      </c>
      <c r="L704" s="444">
        <f t="shared" ca="1" si="54"/>
        <v>-9898434.0756875686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-9898434.0756875686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-41333.705746675616</v>
      </c>
      <c r="L705" s="444">
        <f t="shared" ca="1" si="54"/>
        <v>-9961423.0849488229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-9961423.0849488229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-41596.159951930844</v>
      </c>
      <c r="L706" s="444">
        <f t="shared" ca="1" si="54"/>
        <v>-10024674.548415333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-10024674.548415333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-41859.707716374636</v>
      </c>
      <c r="L707" s="444">
        <f t="shared" ca="1" si="54"/>
        <v>-10088189.559646286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-10088189.559646286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-42124.353596503606</v>
      </c>
      <c r="L708" s="444">
        <f t="shared" ca="1" si="54"/>
        <v>-10151969.216757368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-10151969.216757368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-42390.102167799778</v>
      </c>
      <c r="L709" s="444">
        <f t="shared" ca="1" si="54"/>
        <v>-10216014.622439748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-10216014.622439748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-42656.958024809697</v>
      </c>
      <c r="L710" s="444">
        <f t="shared" ca="1" si="54"/>
        <v>-10280326.883979136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-10280326.883979136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-42924.925781223814</v>
      </c>
      <c r="L711" s="444">
        <f t="shared" ca="1" si="54"/>
        <v>-10344907.113274939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-10344907.113274939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-43194.010069956326</v>
      </c>
      <c r="L712" s="444">
        <f t="shared" ca="1" si="54"/>
        <v>-10409756.426859476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-10409756.426859476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-43464.215543225226</v>
      </c>
      <c r="L713" s="444">
        <f t="shared" ca="1" si="54"/>
        <v>-10474875.94591728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-10474875.94591728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-43735.546872632745</v>
      </c>
      <c r="L714" s="444">
        <f t="shared" ca="1" si="54"/>
        <v>-10540266.796304492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-10540266.796304492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-44008.008749246132</v>
      </c>
      <c r="L715" s="444">
        <f t="shared" ca="1" si="54"/>
        <v>-10605930.108568318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-10605930.108568318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-44281.605883678742</v>
      </c>
      <c r="L716" s="444">
        <f t="shared" ca="1" si="54"/>
        <v>-10671867.017966576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-10671867.017966576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-44556.343006171483</v>
      </c>
      <c r="L717" s="444">
        <f t="shared" ca="1" si="54"/>
        <v>-10738078.664487327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-10738078.664487327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-44832.224866674609</v>
      </c>
      <c r="L718" s="444">
        <f t="shared" ca="1" si="54"/>
        <v>-10804566.192868581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-10804566.192868581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-45109.256234929831</v>
      </c>
      <c r="L719" s="444">
        <f t="shared" ca="1" si="54"/>
        <v>-10871330.752618089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-10871330.752618089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-45387.441900552789</v>
      </c>
      <c r="L720" s="444">
        <f t="shared" ca="1" si="54"/>
        <v>-10938373.498033222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-10938373.498033222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-45666.786673115836</v>
      </c>
      <c r="L721" s="444">
        <f t="shared" ca="1" si="54"/>
        <v>-11005695.588220917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-11005695.588220917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-45947.295382231234</v>
      </c>
      <c r="L722" s="444">
        <f t="shared" ca="1" si="54"/>
        <v>-11073298.187117727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-11073298.187117727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-46228.972877634609</v>
      </c>
      <c r="L723" s="444">
        <f t="shared" ca="1" si="54"/>
        <v>-11141182.463509941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-11141182.463509941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-46511.824029268835</v>
      </c>
      <c r="L724" s="444">
        <f t="shared" ca="1" si="54"/>
        <v>-11209349.591053789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-11209349.591053789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-46795.853727368201</v>
      </c>
      <c r="L725" s="444">
        <f t="shared" ca="1" si="54"/>
        <v>-11277800.748295737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-11277800.748295737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-47081.066882542989</v>
      </c>
      <c r="L726" s="444">
        <f t="shared" ca="1" si="54"/>
        <v>-11346537.11869286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-11346537.11869286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-47367.468425864332</v>
      </c>
      <c r="L727" s="444">
        <f t="shared" ca="1" si="54"/>
        <v>-11415559.890633304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-11415559.890633304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-47655.06330894951</v>
      </c>
      <c r="L728" s="444">
        <f t="shared" ca="1" si="54"/>
        <v>-11484870.257456832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-11484870.257456832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-47943.856504047544</v>
      </c>
      <c r="L729" s="444">
        <f t="shared" ca="1" si="54"/>
        <v>-11554469.417475458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-11554469.417475458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-48233.853004125158</v>
      </c>
      <c r="L730" s="444">
        <f t="shared" ca="1" si="54"/>
        <v>-11624358.573994163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-11624358.573994163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-48525.057822953095</v>
      </c>
      <c r="L731" s="444">
        <f t="shared" ca="1" si="54"/>
        <v>-11694538.935331697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-11694538.935331697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-48817.475995192814</v>
      </c>
      <c r="L732" s="444">
        <f t="shared" ca="1" si="54"/>
        <v>-11765011.714841468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-11765011.714841468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-49111.112576483531</v>
      </c>
      <c r="L733" s="444">
        <f t="shared" ca="1" si="54"/>
        <v>-11835778.13093253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-11835778.13093253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-49405.972643529625</v>
      </c>
      <c r="L734" s="444">
        <f t="shared" ca="1" si="54"/>
        <v>-11906839.40709064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-11906839.40709064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-49702.06129418841</v>
      </c>
      <c r="L735" s="444">
        <f t="shared" ca="1" si="54"/>
        <v>-11978196.771899408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-11978196.771899408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-49999.383647558279</v>
      </c>
      <c r="L736" s="444">
        <f t="shared" ca="1" si="54"/>
        <v>-12049851.459061544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-12049851.459061544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-50297.944844067184</v>
      </c>
      <c r="L737" s="444">
        <f t="shared" ca="1" si="54"/>
        <v>-12121804.707420191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-12121804.707420191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-50597.750045561545</v>
      </c>
      <c r="L738" s="444">
        <f t="shared" ca="1" si="54"/>
        <v>-12194057.760980332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-12194057.760980332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-50898.804435395461</v>
      </c>
      <c r="L739" s="444">
        <f t="shared" ca="1" si="54"/>
        <v>-12266611.868930306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-12266611.868930306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-51201.113218520353</v>
      </c>
      <c r="L740" s="444">
        <f t="shared" ca="1" si="54"/>
        <v>-12339468.285663405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-12339468.285663405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-51504.681621574935</v>
      </c>
      <c r="L741" s="444">
        <f t="shared" ca="1" si="54"/>
        <v>-12412628.27079956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-12412628.27079956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-51809.514892975581</v>
      </c>
      <c r="L742" s="444">
        <f t="shared" ca="1" si="54"/>
        <v>-12486093.089207115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-12486093.089207115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-52115.618303007061</v>
      </c>
      <c r="L743" s="444">
        <f t="shared" ca="1" si="54"/>
        <v>-12559864.0110247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-12559864.0110247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-52422.997143913664</v>
      </c>
      <c r="L744" s="444">
        <f t="shared" ca="1" si="54"/>
        <v>-12633942.311683193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-12633942.311683193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-52731.656729990718</v>
      </c>
      <c r="L745" s="444">
        <f t="shared" ca="1" si="54"/>
        <v>-12708329.271927763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-12708329.271927763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-53041.602397676426</v>
      </c>
      <c r="L746" s="444">
        <f t="shared" ca="1" si="54"/>
        <v>-12783026.177840019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-12783026.177840019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-53352.839505644159</v>
      </c>
      <c r="L747" s="444">
        <f t="shared" ca="1" si="54"/>
        <v>-12858034.320860242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-12858034.320860242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-53665.373434895089</v>
      </c>
      <c r="L748" s="444">
        <f t="shared" ca="1" si="54"/>
        <v>-12933354.997809717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-12933354.997809717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-53979.209588851234</v>
      </c>
      <c r="L749" s="444">
        <f t="shared" ca="1" si="54"/>
        <v>-13008989.510913149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-13008989.510913149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-54294.353393448866</v>
      </c>
      <c r="L750" s="444">
        <f t="shared" ca="1" si="54"/>
        <v>-13084939.167821176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-13084939.167821176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-54610.810297232325</v>
      </c>
      <c r="L751" s="444">
        <f t="shared" ca="1" si="54"/>
        <v>-13161205.281632988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-13161205.281632988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-54928.585771448204</v>
      </c>
      <c r="L752" s="444">
        <f t="shared" ca="1" si="54"/>
        <v>-13237789.170919016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-13237789.170919016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-55247.685310139983</v>
      </c>
      <c r="L753" s="444">
        <f t="shared" ca="1" si="54"/>
        <v>-13314692.159743736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-13314692.159743736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-55568.114430242975</v>
      </c>
      <c r="L754" s="444">
        <f t="shared" ca="1" si="54"/>
        <v>-13391915.577688558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-13391915.577688558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-55889.87867167974</v>
      </c>
      <c r="L755" s="444">
        <f t="shared" ca="1" si="54"/>
        <v>-13469460.759874817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-13469460.759874817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-56212.983597455815</v>
      </c>
      <c r="L756" s="444">
        <f t="shared" ca="1" si="54"/>
        <v>-13547329.046986852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-13547329.046986852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-56537.434793755972</v>
      </c>
      <c r="L757" s="444">
        <f t="shared" ca="1" si="54"/>
        <v>-13625521.785295187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-13625521.785295187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-56863.237870040684</v>
      </c>
      <c r="L758" s="444">
        <f t="shared" ca="1" si="54"/>
        <v>-13704040.326679807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-13704040.326679807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-57190.398459143275</v>
      </c>
      <c r="L759" s="444">
        <f t="shared" ca="1" si="54"/>
        <v>-13782886.02865353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-13782886.02865353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-57518.922217367115</v>
      </c>
      <c r="L760" s="444">
        <f t="shared" ca="1" si="54"/>
        <v>-13862060.254385477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-13862060.254385477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-57848.814824583562</v>
      </c>
      <c r="L761" s="444">
        <f t="shared" ca="1" si="54"/>
        <v>-13941564.372724639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-13941564.372724639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-58180.081984330078</v>
      </c>
      <c r="L762" s="444">
        <f t="shared" ca="1" si="54"/>
        <v>-14021399.758223549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-14021399.758223549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-58512.729423908866</v>
      </c>
      <c r="L763" s="444">
        <f t="shared" ca="1" si="54"/>
        <v>-14101567.791162036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-14101567.791162036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-58846.762894485888</v>
      </c>
      <c r="L764" s="444">
        <f t="shared" ca="1" si="54"/>
        <v>-14182069.857571101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-14182069.857571101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-59182.188171190341</v>
      </c>
      <c r="L765" s="444">
        <f t="shared" ca="1" si="54"/>
        <v>-14262907.349256871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-14262907.349256871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-59519.011053214366</v>
      </c>
      <c r="L766" s="444">
        <f t="shared" ca="1" si="54"/>
        <v>-14344081.663824664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-14344081.663824664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-59857.237363913511</v>
      </c>
      <c r="L767" s="444">
        <f t="shared" ca="1" si="54"/>
        <v>-14425594.204703158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-14425594.204703158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-60196.872950907236</v>
      </c>
      <c r="L768" s="444">
        <f t="shared" ca="1" si="54"/>
        <v>-14507446.381168645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-14507446.381168645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-60537.923686180111</v>
      </c>
      <c r="L769" s="444">
        <f t="shared" ca="1" si="54"/>
        <v>-14589639.608369404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-14589639.608369404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-60880.395466183261</v>
      </c>
      <c r="L770" s="444">
        <f t="shared" ca="1" si="54"/>
        <v>-14672175.307350166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-14672175.307350166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-61224.294211936438</v>
      </c>
      <c r="L771" s="444">
        <f t="shared" ca="1" si="54"/>
        <v>-14755054.905076683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-14755054.905076683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-61569.62586913025</v>
      </c>
      <c r="L772" s="444">
        <f t="shared" ca="1" si="54"/>
        <v>-14838279.834460393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-14838279.834460393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-61916.396408229048</v>
      </c>
      <c r="L773" s="444">
        <f t="shared" ref="L773:L1027" ca="1" si="80">I773-J773+K773</f>
        <v>-14921851.5343832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-14921851.5343832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-62264.61182457408</v>
      </c>
      <c r="L774" s="444">
        <f t="shared" ca="1" si="80"/>
        <v>-15005771.449722353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-15005771.449722353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-62614.278138487214</v>
      </c>
      <c r="L775" s="444">
        <f t="shared" ca="1" si="80"/>
        <v>-15090041.031375419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-15090041.031375419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-62965.401395375004</v>
      </c>
      <c r="L776" s="444">
        <f t="shared" ca="1" si="80"/>
        <v>-15174661.736285374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-15174661.736285374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-63317.987665833141</v>
      </c>
      <c r="L777" s="444">
        <f t="shared" ca="1" si="80"/>
        <v>-15259635.027465787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-15259635.027465787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-63672.043045751525</v>
      </c>
      <c r="L778" s="444">
        <f t="shared" ca="1" si="80"/>
        <v>-15344962.374026118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-15344962.374026118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-64027.573656419569</v>
      </c>
      <c r="L779" s="444">
        <f t="shared" ca="1" si="80"/>
        <v>-15430645.251197116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-15430645.251197116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-64384.585644632076</v>
      </c>
      <c r="L780" s="444">
        <f t="shared" ca="1" si="80"/>
        <v>-15516685.140356328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-15516685.140356328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-64743.085182795447</v>
      </c>
      <c r="L781" s="444">
        <f t="shared" ca="1" si="80"/>
        <v>-15603083.529053703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-15603083.529053703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-65103.07846903451</v>
      </c>
      <c r="L782" s="444">
        <f t="shared" ca="1" si="80"/>
        <v>-15689841.911037317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-15689841.911037317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-65464.571727299568</v>
      </c>
      <c r="L783" s="444">
        <f t="shared" ca="1" si="80"/>
        <v>-15776961.786279196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-15776961.786279196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-65827.571207474073</v>
      </c>
      <c r="L784" s="444">
        <f t="shared" ca="1" si="80"/>
        <v>-15864444.66100125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-15864444.66100125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-66192.083185482625</v>
      </c>
      <c r="L785" s="444">
        <f t="shared" ca="1" si="80"/>
        <v>-15952292.047701312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-15952292.047701312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-66558.113963399548</v>
      </c>
      <c r="L786" s="444">
        <f t="shared" ca="1" si="80"/>
        <v>-16040505.465179291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-16040505.465179291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-66925.66986955778</v>
      </c>
      <c r="L787" s="444">
        <f t="shared" ca="1" si="80"/>
        <v>-16129086.438563427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-16129086.438563427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-67294.757258658356</v>
      </c>
      <c r="L788" s="444">
        <f t="shared" ca="1" si="80"/>
        <v>-16218036.499336665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-16218036.499336665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-67665.382511880191</v>
      </c>
      <c r="L789" s="444">
        <f t="shared" ca="1" si="80"/>
        <v>-16307357.185363125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-16307357.185363125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-68037.552036990441</v>
      </c>
      <c r="L790" s="444">
        <f t="shared" ca="1" si="80"/>
        <v>-16397050.040914696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-16397050.040914696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-68411.272268455315</v>
      </c>
      <c r="L791" s="444">
        <f t="shared" ca="1" si="80"/>
        <v>-16487116.61669773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-16487116.61669773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-68786.549667551299</v>
      </c>
      <c r="L792" s="444">
        <f t="shared" ca="1" si="80"/>
        <v>-16577558.469879862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-16577558.469879862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-69163.390722476834</v>
      </c>
      <c r="L793" s="444">
        <f t="shared" ca="1" si="80"/>
        <v>-16668377.164116917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-16668377.164116917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-69541.801948464563</v>
      </c>
      <c r="L794" s="444">
        <f t="shared" ca="1" si="80"/>
        <v>-16759574.269579962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-16759574.269579962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-69921.789887893916</v>
      </c>
      <c r="L795" s="444">
        <f t="shared" ca="1" si="80"/>
        <v>-16851151.362982433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-16851151.362982433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-70303.361110404207</v>
      </c>
      <c r="L796" s="444">
        <f t="shared" ca="1" si="80"/>
        <v>-16943110.027607415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-16943110.027607415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-70686.522213008298</v>
      </c>
      <c r="L797" s="444">
        <f t="shared" ca="1" si="80"/>
        <v>-17035451.853335001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-17035451.853335001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-71071.279820206575</v>
      </c>
      <c r="L798" s="444">
        <f t="shared" ca="1" si="80"/>
        <v>-17128178.436669786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-17128178.436669786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-71457.640584101508</v>
      </c>
      <c r="L799" s="444">
        <f t="shared" ca="1" si="80"/>
        <v>-17221291.380768463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-17221291.380768463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-71845.611184512672</v>
      </c>
      <c r="L800" s="444">
        <f t="shared" ca="1" si="80"/>
        <v>-17314792.295467552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-17314792.295467552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-72235.198329092207</v>
      </c>
      <c r="L801" s="444">
        <f t="shared" ca="1" si="80"/>
        <v>-17408682.79731122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-17408682.79731122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-72626.408753440817</v>
      </c>
      <c r="L802" s="444">
        <f t="shared" ca="1" si="80"/>
        <v>-17502964.509579238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-17502964.509579238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-73019.249221224221</v>
      </c>
      <c r="L803" s="444">
        <f t="shared" ca="1" si="80"/>
        <v>-17597639.062315039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-17597639.062315039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-73413.726524290076</v>
      </c>
      <c r="L804" s="444">
        <f t="shared" ca="1" si="80"/>
        <v>-17692708.092353906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-17692708.092353906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-73809.84748278535</v>
      </c>
      <c r="L805" s="444">
        <f t="shared" ca="1" si="80"/>
        <v>-17788173.24335127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-17788173.24335127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-74207.618945274357</v>
      </c>
      <c r="L806" s="444">
        <f t="shared" ca="1" si="80"/>
        <v>-17884036.165811121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-17884036.165811121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-74607.047788857075</v>
      </c>
      <c r="L807" s="444">
        <f t="shared" ca="1" si="80"/>
        <v>-17980298.517114557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-17980298.517114557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-75008.140919288067</v>
      </c>
      <c r="L808" s="444">
        <f t="shared" ca="1" si="80"/>
        <v>-18076961.961548422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-18076961.961548422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-75410.905271095835</v>
      </c>
      <c r="L809" s="444">
        <f t="shared" ca="1" si="80"/>
        <v>-18174028.170334093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-18174028.170334093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-75815.347807702798</v>
      </c>
      <c r="L810" s="444">
        <f t="shared" ca="1" si="80"/>
        <v>-18271498.821656372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-18271498.821656372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-76221.475521545624</v>
      </c>
      <c r="L811" s="444">
        <f t="shared" ca="1" si="80"/>
        <v>-18369375.600692496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-18369375.600692496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-76629.29543419613</v>
      </c>
      <c r="L812" s="444">
        <f t="shared" ca="1" si="80"/>
        <v>-18467660.199641269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-18467660.199641269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-77038.814596482698</v>
      </c>
      <c r="L813" s="444">
        <f t="shared" ca="1" si="80"/>
        <v>-18566354.317752328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-18566354.317752328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-77450.040088612106</v>
      </c>
      <c r="L814" s="444">
        <f t="shared" ca="1" si="80"/>
        <v>-18665459.661355518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-18665459.661355518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-77862.979020292056</v>
      </c>
      <c r="L815" s="444">
        <f t="shared" ca="1" si="80"/>
        <v>-18764977.943890389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-18764977.943890389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-78277.638530854019</v>
      </c>
      <c r="L816" s="444">
        <f t="shared" ca="1" si="80"/>
        <v>-18864910.885935821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-18864910.885935821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-78694.025789376654</v>
      </c>
      <c r="L817" s="444">
        <f t="shared" ca="1" si="80"/>
        <v>-18965260.215239774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-18965260.215239774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-79112.147994809799</v>
      </c>
      <c r="L818" s="444">
        <f t="shared" ca="1" si="80"/>
        <v>-19066027.666749161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-19066027.666749161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-79532.012376098908</v>
      </c>
      <c r="L819" s="444">
        <f t="shared" ca="1" si="80"/>
        <v>-19167214.982639838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-19167214.982639838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-79953.626192310068</v>
      </c>
      <c r="L820" s="444">
        <f t="shared" ca="1" si="80"/>
        <v>-19268823.912346724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-19268823.912346724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-80376.996732755419</v>
      </c>
      <c r="L821" s="444">
        <f t="shared" ca="1" si="80"/>
        <v>-19370856.212594058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-19370856.212594058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-80802.131317119318</v>
      </c>
      <c r="L822" s="444">
        <f t="shared" ca="1" si="80"/>
        <v>-19473313.647425756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-19473313.647425756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-81229.037295584727</v>
      </c>
      <c r="L823" s="444">
        <f t="shared" ca="1" si="80"/>
        <v>-19576197.988235917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-19576197.988235917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-81657.722048960393</v>
      </c>
      <c r="L824" s="444">
        <f t="shared" ca="1" si="80"/>
        <v>-19679511.013799455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-19679511.013799455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-82088.192988808471</v>
      </c>
      <c r="L825" s="444">
        <f t="shared" ca="1" si="80"/>
        <v>-19783254.510302842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-19783254.510302842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-82520.457557572576</v>
      </c>
      <c r="L826" s="444">
        <f t="shared" ca="1" si="80"/>
        <v>-19887430.271374993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-19887430.271374993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-82954.523228706545</v>
      </c>
      <c r="L827" s="444">
        <f t="shared" ca="1" si="80"/>
        <v>-19992040.098118275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-19992040.098118275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-83390.397506803551</v>
      </c>
      <c r="L828" s="444">
        <f t="shared" ca="1" si="80"/>
        <v>-20097085.799139656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-20097085.799139656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-83828.087927725966</v>
      </c>
      <c r="L829" s="444">
        <f t="shared" ca="1" si="80"/>
        <v>-20202569.190581959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-20202569.190581959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-84267.60205873556</v>
      </c>
      <c r="L830" s="444">
        <f t="shared" ca="1" si="80"/>
        <v>-20308492.096155271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-20308492.096155271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-84708.947498624373</v>
      </c>
      <c r="L831" s="444">
        <f t="shared" ca="1" si="80"/>
        <v>-20414856.347168472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-20414856.347168472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-85152.131877846041</v>
      </c>
      <c r="L832" s="444">
        <f t="shared" ca="1" si="80"/>
        <v>-20521663.782560896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-20521663.782560896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-85597.162858647804</v>
      </c>
      <c r="L833" s="444">
        <f t="shared" ca="1" si="80"/>
        <v>-20628916.24893412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-20628916.24893412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-86044.048135202902</v>
      </c>
      <c r="L834" s="444">
        <f t="shared" ca="1" si="80"/>
        <v>-20736615.6005839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-20736615.6005839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-86492.795433743653</v>
      </c>
      <c r="L835" s="444">
        <f t="shared" ca="1" si="80"/>
        <v>-20844763.699532222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-20844763.699532222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-86943.412512694995</v>
      </c>
      <c r="L836" s="444">
        <f t="shared" ca="1" si="80"/>
        <v>-20953362.415559493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-20953362.415559493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-87395.907162808624</v>
      </c>
      <c r="L837" s="444">
        <f t="shared" ca="1" si="80"/>
        <v>-21062413.626236878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-21062413.626236878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-87850.287207297733</v>
      </c>
      <c r="L838" s="444">
        <f t="shared" ca="1" si="80"/>
        <v>-21171919.216958754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-21171919.216958754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-88306.560501972213</v>
      </c>
      <c r="L839" s="444">
        <f t="shared" ca="1" si="80"/>
        <v>-21281881.080975302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-21281881.080975302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-88764.734935374494</v>
      </c>
      <c r="L840" s="444">
        <f t="shared" ca="1" si="80"/>
        <v>-21392301.119425252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-21392301.119425252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-89224.818428915954</v>
      </c>
      <c r="L841" s="444">
        <f t="shared" ca="1" si="80"/>
        <v>-21503181.241368745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-21503181.241368745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-89686.818937013843</v>
      </c>
      <c r="L842" s="444">
        <f t="shared" ca="1" si="80"/>
        <v>-21614523.363820337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-21614523.363820337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-90150.744447228804</v>
      </c>
      <c r="L843" s="444">
        <f t="shared" ca="1" si="80"/>
        <v>-21726329.411782142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-21726329.411782142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-90616.602980402997</v>
      </c>
      <c r="L844" s="444">
        <f t="shared" ca="1" si="80"/>
        <v>-21838601.318277121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-21838601.318277121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-91084.402590798738</v>
      </c>
      <c r="L845" s="444">
        <f t="shared" ca="1" si="80"/>
        <v>-21951341.024382498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-21951341.024382498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-91554.151366237813</v>
      </c>
      <c r="L846" s="444">
        <f t="shared" ca="1" si="80"/>
        <v>-22064550.479263313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-22064550.479263313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-92025.857428241216</v>
      </c>
      <c r="L847" s="444">
        <f t="shared" ca="1" si="80"/>
        <v>-22178231.640206132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-22178231.640206132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-92499.528932169618</v>
      </c>
      <c r="L848" s="444">
        <f t="shared" ca="1" si="80"/>
        <v>-22292386.472652879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-22292386.472652879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-92975.174067364394</v>
      </c>
      <c r="L849" s="444">
        <f t="shared" ca="1" si="80"/>
        <v>-22407016.950234819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-22407016.950234819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-93452.801057289151</v>
      </c>
      <c r="L850" s="444">
        <f t="shared" ca="1" si="80"/>
        <v>-22522125.054806687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-22522125.054806687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-93932.418159671928</v>
      </c>
      <c r="L851" s="444">
        <f t="shared" ca="1" si="80"/>
        <v>-22637712.776480936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-22637712.776480936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-94414.033666647971</v>
      </c>
      <c r="L852" s="444">
        <f t="shared" ca="1" si="80"/>
        <v>-22753782.113662161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-22753782.113662161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-94897.655904903077</v>
      </c>
      <c r="L853" s="444">
        <f t="shared" ca="1" si="80"/>
        <v>-22870335.073081642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-22870335.073081642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-95383.293235817575</v>
      </c>
      <c r="L854" s="444">
        <f t="shared" ca="1" si="80"/>
        <v>-22987373.669832036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-22987373.669832036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-95870.954055610884</v>
      </c>
      <c r="L855" s="444">
        <f t="shared" ca="1" si="80"/>
        <v>-23104899.927402224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-23104899.927402224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-96360.646795486668</v>
      </c>
      <c r="L856" s="444">
        <f t="shared" ca="1" si="80"/>
        <v>-23222915.877712287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-23222915.877712287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-96852.3799217786</v>
      </c>
      <c r="L857" s="444">
        <f t="shared" ca="1" si="80"/>
        <v>-23341423.561148643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-23341423.561148643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-97346.16193609676</v>
      </c>
      <c r="L858" s="444">
        <f t="shared" ca="1" si="80"/>
        <v>-23460425.026599318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-23460425.026599318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-97842.00137547456</v>
      </c>
      <c r="L859" s="444">
        <f t="shared" ca="1" si="80"/>
        <v>-23579922.331489369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-23579922.331489369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-98339.906812516449</v>
      </c>
      <c r="L860" s="444">
        <f t="shared" ca="1" si="80"/>
        <v>-23699917.541816462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-23699917.541816462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-98839.886855545992</v>
      </c>
      <c r="L861" s="444">
        <f t="shared" ca="1" si="80"/>
        <v>-23820412.732186586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-23820412.732186586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-99341.95014875484</v>
      </c>
      <c r="L862" s="444">
        <f t="shared" ca="1" si="80"/>
        <v>-23941409.985849917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-23941409.985849917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-99846.10537235206</v>
      </c>
      <c r="L863" s="444">
        <f t="shared" ca="1" si="80"/>
        <v>-24062911.394736845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-24062911.394736845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-100352.36124271427</v>
      </c>
      <c r="L864" s="444">
        <f t="shared" ca="1" si="80"/>
        <v>-24184919.059494138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-24184919.059494138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-100860.72651253632</v>
      </c>
      <c r="L865" s="444">
        <f t="shared" ca="1" si="80"/>
        <v>-24307435.089521252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-24307435.089521252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-101371.20997098261</v>
      </c>
      <c r="L866" s="444">
        <f t="shared" ca="1" si="80"/>
        <v>-24430461.60300681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-24430461.60300681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-101883.82044383911</v>
      </c>
      <c r="L867" s="444">
        <f t="shared" ca="1" si="80"/>
        <v>-24554000.726965226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-24554000.726965226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-102398.56679366584</v>
      </c>
      <c r="L868" s="444">
        <f t="shared" ca="1" si="80"/>
        <v>-24678054.597273469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-24678054.597273469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-102915.45791995019</v>
      </c>
      <c r="L869" s="444">
        <f t="shared" ca="1" si="80"/>
        <v>-24802625.358707998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-24802625.358707998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-103434.50275926074</v>
      </c>
      <c r="L870" s="444">
        <f t="shared" ca="1" si="80"/>
        <v>-24927715.164981835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-24927715.164981835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-103955.71028540171</v>
      </c>
      <c r="L871" s="444">
        <f t="shared" ca="1" si="80"/>
        <v>-25053326.178781815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-25053326.178781815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-104479.08950956829</v>
      </c>
      <c r="L872" s="444">
        <f t="shared" ca="1" si="80"/>
        <v>-25179460.571805961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-25179460.571805961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-105004.64948050224</v>
      </c>
      <c r="L873" s="444">
        <f t="shared" ca="1" si="80"/>
        <v>-25306120.524801042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-25306120.524801042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-105532.39928464842</v>
      </c>
      <c r="L874" s="444">
        <f t="shared" ca="1" si="80"/>
        <v>-25433308.227600269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-25433308.227600269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-106062.34804631186</v>
      </c>
      <c r="L875" s="444">
        <f t="shared" ca="1" si="80"/>
        <v>-25561025.879161157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-25561025.879161157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-106594.50492781556</v>
      </c>
      <c r="L876" s="444">
        <f t="shared" ca="1" si="80"/>
        <v>-25689275.687603548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-25689275.687603548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-107128.87912965886</v>
      </c>
      <c r="L877" s="444">
        <f t="shared" ca="1" si="80"/>
        <v>-25818059.870247785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-25818059.870247785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-107665.47989067651</v>
      </c>
      <c r="L878" s="444">
        <f t="shared" ca="1" si="80"/>
        <v>-25947380.653653041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-25947380.653653041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-108204.31648819841</v>
      </c>
      <c r="L879" s="444">
        <f t="shared" ca="1" si="80"/>
        <v>-26077240.273655817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-26077240.273655817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-108745.39823820998</v>
      </c>
      <c r="L880" s="444">
        <f t="shared" ca="1" si="80"/>
        <v>-26207640.975408603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-26207640.975408603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-109288.73449551324</v>
      </c>
      <c r="L881" s="444">
        <f t="shared" ca="1" si="80"/>
        <v>-26338585.013418693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-26338585.013418693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-109834.33465388864</v>
      </c>
      <c r="L882" s="444">
        <f t="shared" ca="1" si="80"/>
        <v>-26470074.651587158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-26470074.651587158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-110382.20814625721</v>
      </c>
      <c r="L883" s="444">
        <f t="shared" ca="1" si="80"/>
        <v>-26602112.163247991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-26602112.163247991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-110932.36444484402</v>
      </c>
      <c r="L884" s="444">
        <f t="shared" ca="1" si="80"/>
        <v>-26734699.831207413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-26734699.831207413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-111484.81306134163</v>
      </c>
      <c r="L885" s="444">
        <f t="shared" ca="1" si="80"/>
        <v>-26867839.947783332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-26867839.947783332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-112039.56354707463</v>
      </c>
      <c r="L886" s="444">
        <f t="shared" ca="1" si="80"/>
        <v>-27001534.814844985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-27001534.814844985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-112596.62549316484</v>
      </c>
      <c r="L887" s="444">
        <f t="shared" ca="1" si="80"/>
        <v>-27135786.743852727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-27135786.743852727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-113156.0085306971</v>
      </c>
      <c r="L888" s="444">
        <f t="shared" ca="1" si="80"/>
        <v>-27270598.055898003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-27270598.055898003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-113717.72233088575</v>
      </c>
      <c r="L889" s="444">
        <f t="shared" ca="1" si="80"/>
        <v>-27405971.081743468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-27405971.081743468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-114281.77660524186</v>
      </c>
      <c r="L890" s="444">
        <f t="shared" ca="1" si="80"/>
        <v>-27541908.161863286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-27541908.161863286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-114848.1811057411</v>
      </c>
      <c r="L891" s="444">
        <f t="shared" ca="1" si="80"/>
        <v>-27678411.646483604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-27678411.646483604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-115416.94562499241</v>
      </c>
      <c r="L892" s="444">
        <f t="shared" ca="1" si="80"/>
        <v>-27815483.895623174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-27815483.895623174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-115988.07999640731</v>
      </c>
      <c r="L893" s="444">
        <f t="shared" ca="1" si="80"/>
        <v>-27953127.279134158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-27953127.279134158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-116561.59409436974</v>
      </c>
      <c r="L894" s="444">
        <f t="shared" ca="1" si="80"/>
        <v>-28091344.176743105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-28091344.176743105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-117137.49783440701</v>
      </c>
      <c r="L895" s="444">
        <f t="shared" ca="1" si="80"/>
        <v>-28230136.978092089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-28230136.978092089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-117715.80117336112</v>
      </c>
      <c r="L896" s="444">
        <f t="shared" ca="1" si="80"/>
        <v>-28369508.08278003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-28369508.08278003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-118296.51410956087</v>
      </c>
      <c r="L897" s="444">
        <f t="shared" ca="1" si="80"/>
        <v>-28509459.900404166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-28509459.900404166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-118879.64668299476</v>
      </c>
      <c r="L898" s="444">
        <f t="shared" ca="1" si="80"/>
        <v>-28649994.85060174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-28649994.85060174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-119465.20897548465</v>
      </c>
      <c r="L899" s="444">
        <f t="shared" ca="1" si="80"/>
        <v>-28791115.363091804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-28791115.363091804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-120053.21111085993</v>
      </c>
      <c r="L900" s="444">
        <f t="shared" ca="1" si="80"/>
        <v>-28932823.877717242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-28932823.877717242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-120643.66325513257</v>
      </c>
      <c r="L901" s="444">
        <f t="shared" ca="1" si="80"/>
        <v>-29075122.844486952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-29075122.844486952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-121236.57561667304</v>
      </c>
      <c r="L902" s="444">
        <f t="shared" ca="1" si="80"/>
        <v>-29218014.723618202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-29218014.723618202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-121831.95844638659</v>
      </c>
      <c r="L903" s="444">
        <f t="shared" ca="1" si="80"/>
        <v>-29361501.985579167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-29361501.985579167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-122429.8220378906</v>
      </c>
      <c r="L904" s="444">
        <f t="shared" ca="1" si="80"/>
        <v>-29505587.111131635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-29505587.111131635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-123030.17672769255</v>
      </c>
      <c r="L905" s="444">
        <f t="shared" ca="1" si="80"/>
        <v>-29650272.591373906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-29650272.591373906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-123633.03289536868</v>
      </c>
      <c r="L906" s="444">
        <f t="shared" ca="1" si="80"/>
        <v>-29795560.927783851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-29795560.927783851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-124238.40096374344</v>
      </c>
      <c r="L907" s="444">
        <f t="shared" ca="1" si="80"/>
        <v>-29941454.63226217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-29941454.63226217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-124846.29139906977</v>
      </c>
      <c r="L908" s="444">
        <f t="shared" ca="1" si="80"/>
        <v>-30087956.227175817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-30087956.227175817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-125456.71471120996</v>
      </c>
      <c r="L909" s="444">
        <f t="shared" ca="1" si="80"/>
        <v>-30235068.245401606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-30235068.245401606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-126069.68145381745</v>
      </c>
      <c r="L910" s="444">
        <f t="shared" ca="1" si="80"/>
        <v>-30382793.23037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-30382793.23037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-126685.20222451907</v>
      </c>
      <c r="L911" s="444">
        <f t="shared" ca="1" si="80"/>
        <v>-30531133.736109097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-30531133.736109097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-127303.28766509864</v>
      </c>
      <c r="L912" s="444">
        <f t="shared" ca="1" si="80"/>
        <v>-30680092.327288773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-30680092.327288773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-127923.94846168063</v>
      </c>
      <c r="L913" s="444">
        <f t="shared" ca="1" si="80"/>
        <v>-30829671.579265032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-30829671.579265032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-128547.19534491503</v>
      </c>
      <c r="L914" s="444">
        <f t="shared" ca="1" si="80"/>
        <v>-30979874.078124523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-30979874.078124523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-129173.0390901629</v>
      </c>
      <c r="L915" s="444">
        <f t="shared" ca="1" si="80"/>
        <v>-31130702.420729265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-31130702.420729265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-129801.49051768267</v>
      </c>
      <c r="L916" s="444">
        <f t="shared" ca="1" si="80"/>
        <v>-31282159.214761525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-31282159.214761525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-130432.56049281709</v>
      </c>
      <c r="L917" s="444">
        <f t="shared" ca="1" si="80"/>
        <v>-31434247.07876892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-31434247.07876892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-131066.25992618124</v>
      </c>
      <c r="L918" s="444">
        <f t="shared" ca="1" si="80"/>
        <v>-31586968.642209679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-31586968.642209679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-131702.59977385108</v>
      </c>
      <c r="L919" s="444">
        <f t="shared" ca="1" si="80"/>
        <v>-31740326.545498107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-31740326.545498107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-132341.59103755283</v>
      </c>
      <c r="L920" s="444">
        <f t="shared" ca="1" si="80"/>
        <v>-31894323.440050237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-31894323.440050237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-132983.24476485339</v>
      </c>
      <c r="L921" s="444">
        <f t="shared" ca="1" si="80"/>
        <v>-32048961.988329668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-32048961.988329668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-133627.57204935103</v>
      </c>
      <c r="L922" s="444">
        <f t="shared" ca="1" si="80"/>
        <v>-32204244.863893595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-32204244.863893595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-134274.58403086738</v>
      </c>
      <c r="L923" s="444">
        <f t="shared" ca="1" si="80"/>
        <v>-32360174.751439039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-32360174.751439039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-134924.29189564005</v>
      </c>
      <c r="L924" s="444">
        <f t="shared" ca="1" si="80"/>
        <v>-32516754.346849255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-32516754.346849255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-135576.70687651596</v>
      </c>
      <c r="L925" s="444">
        <f t="shared" ca="1" si="80"/>
        <v>-32673986.357240349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-32673986.357240349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-136231.84025314552</v>
      </c>
      <c r="L926" s="444">
        <f t="shared" ca="1" si="80"/>
        <v>-32831873.501008071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-32831873.501008071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-136889.70335217769</v>
      </c>
      <c r="L927" s="444">
        <f t="shared" ca="1" si="80"/>
        <v>-32990418.507874828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-32990418.507874828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-137550.30754745586</v>
      </c>
      <c r="L928" s="444">
        <f t="shared" ca="1" si="80"/>
        <v>-33149624.118936863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-33149624.118936863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-138213.66426021434</v>
      </c>
      <c r="L929" s="444">
        <f t="shared" ca="1" si="80"/>
        <v>-33309493.086711656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-33309493.086711656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-138879.78495927597</v>
      </c>
      <c r="L930" s="444">
        <f t="shared" ca="1" si="80"/>
        <v>-33470028.175185509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-33470028.175185509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-139548.68116125037</v>
      </c>
      <c r="L931" s="444">
        <f t="shared" ca="1" si="80"/>
        <v>-33631232.159861334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-33631232.159861334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-140220.36443073297</v>
      </c>
      <c r="L932" s="444">
        <f t="shared" ca="1" si="80"/>
        <v>-33793107.827806644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-33793107.827806644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-140894.8463805051</v>
      </c>
      <c r="L933" s="444">
        <f t="shared" ca="1" si="80"/>
        <v>-33955657.977701724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-33955657.977701724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-141572.13867173457</v>
      </c>
      <c r="L934" s="444">
        <f t="shared" ca="1" si="80"/>
        <v>-34118885.419888034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-34118885.419888034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-142252.25301417755</v>
      </c>
      <c r="L935" s="444">
        <f t="shared" ca="1" si="80"/>
        <v>-34282792.976416789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-34282792.976416789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-142935.20116638069</v>
      </c>
      <c r="L936" s="444">
        <f t="shared" ca="1" si="80"/>
        <v>-34447383.48109775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-34447383.48109775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-143620.99493588469</v>
      </c>
      <c r="L937" s="444">
        <f t="shared" ca="1" si="80"/>
        <v>-34612659.779548213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-34612659.779548213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-144309.64617942829</v>
      </c>
      <c r="L938" s="444">
        <f t="shared" ca="1" si="80"/>
        <v>-34778624.729242221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-34778624.729242221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-145001.16680315332</v>
      </c>
      <c r="L939" s="444">
        <f t="shared" ca="1" si="80"/>
        <v>-34945281.199559949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-34945281.199559949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-145695.56876281052</v>
      </c>
      <c r="L940" s="444">
        <f t="shared" ca="1" si="80"/>
        <v>-35112632.071837336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-35112632.071837336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-146392.86406396629</v>
      </c>
      <c r="L941" s="444">
        <f t="shared" ca="1" si="80"/>
        <v>-35280680.239415877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-35280680.239415877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-147093.06476221021</v>
      </c>
      <c r="L942" s="444">
        <f t="shared" ca="1" si="80"/>
        <v>-35449428.607692666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-35449428.607692666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-147796.18296336351</v>
      </c>
      <c r="L943" s="444">
        <f t="shared" ca="1" si="80"/>
        <v>-35618880.094170608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-35618880.094170608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-148502.23082368827</v>
      </c>
      <c r="L944" s="444">
        <f t="shared" ca="1" si="80"/>
        <v>-35789037.628508873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-35789037.628508873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-149211.2205500977</v>
      </c>
      <c r="L945" s="444">
        <f t="shared" ca="1" si="80"/>
        <v>-35959904.152573548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-35959904.152573548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-149923.16440036718</v>
      </c>
      <c r="L946" s="444">
        <f t="shared" ca="1" si="80"/>
        <v>-36131482.620488495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-36131482.620488495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-150638.07468334615</v>
      </c>
      <c r="L947" s="444">
        <f t="shared" ca="1" si="80"/>
        <v>-36303775.998686418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-36303775.998686418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-151355.96375917082</v>
      </c>
      <c r="L948" s="444">
        <f t="shared" ca="1" si="80"/>
        <v>-36476787.265960164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-36476787.265960164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-152076.84403947808</v>
      </c>
      <c r="L949" s="444">
        <f t="shared" ca="1" si="80"/>
        <v>-36650519.413514219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-36650519.413514219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-152800.72798761999</v>
      </c>
      <c r="L950" s="444">
        <f t="shared" ca="1" si="80"/>
        <v>-36824975.445016414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-36824975.445016414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-153527.62811887913</v>
      </c>
      <c r="L951" s="444">
        <f t="shared" ca="1" si="80"/>
        <v>-37000158.376649871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-37000158.376649871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-154257.55700068519</v>
      </c>
      <c r="L952" s="444">
        <f t="shared" ca="1" si="80"/>
        <v>-37176071.237165131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-37176071.237165131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-154990.52725283211</v>
      </c>
      <c r="L953" s="444">
        <f t="shared" ca="1" si="80"/>
        <v>-37352717.067932539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-37352717.067932539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-155726.55154769632</v>
      </c>
      <c r="L954" s="444">
        <f t="shared" ca="1" si="80"/>
        <v>-37530098.922994815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-37530098.922994815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-156465.6426104558</v>
      </c>
      <c r="L955" s="444">
        <f t="shared" ca="1" si="80"/>
        <v>-37708219.869119845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-37708219.869119845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-157207.8132193101</v>
      </c>
      <c r="L956" s="444">
        <f t="shared" ca="1" si="80"/>
        <v>-37887082.985853732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-37887082.985853732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-157953.07620570128</v>
      </c>
      <c r="L957" s="444">
        <f t="shared" ca="1" si="80"/>
        <v>-38066691.36557401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-38066691.36557401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-158701.44445453578</v>
      </c>
      <c r="L958" s="444">
        <f t="shared" ca="1" si="80"/>
        <v>-38247048.113543123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-38247048.113543123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-159452.93090440708</v>
      </c>
      <c r="L959" s="444">
        <f t="shared" ca="1" si="80"/>
        <v>-38428156.347962111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-38428156.347962111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-160207.54854781955</v>
      </c>
      <c r="L960" s="444">
        <f t="shared" ca="1" si="80"/>
        <v>-38610019.200024508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-38610019.200024508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-160965.31043141286</v>
      </c>
      <c r="L961" s="444">
        <f t="shared" ca="1" si="80"/>
        <v>-38792639.813970499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-38792639.813970499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-161726.22965618782</v>
      </c>
      <c r="L962" s="444">
        <f t="shared" ca="1" si="80"/>
        <v>-38976021.347141266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-38976021.347141266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-162490.31937773267</v>
      </c>
      <c r="L963" s="444">
        <f t="shared" ca="1" si="80"/>
        <v>-39160166.970033579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-39160166.970033579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-163257.59280645064</v>
      </c>
      <c r="L964" s="444">
        <f t="shared" ca="1" si="80"/>
        <v>-39345079.866354607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-39345079.866354607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-164028.06320778828</v>
      </c>
      <c r="L965" s="444">
        <f t="shared" ca="1" si="80"/>
        <v>-39530763.233076975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-39530763.233076975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-164801.7439024648</v>
      </c>
      <c r="L966" s="444">
        <f t="shared" ca="1" si="80"/>
        <v>-39717220.280494019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-39717220.280494019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-165578.64826670248</v>
      </c>
      <c r="L967" s="444">
        <f t="shared" ca="1" si="80"/>
        <v>-39904454.2322753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-39904454.2322753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-166358.78973245781</v>
      </c>
      <c r="L968" s="444">
        <f t="shared" ca="1" si="80"/>
        <v>-40092468.325522333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-40092468.325522333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-167142.1817876538</v>
      </c>
      <c r="L969" s="444">
        <f t="shared" ca="1" si="80"/>
        <v>-40281265.810824566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-40281265.810824566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-167928.83797641308</v>
      </c>
      <c r="L970" s="444">
        <f t="shared" ca="1" si="80"/>
        <v>-40470849.952315554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-40470849.952315554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-168718.77189929222</v>
      </c>
      <c r="L971" s="444">
        <f t="shared" ca="1" si="80"/>
        <v>-40661224.027729422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-40661224.027729422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-169511.99721351668</v>
      </c>
      <c r="L972" s="444">
        <f t="shared" ca="1" si="80"/>
        <v>-40852391.328457519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-40852391.328457519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-170308.52763321708</v>
      </c>
      <c r="L973" s="444">
        <f t="shared" ca="1" si="80"/>
        <v>-41044355.159605317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-41044355.159605317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-171108.37692966624</v>
      </c>
      <c r="L974" s="444">
        <f t="shared" ca="1" si="80"/>
        <v>-41237118.840049557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-41237118.840049557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-171911.55893151724</v>
      </c>
      <c r="L975" s="444">
        <f t="shared" ca="1" si="80"/>
        <v>-41430685.702495649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-41430685.702495649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-172718.08752504262</v>
      </c>
      <c r="L976" s="444">
        <f t="shared" ca="1" si="80"/>
        <v>-41625059.093535267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-41625059.093535267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-173527.97665437436</v>
      </c>
      <c r="L977" s="444">
        <f t="shared" ca="1" si="80"/>
        <v>-41820242.373704217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-41820242.373704217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-174341.24032174499</v>
      </c>
      <c r="L978" s="444">
        <f t="shared" ca="1" si="80"/>
        <v>-42016238.917540543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-42016238.917540543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-175157.89258772967</v>
      </c>
      <c r="L979" s="444">
        <f t="shared" ca="1" si="80"/>
        <v>-42213052.113642849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-42213052.113642849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-175977.94757148926</v>
      </c>
      <c r="L980" s="444">
        <f t="shared" ca="1" si="80"/>
        <v>-42410685.364728913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-42410685.364728913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-176801.41945101455</v>
      </c>
      <c r="L981" s="444">
        <f t="shared" ca="1" si="80"/>
        <v>-42609142.087694503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-42609142.087694503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-177628.32246337118</v>
      </c>
      <c r="L982" s="444">
        <f t="shared" ca="1" si="80"/>
        <v>-42808425.713672452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-42808425.713672452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-178458.67090494596</v>
      </c>
      <c r="L983" s="444">
        <f t="shared" ca="1" si="80"/>
        <v>-43008539.688091978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-43008539.688091978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-179292.47913169398</v>
      </c>
      <c r="L984" s="444">
        <f t="shared" ca="1" si="80"/>
        <v>-43209487.470738247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-43209487.470738247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-180129.76155938677</v>
      </c>
      <c r="L985" s="444">
        <f t="shared" ca="1" si="80"/>
        <v>-43411272.535812214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-43411272.535812214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-180970.53266386164</v>
      </c>
      <c r="L986" s="444">
        <f t="shared" ca="1" si="80"/>
        <v>-43613898.371990651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-43613898.371990651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-181814.80698127177</v>
      </c>
      <c r="L987" s="444">
        <f t="shared" ca="1" si="80"/>
        <v>-43817368.482486501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-43817368.482486501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-182662.59910833783</v>
      </c>
      <c r="L988" s="444">
        <f t="shared" ca="1" si="80"/>
        <v>-44021686.385109417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-44021686.385109417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-183513.92370259998</v>
      </c>
      <c r="L989" s="444">
        <f t="shared" ca="1" si="80"/>
        <v>-44226855.612326592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-44226855.612326592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-184368.79548267153</v>
      </c>
      <c r="L990" s="444">
        <f t="shared" ca="1" si="80"/>
        <v>-44432879.711323842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-44432879.711323842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-185227.22922849341</v>
      </c>
      <c r="L991" s="444">
        <f t="shared" ca="1" si="80"/>
        <v>-44639762.244066916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-44639762.244066916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-186089.23978158957</v>
      </c>
      <c r="L992" s="444">
        <f t="shared" ca="1" si="80"/>
        <v>-44847506.787363082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-44847506.787363082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-186954.84204532357</v>
      </c>
      <c r="L993" s="444">
        <f t="shared" ca="1" si="80"/>
        <v>-45056116.932922982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-45056116.932922982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-187824.0509851565</v>
      </c>
      <c r="L994" s="444">
        <f t="shared" ca="1" si="80"/>
        <v>-45265596.287422717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-45265596.287422717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-188696.88162890539</v>
      </c>
      <c r="L995" s="444">
        <f t="shared" ca="1" si="80"/>
        <v>-45475948.472566202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-45475948.472566202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-189573.34906700323</v>
      </c>
      <c r="L996" s="444">
        <f t="shared" ca="1" si="80"/>
        <v>-45687177.125147782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-45687177.125147782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-190453.46845275984</v>
      </c>
      <c r="L997" s="444">
        <f t="shared" ca="1" si="80"/>
        <v>-45899285.897115119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-45899285.897115119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-191337.25500262374</v>
      </c>
      <c r="L998" s="444">
        <f t="shared" ca="1" si="80"/>
        <v>-46112278.455632322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-46112278.455632322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-192224.72399644542</v>
      </c>
      <c r="L999" s="444">
        <f t="shared" ca="1" si="80"/>
        <v>-46326158.483143345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-46326158.483143345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-193115.89077774133</v>
      </c>
      <c r="L1000" s="444">
        <f t="shared" ca="1" si="80"/>
        <v>-46540929.677435666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-46540929.677435666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-194010.77075395934</v>
      </c>
      <c r="L1001" s="444">
        <f t="shared" ca="1" si="80"/>
        <v>-46756595.751704201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-46756595.751704201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-194909.37939674492</v>
      </c>
      <c r="L1002" s="444">
        <f t="shared" ca="1" si="80"/>
        <v>-46973160.434615523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-46973160.434615523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-195811.73224220876</v>
      </c>
      <c r="L1003" s="444">
        <f t="shared" ca="1" si="80"/>
        <v>-47190627.470372312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-47190627.470372312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-196717.84489119536</v>
      </c>
      <c r="L1004" s="444">
        <f t="shared" ca="1" si="80"/>
        <v>-47409000.618778087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-47409000.618778087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-197627.73300955276</v>
      </c>
      <c r="L1005" s="444">
        <f t="shared" ca="1" si="80"/>
        <v>-47628283.655302219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-47628283.655302219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-198541.41232840333</v>
      </c>
      <c r="L1006" s="444">
        <f t="shared" ca="1" si="80"/>
        <v>-47848480.371145196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-47848480.371145196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-199458.89864441572</v>
      </c>
      <c r="L1007" s="444">
        <f t="shared" ca="1" si="80"/>
        <v>-48069594.573304191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-48069594.573304191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-200380.20782007821</v>
      </c>
      <c r="L1008" s="444">
        <f t="shared" ca="1" si="80"/>
        <v>-48291630.084638849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-48291630.084638849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-201305.3557839726</v>
      </c>
      <c r="L1009" s="444">
        <f t="shared" ca="1" si="80"/>
        <v>-48514590.743937396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-48514590.743937396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-202234.35853104989</v>
      </c>
      <c r="L1010" s="444">
        <f t="shared" ca="1" si="80"/>
        <v>-48738480.405983023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-48738480.405983023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-203167.23212290666</v>
      </c>
      <c r="L1011" s="444">
        <f t="shared" ca="1" si="80"/>
        <v>-48963302.941620506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-48963302.941620506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-204103.99268806283</v>
      </c>
      <c r="L1012" s="444">
        <f t="shared" ca="1" si="80"/>
        <v>-49189062.237823144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-49189062.237823144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-205044.65642224051</v>
      </c>
      <c r="L1013" s="444">
        <f t="shared" ca="1" si="80"/>
        <v>-49415762.197759964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-49415762.197759964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-205989.23958864392</v>
      </c>
      <c r="L1014" s="444">
        <f t="shared" ca="1" si="80"/>
        <v>-49643406.740863182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-49643406.740863182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-206937.75851824065</v>
      </c>
      <c r="L1015" s="444">
        <f t="shared" ca="1" si="80"/>
        <v>-49871999.802896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-49871999.802896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-207890.22961004407</v>
      </c>
      <c r="L1016" s="444">
        <f t="shared" ca="1" si="80"/>
        <v>-50101545.336020619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-50101545.336020619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-208846.66933139664</v>
      </c>
      <c r="L1017" s="444">
        <f t="shared" ca="1" si="80"/>
        <v>-50332047.30886659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-50332047.30886659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-209807.09421825488</v>
      </c>
      <c r="L1018" s="444">
        <f t="shared" ca="1" si="80"/>
        <v>-50563509.706599422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-50563509.706599422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-210771.52087547499</v>
      </c>
      <c r="L1019" s="444">
        <f t="shared" ca="1" si="80"/>
        <v>-50795936.530989476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-50795936.530989476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-211739.96597710022</v>
      </c>
      <c r="L1020" s="444">
        <f t="shared" ca="1" si="80"/>
        <v>-51029331.800481156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-51029331.800481156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-212712.44626664888</v>
      </c>
      <c r="L1021" s="444">
        <f t="shared" ca="1" si="80"/>
        <v>-51263699.550262384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-51263699.550262384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-213688.97855740401</v>
      </c>
      <c r="L1022" s="444">
        <f t="shared" ca="1" si="80"/>
        <v>-51499043.832334362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-51499043.832334362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-214669.57973270392</v>
      </c>
      <c r="L1023" s="444">
        <f t="shared" ca="1" si="80"/>
        <v>-51735368.715581641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-51735368.715581641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-215654.26674623424</v>
      </c>
      <c r="L1024" s="444">
        <f t="shared" ca="1" si="80"/>
        <v>-51972678.285842456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-51972678.285842456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-216643.05662232096</v>
      </c>
      <c r="L1025" s="444">
        <f t="shared" ca="1" si="80"/>
        <v>-52210976.645979352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-52210976.645979352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-217635.96645622471</v>
      </c>
      <c r="L1026" s="444">
        <f t="shared" ca="1" si="80"/>
        <v>-52450267.915950157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-52450267.915950157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-218633.0134144364</v>
      </c>
      <c r="L1027" s="444">
        <f t="shared" ca="1" si="80"/>
        <v>-52690556.232879169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-52690556.232879169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-219634.21473497394</v>
      </c>
      <c r="L1028" s="444">
        <f t="shared" ref="L1028:L1282" ca="1" si="104">I1028-J1028+K1028</f>
        <v>-52931845.751128718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-52931845.751128718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-220639.58772768039</v>
      </c>
      <c r="L1029" s="444">
        <f t="shared" ca="1" si="104"/>
        <v>-53174140.642370977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-53174140.642370977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-221649.14977452313</v>
      </c>
      <c r="L1030" s="444">
        <f t="shared" ca="1" si="104"/>
        <v>-53417445.095660076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-53417445.095660076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-222662.9183298944</v>
      </c>
      <c r="L1031" s="444">
        <f t="shared" ca="1" si="104"/>
        <v>-53661763.317504548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-53661763.317504548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-223680.91092091301</v>
      </c>
      <c r="L1032" s="444">
        <f t="shared" ca="1" si="104"/>
        <v>-53907099.531940036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-53907099.531940036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-224703.14514772754</v>
      </c>
      <c r="L1033" s="444">
        <f t="shared" ca="1" si="104"/>
        <v>-54153457.980602339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-54153457.980602339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-225729.63868382049</v>
      </c>
      <c r="L1034" s="444">
        <f t="shared" ca="1" si="104"/>
        <v>-54400842.922800735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-54400842.922800735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-226760.40927631379</v>
      </c>
      <c r="L1035" s="444">
        <f t="shared" ca="1" si="104"/>
        <v>-54649258.635591626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-54649258.635591626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-227795.47474627581</v>
      </c>
      <c r="L1036" s="444">
        <f t="shared" ca="1" si="104"/>
        <v>-54898709.413852483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-54898709.413852483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-228834.8529890294</v>
      </c>
      <c r="L1037" s="444">
        <f t="shared" ca="1" si="104"/>
        <v>-55149199.570356093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-55149199.570356093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-229878.56197446116</v>
      </c>
      <c r="L1038" s="444">
        <f t="shared" ca="1" si="104"/>
        <v>-55400733.435845129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-55400733.435845129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-230926.61974733209</v>
      </c>
      <c r="L1039" s="444">
        <f t="shared" ca="1" si="104"/>
        <v>-55653315.35910704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-55653315.35910704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-231979.04442759007</v>
      </c>
      <c r="L1040" s="444">
        <f t="shared" ca="1" si="104"/>
        <v>-55906949.707049206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-55906949.707049206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-233035.85421068242</v>
      </c>
      <c r="L1041" s="444">
        <f t="shared" ca="1" si="104"/>
        <v>-56161640.864774466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-56161640.864774466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-234097.067367871</v>
      </c>
      <c r="L1042" s="444">
        <f t="shared" ca="1" si="104"/>
        <v>-56417393.235656917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-56417393.235656917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-235162.70224654788</v>
      </c>
      <c r="L1043" s="444">
        <f t="shared" ca="1" si="104"/>
        <v>-56674211.241418041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-56674211.241418041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-236232.77727055261</v>
      </c>
      <c r="L1044" s="444">
        <f t="shared" ca="1" si="104"/>
        <v>-56932099.322203174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-56932099.322203174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-237307.31094049063</v>
      </c>
      <c r="L1045" s="444">
        <f t="shared" ca="1" si="104"/>
        <v>-57191061.936658241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-57191061.936658241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-238386.32183405341</v>
      </c>
      <c r="L1046" s="444">
        <f t="shared" ca="1" si="104"/>
        <v>-57451103.562006868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-57451103.562006868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-239469.82860633935</v>
      </c>
      <c r="L1047" s="444">
        <f t="shared" ca="1" si="104"/>
        <v>-57712228.694127783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-57712228.694127783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-240557.84999017647</v>
      </c>
      <c r="L1048" s="444">
        <f t="shared" ca="1" si="104"/>
        <v>-57974441.847632535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-57974441.847632535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-241650.4047964463</v>
      </c>
      <c r="L1049" s="444">
        <f t="shared" ca="1" si="104"/>
        <v>-58237747.555943556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-58237747.555943556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-242747.51191440888</v>
      </c>
      <c r="L1050" s="444">
        <f t="shared" ca="1" si="104"/>
        <v>-58502150.371372543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-58502150.371372543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-243849.19031202968</v>
      </c>
      <c r="L1051" s="444">
        <f t="shared" ca="1" si="104"/>
        <v>-58767654.865199149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-58767654.865199149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-244955.45903630715</v>
      </c>
      <c r="L1052" s="444">
        <f t="shared" ca="1" si="104"/>
        <v>-59034265.627750032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-59034265.627750032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-246066.3372136025</v>
      </c>
      <c r="L1053" s="444">
        <f t="shared" ca="1" si="104"/>
        <v>-59301987.268478215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-59301987.268478215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-247181.84404997001</v>
      </c>
      <c r="L1054" s="444">
        <f t="shared" ca="1" si="104"/>
        <v>-59570824.41604276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-59570824.41604276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-248301.99883148889</v>
      </c>
      <c r="L1055" s="444">
        <f t="shared" ca="1" si="104"/>
        <v>-59840781.718388826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-59840781.718388826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-249426.8209245975</v>
      </c>
      <c r="L1056" s="444">
        <f t="shared" ca="1" si="104"/>
        <v>-60111863.842827998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-60111863.842827998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-250556.32977642739</v>
      </c>
      <c r="L1057" s="444">
        <f t="shared" ca="1" si="104"/>
        <v>-60384075.476119004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-60384075.476119004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-251690.54491513988</v>
      </c>
      <c r="L1058" s="444">
        <f t="shared" ca="1" si="104"/>
        <v>-60657421.324548721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-60657421.324548721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-252829.48595026374</v>
      </c>
      <c r="L1059" s="444">
        <f t="shared" ca="1" si="104"/>
        <v>-60931906.11401356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-60931906.11401356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-253973.17257303389</v>
      </c>
      <c r="L1060" s="444">
        <f t="shared" ca="1" si="104"/>
        <v>-61207534.590101175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-61207534.590101175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-255121.62455673231</v>
      </c>
      <c r="L1061" s="444">
        <f t="shared" ca="1" si="104"/>
        <v>-61484311.518172488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-61484311.518172488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-256274.86175702943</v>
      </c>
      <c r="L1062" s="444">
        <f t="shared" ca="1" si="104"/>
        <v>-61762241.683444098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-61762241.683444098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-257432.90411232779</v>
      </c>
      <c r="L1063" s="444">
        <f t="shared" ca="1" si="104"/>
        <v>-62041329.891070999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-62041329.891070999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-258595.77164410657</v>
      </c>
      <c r="L1064" s="444">
        <f t="shared" ca="1" si="104"/>
        <v>-62321580.966229685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-62321580.966229685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-259763.4844572678</v>
      </c>
      <c r="L1065" s="444">
        <f t="shared" ca="1" si="104"/>
        <v>-62602999.754201531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-62602999.754201531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-260936.06274048379</v>
      </c>
      <c r="L1066" s="444">
        <f t="shared" ca="1" si="104"/>
        <v>-62885591.120456591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-62885591.120456591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-262113.52676654657</v>
      </c>
      <c r="L1067" s="444">
        <f t="shared" ca="1" si="104"/>
        <v>-63169359.950737715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-63169359.950737715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-263295.89689271786</v>
      </c>
      <c r="L1068" s="444">
        <f t="shared" ca="1" si="104"/>
        <v>-63454311.151145011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-63454311.151145011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-264483.1935610816</v>
      </c>
      <c r="L1069" s="444">
        <f t="shared" ca="1" si="104"/>
        <v>-63740449.648220673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-63740449.648220673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-265675.4372988969</v>
      </c>
      <c r="L1070" s="444">
        <f t="shared" ca="1" si="104"/>
        <v>-64027780.389034145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-64027780.389034145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-266872.64871895302</v>
      </c>
      <c r="L1071" s="444">
        <f t="shared" ca="1" si="104"/>
        <v>-64316308.341267675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-64316308.341267675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-268074.84851992608</v>
      </c>
      <c r="L1072" s="444">
        <f t="shared" ca="1" si="104"/>
        <v>-64606038.493302181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-64606038.493302181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-269282.05748673651</v>
      </c>
      <c r="L1073" s="444">
        <f t="shared" ca="1" si="104"/>
        <v>-64896975.854303494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-64896975.854303494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-270494.2964909086</v>
      </c>
      <c r="L1074" s="444">
        <f t="shared" ca="1" si="104"/>
        <v>-65189125.454308979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-65189125.454308979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-271711.58649093146</v>
      </c>
      <c r="L1075" s="444">
        <f t="shared" ca="1" si="104"/>
        <v>-65482492.344314486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-65482492.344314486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-272933.94853262109</v>
      </c>
      <c r="L1076" s="444">
        <f t="shared" ca="1" si="104"/>
        <v>-65777081.596361682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-65777081.596361682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-274161.40374948439</v>
      </c>
      <c r="L1077" s="444">
        <f t="shared" ca="1" si="104"/>
        <v>-66072898.30362574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-66072898.30362574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-275393.97336308466</v>
      </c>
      <c r="L1078" s="444">
        <f t="shared" ca="1" si="104"/>
        <v>-66369947.580503404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-66369947.580503404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-276631.67868340824</v>
      </c>
      <c r="L1079" s="444">
        <f t="shared" ca="1" si="104"/>
        <v>-66668234.562701389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-66668234.562701389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-277874.54110923316</v>
      </c>
      <c r="L1080" s="444">
        <f t="shared" ca="1" si="104"/>
        <v>-66967764.407325201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-66967764.407325201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-279122.58212849905</v>
      </c>
      <c r="L1081" s="444">
        <f t="shared" ca="1" si="104"/>
        <v>-67268542.292968273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-67268542.292968273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-280375.82331867859</v>
      </c>
      <c r="L1082" s="444">
        <f t="shared" ca="1" si="104"/>
        <v>-67570573.419801533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-67570573.419801533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-281634.28634715051</v>
      </c>
      <c r="L1083" s="444">
        <f t="shared" ca="1" si="104"/>
        <v>-67873863.009663269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-67873863.009663269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-282897.99297157436</v>
      </c>
      <c r="L1084" s="444">
        <f t="shared" ca="1" si="104"/>
        <v>-68178416.306149423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-68178416.306149423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-284166.96504026669</v>
      </c>
      <c r="L1085" s="444">
        <f t="shared" ca="1" si="104"/>
        <v>-68484238.574704275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-68484238.574704275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-285441.22449257859</v>
      </c>
      <c r="L1086" s="444">
        <f t="shared" ca="1" si="104"/>
        <v>-68791335.102711439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-68791335.102711439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-286720.79335927509</v>
      </c>
      <c r="L1087" s="444">
        <f t="shared" ca="1" si="104"/>
        <v>-69099711.199585304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-69099711.199585304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-288005.6937629162</v>
      </c>
      <c r="L1088" s="444">
        <f t="shared" ca="1" si="104"/>
        <v>-69409372.196862802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-69409372.196862802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-289295.94791823911</v>
      </c>
      <c r="L1089" s="444">
        <f t="shared" ca="1" si="104"/>
        <v>-69720323.448295623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-69720323.448295623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-290591.57813254255</v>
      </c>
      <c r="L1090" s="444">
        <f t="shared" ca="1" si="104"/>
        <v>-70032570.329942748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-70032570.329942748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-291892.60680607223</v>
      </c>
      <c r="L1091" s="444">
        <f t="shared" ca="1" si="104"/>
        <v>-70346118.240263402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-70346118.240263402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-293199.05643240828</v>
      </c>
      <c r="L1092" s="444">
        <f t="shared" ca="1" si="104"/>
        <v>-70660972.600210398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-70660972.600210398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-294510.94959885412</v>
      </c>
      <c r="L1093" s="444">
        <f t="shared" ca="1" si="104"/>
        <v>-70977138.853323832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-70977138.853323832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-295828.30898682674</v>
      </c>
      <c r="L1094" s="444">
        <f t="shared" ca="1" si="104"/>
        <v>-71294622.465825245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-71294622.465825245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-297151.15737224929</v>
      </c>
      <c r="L1095" s="444">
        <f t="shared" ca="1" si="104"/>
        <v>-71613428.926712081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-71613428.926712081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-298479.51762594446</v>
      </c>
      <c r="L1096" s="444">
        <f t="shared" ca="1" si="104"/>
        <v>-71933563.747852609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-71933563.747852609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-299813.41271402995</v>
      </c>
      <c r="L1097" s="444">
        <f t="shared" ca="1" si="104"/>
        <v>-72255032.464081228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-72255032.464081228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-301152.8656983159</v>
      </c>
      <c r="L1098" s="444">
        <f t="shared" ca="1" si="104"/>
        <v>-72577840.633294135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-72577840.633294135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-302497.89973670302</v>
      </c>
      <c r="L1099" s="444">
        <f t="shared" ca="1" si="104"/>
        <v>-72901993.836545423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-72901993.836545423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-303848.53808358335</v>
      </c>
      <c r="L1100" s="444">
        <f t="shared" ca="1" si="104"/>
        <v>-73227497.678143591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-73227497.678143591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-305204.80409024237</v>
      </c>
      <c r="L1101" s="444">
        <f t="shared" ca="1" si="104"/>
        <v>-73554357.785748422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-73554357.785748422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-306566.72120526253</v>
      </c>
      <c r="L1102" s="444">
        <f t="shared" ca="1" si="104"/>
        <v>-73882579.810468271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-73882579.810468271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-307934.31297492859</v>
      </c>
      <c r="L1103" s="444">
        <f t="shared" ca="1" si="104"/>
        <v>-74212169.426957786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-74212169.426957786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-309307.60304363485</v>
      </c>
      <c r="L1104" s="444">
        <f t="shared" ca="1" si="104"/>
        <v>-74543132.333516002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-74543132.333516002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-310686.61515429412</v>
      </c>
      <c r="L1105" s="444">
        <f t="shared" ca="1" si="104"/>
        <v>-74875474.252184883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-74875474.252184883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-312071.37314874778</v>
      </c>
      <c r="L1106" s="444">
        <f t="shared" ca="1" si="104"/>
        <v>-75209200.928848222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-75209200.928848222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-313461.90096817835</v>
      </c>
      <c r="L1107" s="444">
        <f t="shared" ca="1" si="104"/>
        <v>-75544318.133330986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-75544318.133330986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-314858.2226535232</v>
      </c>
      <c r="L1108" s="444">
        <f t="shared" ca="1" si="104"/>
        <v>-75880831.659499094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-75880831.659499094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-316260.36234589032</v>
      </c>
      <c r="L1109" s="444">
        <f t="shared" ca="1" si="104"/>
        <v>-76218747.325359568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-76218747.325359568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-317668.34428697563</v>
      </c>
      <c r="L1110" s="444">
        <f t="shared" ca="1" si="104"/>
        <v>-76558070.973161131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-76558070.973161131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-319082.19281948212</v>
      </c>
      <c r="L1111" s="444">
        <f t="shared" ca="1" si="104"/>
        <v>-76898808.469495192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-76898808.469495192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-320501.93238754076</v>
      </c>
      <c r="L1112" s="444">
        <f t="shared" ca="1" si="104"/>
        <v>-77240965.705397323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-77240965.705397323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-321927.58753713296</v>
      </c>
      <c r="L1113" s="444">
        <f t="shared" ca="1" si="104"/>
        <v>-77584548.596449047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-77584548.596449047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-323359.18291651516</v>
      </c>
      <c r="L1114" s="444">
        <f t="shared" ca="1" si="104"/>
        <v>-77929563.082880154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-77929563.082880154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-324796.74327664473</v>
      </c>
      <c r="L1115" s="444">
        <f t="shared" ca="1" si="104"/>
        <v>-78276015.12967138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-78276015.12967138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-326240.29347160819</v>
      </c>
      <c r="L1116" s="444">
        <f t="shared" ca="1" si="104"/>
        <v>-78623910.726657569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-78623910.726657569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-327689.85845905065</v>
      </c>
      <c r="L1117" s="444">
        <f t="shared" ca="1" si="104"/>
        <v>-78973255.88863121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-78973255.88863121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-329145.46330060746</v>
      </c>
      <c r="L1118" s="444">
        <f t="shared" ca="1" si="104"/>
        <v>-79324056.655446395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-79324056.655446395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-330607.13316233741</v>
      </c>
      <c r="L1119" s="444">
        <f t="shared" ca="1" si="104"/>
        <v>-79676319.092123315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-79676319.092123315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-332074.89331515791</v>
      </c>
      <c r="L1120" s="444">
        <f t="shared" ca="1" si="104"/>
        <v>-80030049.288953051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-80030049.288953051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-333548.76913528179</v>
      </c>
      <c r="L1121" s="444">
        <f t="shared" ca="1" si="104"/>
        <v>-80385253.361602917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-80385253.361602917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-335028.78610465623</v>
      </c>
      <c r="L1122" s="444">
        <f t="shared" ca="1" si="104"/>
        <v>-80741937.451222152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-80741937.451222152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-336514.96981140308</v>
      </c>
      <c r="L1123" s="444">
        <f t="shared" ca="1" si="104"/>
        <v>-81100107.724548146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-81100107.724548146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-338007.3459502614</v>
      </c>
      <c r="L1124" s="444">
        <f t="shared" ca="1" si="104"/>
        <v>-81459770.374012992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-81459770.374012992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-339505.94032303157</v>
      </c>
      <c r="L1125" s="444">
        <f t="shared" ca="1" si="104"/>
        <v>-81820931.617850602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-81820931.617850602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-341010.77883902163</v>
      </c>
      <c r="L1126" s="444">
        <f t="shared" ca="1" si="104"/>
        <v>-82183597.700204208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-82183597.700204208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-342521.88751549495</v>
      </c>
      <c r="L1127" s="444">
        <f t="shared" ca="1" si="104"/>
        <v>-82547774.891234294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-82547774.891234294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-344039.2924781203</v>
      </c>
      <c r="L1128" s="444">
        <f t="shared" ca="1" si="104"/>
        <v>-82913469.487226993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-82913469.487226993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-345563.01996142324</v>
      </c>
      <c r="L1129" s="444">
        <f t="shared" ca="1" si="104"/>
        <v>-83280687.810702994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-83280687.810702994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-347093.09630923992</v>
      </c>
      <c r="L1130" s="444">
        <f t="shared" ca="1" si="104"/>
        <v>-83649436.210526824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-83649436.210526824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-348629.54797517252</v>
      </c>
      <c r="L1131" s="444">
        <f t="shared" ca="1" si="104"/>
        <v>-84019721.062016577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-84019721.062016577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-350172.40152304649</v>
      </c>
      <c r="L1132" s="444">
        <f t="shared" ca="1" si="104"/>
        <v>-84391548.767054215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-84391548.767054215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-351721.68362736999</v>
      </c>
      <c r="L1133" s="444">
        <f t="shared" ca="1" si="104"/>
        <v>-84764925.754196167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-84764925.754196167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-353277.42107379477</v>
      </c>
      <c r="L1134" s="444">
        <f t="shared" ca="1" si="104"/>
        <v>-85139858.478784546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-85139858.478784546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-354839.64075957972</v>
      </c>
      <c r="L1135" s="444">
        <f t="shared" ca="1" si="104"/>
        <v>-85516353.423058704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-85516353.423058704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-356408.36969405535</v>
      </c>
      <c r="L1136" s="444">
        <f t="shared" ca="1" si="104"/>
        <v>-85894417.096267343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-85894417.096267343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-357983.63499909139</v>
      </c>
      <c r="L1137" s="444">
        <f t="shared" ca="1" si="104"/>
        <v>-86274056.034781024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-86274056.034781024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-359565.46390956501</v>
      </c>
      <c r="L1138" s="444">
        <f t="shared" ca="1" si="104"/>
        <v>-86655276.802205175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-86655276.802205175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-361153.88377383235</v>
      </c>
      <c r="L1139" s="444">
        <f t="shared" ca="1" si="104"/>
        <v>-87038085.989493594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-87038085.989493594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-362748.92205420072</v>
      </c>
      <c r="L1140" s="444">
        <f t="shared" ca="1" si="104"/>
        <v>-87422490.21506238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-87422490.21506238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-364350.60632740404</v>
      </c>
      <c r="L1141" s="444">
        <f t="shared" ca="1" si="104"/>
        <v>-87808496.124904364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-87808496.124904364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-365958.96428507892</v>
      </c>
      <c r="L1142" s="444">
        <f t="shared" ca="1" si="104"/>
        <v>-88196110.392704025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-88196110.392704025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-367574.02373424423</v>
      </c>
      <c r="L1143" s="444">
        <f t="shared" ca="1" si="104"/>
        <v>-88585339.719952852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-88585339.719952852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-369195.81259778095</v>
      </c>
      <c r="L1144" s="444">
        <f t="shared" ca="1" si="104"/>
        <v>-88976190.836065218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-88976190.836065218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-370824.35891491582</v>
      </c>
      <c r="L1145" s="444">
        <f t="shared" ca="1" si="104"/>
        <v>-89368670.498494714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-89368670.498494714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-372459.69084170542</v>
      </c>
      <c r="L1146" s="444">
        <f t="shared" ca="1" si="104"/>
        <v>-89762785.492851004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-89762785.492851004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-374101.83665152331</v>
      </c>
      <c r="L1147" s="444">
        <f t="shared" ca="1" si="104"/>
        <v>-90158542.633017108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-90158542.633017108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-375750.8247355487</v>
      </c>
      <c r="L1148" s="444">
        <f t="shared" ca="1" si="104"/>
        <v>-90555948.761267245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-90555948.761267245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-377406.68360325764</v>
      </c>
      <c r="L1149" s="444">
        <f t="shared" ca="1" si="104"/>
        <v>-90955010.748385087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-90955010.748385087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-379069.44188291527</v>
      </c>
      <c r="L1150" s="444">
        <f t="shared" ca="1" si="104"/>
        <v>-91355735.49378258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-91355735.49378258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-380739.12832207151</v>
      </c>
      <c r="L1151" s="444">
        <f t="shared" ca="1" si="104"/>
        <v>-91758129.92561923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-91758129.92561923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-382415.77178805758</v>
      </c>
      <c r="L1152" s="444">
        <f t="shared" ca="1" si="104"/>
        <v>-92162201.000921875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-92162201.000921875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-384099.40126848524</v>
      </c>
      <c r="L1153" s="444">
        <f t="shared" ca="1" si="104"/>
        <v>-92567955.705704942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-92567955.705704942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-385790.04587174801</v>
      </c>
      <c r="L1154" s="444">
        <f t="shared" ca="1" si="104"/>
        <v>-92975401.055091277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-92975401.055091277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-387487.7348275244</v>
      </c>
      <c r="L1155" s="444">
        <f t="shared" ca="1" si="104"/>
        <v>-93384544.09343338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-93384544.09343338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-389192.4974872832</v>
      </c>
      <c r="L1156" s="444">
        <f t="shared" ca="1" si="104"/>
        <v>-93795391.894435242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-93795391.894435242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-390904.36332479096</v>
      </c>
      <c r="L1157" s="444">
        <f t="shared" ca="1" si="104"/>
        <v>-94207951.561274618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-94207951.561274618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-392623.36193662166</v>
      </c>
      <c r="L1158" s="444">
        <f t="shared" ca="1" si="104"/>
        <v>-94622230.226725832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-94622230.226725832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-394349.52304266841</v>
      </c>
      <c r="L1159" s="444">
        <f t="shared" ca="1" si="104"/>
        <v>-95038235.05328308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-95038235.05328308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-396082.87648665695</v>
      </c>
      <c r="L1160" s="444">
        <f t="shared" ca="1" si="104"/>
        <v>-95455973.233284324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-95455973.233284324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-397823.45223666209</v>
      </c>
      <c r="L1161" s="444">
        <f t="shared" ca="1" si="104"/>
        <v>-95875451.989035577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-95875451.989035577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-399571.28038562567</v>
      </c>
      <c r="L1162" s="444">
        <f t="shared" ca="1" si="104"/>
        <v>-96296678.57293579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-96296678.57293579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-401326.39115187654</v>
      </c>
      <c r="L1163" s="444">
        <f t="shared" ca="1" si="104"/>
        <v>-96719660.26760225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-96719660.26760225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-403088.81487965345</v>
      </c>
      <c r="L1164" s="444">
        <f t="shared" ca="1" si="104"/>
        <v>-97144404.385996491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-97144404.385996491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-404858.58203962946</v>
      </c>
      <c r="L1165" s="444">
        <f t="shared" ca="1" si="104"/>
        <v>-97570918.2715507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-97570918.2715507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-406635.72322943871</v>
      </c>
      <c r="L1166" s="444">
        <f t="shared" ca="1" si="104"/>
        <v>-97999209.298294723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-97999209.298294723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-408420.26917420543</v>
      </c>
      <c r="L1167" s="444">
        <f t="shared" ca="1" si="104"/>
        <v>-98429284.870983511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-98429284.870983511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-410212.25072707538</v>
      </c>
      <c r="L1168" s="444">
        <f t="shared" ca="1" si="104"/>
        <v>-98861152.425225168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-98861152.425225168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-411921.4684384382</v>
      </c>
      <c r="L1169" s="444">
        <f t="shared" ca="1" si="104"/>
        <v>-99273073.8936636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-99273073.8936636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-413637.80789026502</v>
      </c>
      <c r="L1170" s="444">
        <f t="shared" ca="1" si="104"/>
        <v>-99686711.701553866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-99686711.701553866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-415361.29875647445</v>
      </c>
      <c r="L1171" s="444">
        <f t="shared" ca="1" si="104"/>
        <v>-100102073.00031035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-100102073.00031035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-417091.97083462647</v>
      </c>
      <c r="L1172" s="444">
        <f t="shared" ca="1" si="104"/>
        <v>-100519164.97114497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-100519164.97114497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-418829.85404643737</v>
      </c>
      <c r="L1173" s="444">
        <f t="shared" ca="1" si="104"/>
        <v>-100937994.82519141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-100937994.82519141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-420574.97843829752</v>
      </c>
      <c r="L1174" s="444">
        <f t="shared" ca="1" si="104"/>
        <v>-101358569.80362971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-101358569.80362971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-422327.37418179045</v>
      </c>
      <c r="L1175" s="444">
        <f t="shared" ca="1" si="104"/>
        <v>-101780897.1778115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-101780897.1778115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-424087.07157421461</v>
      </c>
      <c r="L1176" s="444">
        <f t="shared" ca="1" si="104"/>
        <v>-102204984.24938571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-102204984.24938571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-425854.10103910713</v>
      </c>
      <c r="L1177" s="444">
        <f t="shared" ca="1" si="104"/>
        <v>-102630838.35042483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-102630838.35042483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-427628.49312677007</v>
      </c>
      <c r="L1178" s="444">
        <f t="shared" ca="1" si="104"/>
        <v>-103058466.84355159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-103058466.84355159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-429410.27851479826</v>
      </c>
      <c r="L1179" s="444">
        <f t="shared" ca="1" si="104"/>
        <v>-103487877.12206639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-103487877.12206639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-431199.48800860997</v>
      </c>
      <c r="L1180" s="444">
        <f t="shared" ca="1" si="104"/>
        <v>-103919076.610075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-103919076.610075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-432996.15254197916</v>
      </c>
      <c r="L1181" s="444">
        <f t="shared" ca="1" si="104"/>
        <v>-104352072.76261698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-104352072.76261698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-434800.30317757075</v>
      </c>
      <c r="L1182" s="444">
        <f t="shared" ca="1" si="104"/>
        <v>-104786873.06579454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-104786873.06579454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-436611.97110747732</v>
      </c>
      <c r="L1183" s="444">
        <f t="shared" ca="1" si="104"/>
        <v>-105223485.03690203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-105223485.03690203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-438431.1876537585</v>
      </c>
      <c r="L1184" s="444">
        <f t="shared" ca="1" si="104"/>
        <v>-105661916.22455579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-105661916.22455579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-440257.98426898249</v>
      </c>
      <c r="L1185" s="444">
        <f t="shared" ca="1" si="104"/>
        <v>-106102174.20882477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-106102174.20882477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-442092.3925367698</v>
      </c>
      <c r="L1186" s="444">
        <f t="shared" ca="1" si="104"/>
        <v>-106544266.60136154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-106544266.60136154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-443934.44417233975</v>
      </c>
      <c r="L1187" s="444">
        <f t="shared" ca="1" si="104"/>
        <v>-106988201.04553388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-106988201.04553388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-445784.17102305783</v>
      </c>
      <c r="L1188" s="444">
        <f t="shared" ca="1" si="104"/>
        <v>-107433985.21655694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-107433985.21655694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-447641.60506898729</v>
      </c>
      <c r="L1189" s="444">
        <f t="shared" ca="1" si="104"/>
        <v>-107881626.82162592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-107881626.82162592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-449506.77842344134</v>
      </c>
      <c r="L1190" s="444">
        <f t="shared" ca="1" si="104"/>
        <v>-108331133.60004936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-108331133.60004936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-451379.72333353892</v>
      </c>
      <c r="L1191" s="444">
        <f t="shared" ca="1" si="104"/>
        <v>-108782513.3233829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-108782513.3233829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-453260.47218076215</v>
      </c>
      <c r="L1192" s="444">
        <f t="shared" ca="1" si="104"/>
        <v>-109235773.79556367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-109235773.79556367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-455149.05748151522</v>
      </c>
      <c r="L1193" s="444">
        <f t="shared" ca="1" si="104"/>
        <v>-109690922.85304518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-109690922.85304518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-457045.51188768825</v>
      </c>
      <c r="L1194" s="444">
        <f t="shared" ca="1" si="104"/>
        <v>-110147968.36493286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-110147968.36493286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-458949.86818722019</v>
      </c>
      <c r="L1195" s="444">
        <f t="shared" ca="1" si="104"/>
        <v>-110606918.23312008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-110606918.23312008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-460862.15930466703</v>
      </c>
      <c r="L1196" s="444">
        <f t="shared" ca="1" si="104"/>
        <v>-111067780.39242475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-111067780.39242475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-462782.41830176971</v>
      </c>
      <c r="L1197" s="444">
        <f t="shared" ca="1" si="104"/>
        <v>-111530562.81072652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-111530562.81072652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-464710.67837802717</v>
      </c>
      <c r="L1198" s="444">
        <f t="shared" ca="1" si="104"/>
        <v>-111995273.48910455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-111995273.48910455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-466646.97287126892</v>
      </c>
      <c r="L1199" s="444">
        <f t="shared" ca="1" si="104"/>
        <v>-112461920.46197583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-112461920.46197583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-468591.3352582326</v>
      </c>
      <c r="L1200" s="444">
        <f t="shared" ca="1" si="104"/>
        <v>-112930511.79723406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-112930511.79723406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-470543.79915514193</v>
      </c>
      <c r="L1201" s="444">
        <f t="shared" ca="1" si="104"/>
        <v>-113401055.5963892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-113401055.5963892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-472504.39831828827</v>
      </c>
      <c r="L1202" s="444">
        <f t="shared" ca="1" si="104"/>
        <v>-113873559.99470749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-113873559.99470749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-474473.16664461454</v>
      </c>
      <c r="L1203" s="444">
        <f t="shared" ca="1" si="104"/>
        <v>-114348033.16135211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-114348033.16135211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-476450.13817230047</v>
      </c>
      <c r="L1204" s="444">
        <f t="shared" ca="1" si="104"/>
        <v>-114824483.29952441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-114824483.29952441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-478435.34708135173</v>
      </c>
      <c r="L1205" s="444">
        <f t="shared" ca="1" si="104"/>
        <v>-115302918.64660576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-115302918.64660576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-480428.82769419067</v>
      </c>
      <c r="L1206" s="444">
        <f t="shared" ca="1" si="104"/>
        <v>-115783347.47429995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-115783347.47429995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-482430.61447624979</v>
      </c>
      <c r="L1207" s="444">
        <f t="shared" ca="1" si="104"/>
        <v>-116265778.0887762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-116265778.0887762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-484440.74203656754</v>
      </c>
      <c r="L1208" s="444">
        <f t="shared" ca="1" si="104"/>
        <v>-116750218.83081277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-116750218.83081277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-486459.24512838654</v>
      </c>
      <c r="L1209" s="444">
        <f t="shared" ca="1" si="104"/>
        <v>-117236678.07594116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-117236678.07594116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-488486.15864975483</v>
      </c>
      <c r="L1210" s="444">
        <f t="shared" ca="1" si="104"/>
        <v>-117725164.23459092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-117725164.23459092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-490521.51764412882</v>
      </c>
      <c r="L1211" s="444">
        <f t="shared" ca="1" si="104"/>
        <v>-118215685.75223504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-118215685.75223504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-492565.35730097932</v>
      </c>
      <c r="L1212" s="444">
        <f t="shared" ca="1" si="104"/>
        <v>-118708251.10953602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-118708251.10953602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-494617.71295640006</v>
      </c>
      <c r="L1213" s="444">
        <f t="shared" ca="1" si="104"/>
        <v>-119202868.82249242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-119202868.82249242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-496678.6200937184</v>
      </c>
      <c r="L1214" s="444">
        <f t="shared" ca="1" si="104"/>
        <v>-119699547.44258614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-119699547.44258614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-498748.11434410885</v>
      </c>
      <c r="L1215" s="444">
        <f t="shared" ca="1" si="104"/>
        <v>-120198295.55693024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-120198295.55693024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-500826.23148720927</v>
      </c>
      <c r="L1216" s="444">
        <f t="shared" ca="1" si="104"/>
        <v>-120699121.78841746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-120699121.78841746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-502913.00745173934</v>
      </c>
      <c r="L1217" s="444">
        <f t="shared" ca="1" si="104"/>
        <v>-121202034.7958692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-121202034.7958692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-505008.47831612168</v>
      </c>
      <c r="L1218" s="444">
        <f t="shared" ca="1" si="104"/>
        <v>-121707043.27418533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-121707043.27418533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-507112.68030910555</v>
      </c>
      <c r="L1219" s="444">
        <f t="shared" ca="1" si="104"/>
        <v>-122214155.95449443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-122214155.95449443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-509225.64981039346</v>
      </c>
      <c r="L1220" s="444">
        <f t="shared" ca="1" si="104"/>
        <v>-122723381.60430482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-122723381.60430482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-511347.42335127009</v>
      </c>
      <c r="L1221" s="444">
        <f t="shared" ca="1" si="104"/>
        <v>-123234729.02765609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-123234729.02765609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-513478.03761523374</v>
      </c>
      <c r="L1222" s="444">
        <f t="shared" ca="1" si="104"/>
        <v>-123748207.06527133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-123748207.06527133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-515617.52943863056</v>
      </c>
      <c r="L1223" s="444">
        <f t="shared" ca="1" si="104"/>
        <v>-124263824.59470996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-124263824.59470996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-517765.93581129151</v>
      </c>
      <c r="L1224" s="444">
        <f t="shared" ca="1" si="104"/>
        <v>-124781590.53052126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-124781590.53052126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-519923.29387717188</v>
      </c>
      <c r="L1225" s="444">
        <f t="shared" ca="1" si="104"/>
        <v>-125301513.82439843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-125301513.82439843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-522089.64093499351</v>
      </c>
      <c r="L1226" s="444">
        <f t="shared" ca="1" si="104"/>
        <v>-125823603.46533342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-125823603.46533342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-524265.01443888928</v>
      </c>
      <c r="L1227" s="444">
        <f t="shared" ca="1" si="104"/>
        <v>-126347868.4797723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-126347868.4797723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-526449.45199905126</v>
      </c>
      <c r="L1228" s="444">
        <f t="shared" ca="1" si="104"/>
        <v>-126874317.93177135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-126874317.93177135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-528642.99138238071</v>
      </c>
      <c r="L1229" s="444">
        <f t="shared" ca="1" si="104"/>
        <v>-127402960.92315373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-127402960.92315373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-530845.67051314062</v>
      </c>
      <c r="L1230" s="444">
        <f t="shared" ca="1" si="104"/>
        <v>-127933806.59366687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-127933806.59366687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-533057.52747361199</v>
      </c>
      <c r="L1231" s="444">
        <f t="shared" ca="1" si="104"/>
        <v>-128466864.12114048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-128466864.12114048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-535278.60050475202</v>
      </c>
      <c r="L1232" s="444">
        <f t="shared" ca="1" si="104"/>
        <v>-129002142.72164524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-129002142.72164524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-537508.92800685519</v>
      </c>
      <c r="L1233" s="444">
        <f t="shared" ca="1" si="104"/>
        <v>-129539651.64965209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-129539651.64965209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-539748.54854021699</v>
      </c>
      <c r="L1234" s="444">
        <f t="shared" ca="1" si="104"/>
        <v>-130079400.19819231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-130079400.19819231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-541997.50082580128</v>
      </c>
      <c r="L1235" s="444">
        <f t="shared" ca="1" si="104"/>
        <v>-130621397.69901812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-130621397.69901812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-544255.8237459088</v>
      </c>
      <c r="L1236" s="444">
        <f t="shared" ca="1" si="104"/>
        <v>-131165653.52276403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-131165653.52276403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-546523.55634485022</v>
      </c>
      <c r="L1237" s="444">
        <f t="shared" ca="1" si="104"/>
        <v>-131712177.07910888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-131712177.07910888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-548800.73782962037</v>
      </c>
      <c r="L1238" s="444">
        <f t="shared" ca="1" si="104"/>
        <v>-132260977.8169385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-132260977.8169385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-551087.40757057711</v>
      </c>
      <c r="L1239" s="444">
        <f t="shared" ca="1" si="104"/>
        <v>-132812065.22450908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-132812065.22450908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-553383.60510212113</v>
      </c>
      <c r="L1240" s="444">
        <f t="shared" ca="1" si="104"/>
        <v>-133365448.8296112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-133365448.8296112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-555689.37012337998</v>
      </c>
      <c r="L1241" s="444">
        <f t="shared" ca="1" si="104"/>
        <v>-133921138.19973458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-133921138.19973458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-558004.74249889411</v>
      </c>
      <c r="L1242" s="444">
        <f t="shared" ca="1" si="104"/>
        <v>-134479142.94223347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-134479142.94223347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-560329.76225930615</v>
      </c>
      <c r="L1243" s="444">
        <f t="shared" ca="1" si="104"/>
        <v>-135039472.70449278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-135039472.70449278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-562664.46960205329</v>
      </c>
      <c r="L1244" s="444">
        <f t="shared" ca="1" si="104"/>
        <v>-135602137.17409483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-135602137.17409483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-565008.90489206172</v>
      </c>
      <c r="L1245" s="444">
        <f t="shared" ca="1" si="104"/>
        <v>-136167146.07898688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-136167146.07898688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-567363.10866244533</v>
      </c>
      <c r="L1246" s="444">
        <f t="shared" ca="1" si="104"/>
        <v>-136734509.18764934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-136734509.18764934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-569727.12161520554</v>
      </c>
      <c r="L1247" s="444">
        <f t="shared" ca="1" si="104"/>
        <v>-137304236.30926454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-137304236.30926454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-572100.98462193552</v>
      </c>
      <c r="L1248" s="444">
        <f t="shared" ca="1" si="104"/>
        <v>-137876337.29388648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-137876337.29388648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-574484.73872452695</v>
      </c>
      <c r="L1249" s="444">
        <f t="shared" ca="1" si="104"/>
        <v>-138450822.03261101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-138450822.03261101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-576878.4251358792</v>
      </c>
      <c r="L1250" s="444">
        <f t="shared" ca="1" si="104"/>
        <v>-139027700.45774689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-139027700.45774689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-579282.08524061204</v>
      </c>
      <c r="L1251" s="444">
        <f t="shared" ca="1" si="104"/>
        <v>-139606982.5429875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-139606982.5429875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-581695.76059578126</v>
      </c>
      <c r="L1252" s="444">
        <f t="shared" ca="1" si="104"/>
        <v>-140188678.30358326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-140188678.30358326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-584119.49293159693</v>
      </c>
      <c r="L1253" s="444">
        <f t="shared" ca="1" si="104"/>
        <v>-140772797.79651487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-140772797.79651487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-586553.3241521453</v>
      </c>
      <c r="L1254" s="444">
        <f t="shared" ca="1" si="104"/>
        <v>-141359351.12066701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-141359351.12066701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-588997.29633611254</v>
      </c>
      <c r="L1255" s="444">
        <f t="shared" ca="1" si="104"/>
        <v>-141948348.41700312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-141948348.41700312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-591451.45173751307</v>
      </c>
      <c r="L1256" s="444">
        <f t="shared" ca="1" si="104"/>
        <v>-142539799.86874065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-142539799.86874065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-593915.83278641931</v>
      </c>
      <c r="L1257" s="444">
        <f t="shared" ca="1" si="104"/>
        <v>-143133715.70152706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-143133715.70152706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-596390.4820896961</v>
      </c>
      <c r="L1258" s="444">
        <f t="shared" ca="1" si="104"/>
        <v>-143730106.18361676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-143730106.18361676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-598875.4424317365</v>
      </c>
      <c r="L1259" s="444">
        <f t="shared" ca="1" si="104"/>
        <v>-144328981.62604851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-144328981.62604851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-601370.75677520211</v>
      </c>
      <c r="L1260" s="444">
        <f t="shared" ca="1" si="104"/>
        <v>-144930352.38282371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-144930352.38282371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-603876.46826176543</v>
      </c>
      <c r="L1261" s="444">
        <f t="shared" ca="1" si="104"/>
        <v>-145534228.85108548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-145534228.85108548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-606392.62021285621</v>
      </c>
      <c r="L1262" s="444">
        <f t="shared" ca="1" si="104"/>
        <v>-146140621.47129834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-146140621.47129834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-608919.25613040978</v>
      </c>
      <c r="L1263" s="444">
        <f t="shared" ca="1" si="104"/>
        <v>-146749540.72742873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-146749540.72742873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-611456.41969761974</v>
      </c>
      <c r="L1264" s="444">
        <f t="shared" ca="1" si="104"/>
        <v>-147360997.14712635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-147360997.14712635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-614004.15477969311</v>
      </c>
      <c r="L1265" s="444">
        <f t="shared" ca="1" si="104"/>
        <v>-147975001.30190605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-147975001.30190605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-616562.50542460848</v>
      </c>
      <c r="L1266" s="444">
        <f t="shared" ca="1" si="104"/>
        <v>-148591563.80733067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-148591563.80733067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-619131.51586387772</v>
      </c>
      <c r="L1267" s="444">
        <f t="shared" ca="1" si="104"/>
        <v>-149210695.32319453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-149210695.32319453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-621711.23051331053</v>
      </c>
      <c r="L1268" s="444">
        <f t="shared" ca="1" si="104"/>
        <v>-149832406.55370784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-149832406.55370784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-624301.69397378271</v>
      </c>
      <c r="L1269" s="444">
        <f t="shared" ca="1" si="104"/>
        <v>-150456708.24768162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-150456708.24768162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-626902.95103200676</v>
      </c>
      <c r="L1270" s="444">
        <f t="shared" ca="1" si="104"/>
        <v>-151083611.19871363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-151083611.19871363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-629515.04666130675</v>
      </c>
      <c r="L1271" s="444">
        <f t="shared" ca="1" si="104"/>
        <v>-151713126.24537495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-151713126.24537495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-632138.02602239558</v>
      </c>
      <c r="L1272" s="444">
        <f t="shared" ca="1" si="104"/>
        <v>-152345264.27139735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-152345264.27139735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-634771.93446415558</v>
      </c>
      <c r="L1273" s="444">
        <f t="shared" ca="1" si="104"/>
        <v>-152980036.20586151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-152980036.20586151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-637416.81752442289</v>
      </c>
      <c r="L1274" s="444">
        <f t="shared" ca="1" si="104"/>
        <v>-153617453.02338594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-153617453.02338594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-640072.7209307747</v>
      </c>
      <c r="L1275" s="444">
        <f t="shared" ca="1" si="104"/>
        <v>-154257525.74431673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-154257525.74431673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-642739.69060131966</v>
      </c>
      <c r="L1276" s="444">
        <f t="shared" ca="1" si="104"/>
        <v>-154900265.43491805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-154900265.43491805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-645417.77264549187</v>
      </c>
      <c r="L1277" s="444">
        <f t="shared" ca="1" si="104"/>
        <v>-155545683.20756355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-155545683.20756355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-648107.0133648481</v>
      </c>
      <c r="L1278" s="444">
        <f t="shared" ca="1" si="104"/>
        <v>-156193790.2209284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-156193790.2209284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-650807.45925386832</v>
      </c>
      <c r="L1279" s="444">
        <f t="shared" ca="1" si="104"/>
        <v>-156844597.68018228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-156844597.68018228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-653519.1570007595</v>
      </c>
      <c r="L1280" s="444">
        <f t="shared" ca="1" si="104"/>
        <v>-157498116.83718303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-157498116.83718303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-656242.15348826256</v>
      </c>
      <c r="L1281" s="444">
        <f t="shared" ca="1" si="104"/>
        <v>-158154358.99067128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-158154358.99067128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-658976.49579446367</v>
      </c>
      <c r="L1282" s="444">
        <f t="shared" ca="1" si="104"/>
        <v>-158813335.48646575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-158813335.48646575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-661722.23119360732</v>
      </c>
      <c r="L1283" s="444">
        <f t="shared" ref="L1283:L1537" ca="1" si="109">I1283-J1283+K1283</f>
        <v>-159475057.71765935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-159475057.71765935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-664479.40715691401</v>
      </c>
      <c r="L1284" s="444">
        <f t="shared" ca="1" si="109"/>
        <v>-160139537.12481627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-160139537.12481627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-667248.07135340106</v>
      </c>
      <c r="L1285" s="444">
        <f t="shared" ca="1" si="109"/>
        <v>-160806785.19616967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-160806785.19616967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-670028.271650707</v>
      </c>
      <c r="L1286" s="444">
        <f t="shared" ca="1" si="109"/>
        <v>-161476813.46782038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-161476813.46782038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-672820.05611591821</v>
      </c>
      <c r="L1287" s="444">
        <f t="shared" ca="1" si="109"/>
        <v>-162149633.5239363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-162149633.5239363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-675623.47301640129</v>
      </c>
      <c r="L1288" s="444">
        <f t="shared" ca="1" si="109"/>
        <v>-162825256.99695271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-162825256.99695271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-678438.57082063635</v>
      </c>
      <c r="L1289" s="444">
        <f t="shared" ca="1" si="109"/>
        <v>-163503695.56777334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-163503695.56777334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-681265.39819905558</v>
      </c>
      <c r="L1290" s="444">
        <f t="shared" ca="1" si="109"/>
        <v>-164184960.96597239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-164184960.96597239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-684104.00402488501</v>
      </c>
      <c r="L1291" s="444">
        <f t="shared" ca="1" si="109"/>
        <v>-164869064.96999729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-164869064.96999729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-686954.43737498869</v>
      </c>
      <c r="L1292" s="444">
        <f t="shared" ca="1" si="109"/>
        <v>-165556019.40737227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-165556019.40737227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-689816.74753071775</v>
      </c>
      <c r="L1293" s="444">
        <f t="shared" ca="1" si="109"/>
        <v>-166245836.15490299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-166245836.15490299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-692690.98397876252</v>
      </c>
      <c r="L1294" s="444">
        <f t="shared" ca="1" si="109"/>
        <v>-166938527.13888174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-166938527.13888174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-695577.19641200721</v>
      </c>
      <c r="L1295" s="444">
        <f t="shared" ca="1" si="109"/>
        <v>-167634104.33529374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-167634104.33529374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-698475.43473039055</v>
      </c>
      <c r="L1296" s="444">
        <f t="shared" ca="1" si="109"/>
        <v>-168332579.77002412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-168332579.77002412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-701385.74904176721</v>
      </c>
      <c r="L1297" s="444">
        <f t="shared" ca="1" si="109"/>
        <v>-169033965.51906589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-169033965.51906589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-704308.18966277456</v>
      </c>
      <c r="L1298" s="444">
        <f t="shared" ca="1" si="109"/>
        <v>-169738273.70872867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-169738273.70872867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-707242.8071197028</v>
      </c>
      <c r="L1299" s="444">
        <f t="shared" ca="1" si="109"/>
        <v>-170445516.51584837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-170445516.51584837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-710189.65214936819</v>
      </c>
      <c r="L1300" s="444">
        <f t="shared" ca="1" si="109"/>
        <v>-171155706.16799775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-171155706.16799775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-713148.77569999057</v>
      </c>
      <c r="L1301" s="444">
        <f t="shared" ca="1" si="109"/>
        <v>-171868854.94369775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-171868854.94369775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-716120.22893207392</v>
      </c>
      <c r="L1302" s="444">
        <f t="shared" ca="1" si="109"/>
        <v>-172584975.17262983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-172584975.17262983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-719104.06321929093</v>
      </c>
      <c r="L1303" s="444">
        <f t="shared" ca="1" si="109"/>
        <v>-173304079.23584911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-173304079.23584911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-722100.33014937129</v>
      </c>
      <c r="L1304" s="444">
        <f t="shared" ca="1" si="109"/>
        <v>-174026179.56599849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-174026179.56599849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-725109.08152499376</v>
      </c>
      <c r="L1305" s="444">
        <f t="shared" ca="1" si="109"/>
        <v>-174751288.64752349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-174751288.64752349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-728130.36936468119</v>
      </c>
      <c r="L1306" s="444">
        <f t="shared" ca="1" si="109"/>
        <v>-175479419.01688817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-175479419.01688817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-731164.24590370071</v>
      </c>
      <c r="L1307" s="444">
        <f t="shared" ca="1" si="109"/>
        <v>-176210583.26279187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-176210583.26279187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-734210.76359496615</v>
      </c>
      <c r="L1308" s="444">
        <f t="shared" ca="1" si="109"/>
        <v>-176944794.02638683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-176944794.02638683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-737269.97510994505</v>
      </c>
      <c r="L1309" s="444">
        <f t="shared" ca="1" si="109"/>
        <v>-177682064.00149676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-177682064.00149676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-740341.93333956983</v>
      </c>
      <c r="L1310" s="444">
        <f t="shared" ca="1" si="109"/>
        <v>-178422405.93483633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-178422405.93483633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-743426.69139515131</v>
      </c>
      <c r="L1311" s="444">
        <f t="shared" ca="1" si="109"/>
        <v>-179165832.62623149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-179165832.62623149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-746524.30260929791</v>
      </c>
      <c r="L1312" s="444">
        <f t="shared" ca="1" si="109"/>
        <v>-179912356.92884079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-179912356.92884079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-749634.82053683663</v>
      </c>
      <c r="L1313" s="444">
        <f t="shared" ca="1" si="109"/>
        <v>-180661991.74937761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-180661991.74937761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-752758.29895574006</v>
      </c>
      <c r="L1314" s="444">
        <f t="shared" ca="1" si="109"/>
        <v>-181414750.04833335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-181414750.04833335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-755894.79186805559</v>
      </c>
      <c r="L1315" s="444">
        <f t="shared" ca="1" si="109"/>
        <v>-182170644.84020141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-182170644.84020141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-759044.35350083921</v>
      </c>
      <c r="L1316" s="444">
        <f t="shared" ca="1" si="109"/>
        <v>-182929689.19370225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-182929689.19370225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-762207.03830709273</v>
      </c>
      <c r="L1317" s="444">
        <f t="shared" ca="1" si="109"/>
        <v>-183691896.23200935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-183691896.23200935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-765382.90096670564</v>
      </c>
      <c r="L1318" s="444">
        <f t="shared" ca="1" si="109"/>
        <v>-184457279.13297606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-184457279.13297606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-768571.9963874002</v>
      </c>
      <c r="L1319" s="444">
        <f t="shared" ca="1" si="109"/>
        <v>-185225851.12936345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-185225851.12936345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-771774.379705681</v>
      </c>
      <c r="L1320" s="444">
        <f t="shared" ca="1" si="109"/>
        <v>-185997625.50906911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-185997625.50906911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-774990.10628778802</v>
      </c>
      <c r="L1321" s="444">
        <f t="shared" ca="1" si="109"/>
        <v>-186772615.61535689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-186772615.61535689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-778219.23173065367</v>
      </c>
      <c r="L1322" s="444">
        <f t="shared" ca="1" si="109"/>
        <v>-187550834.84708753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-187550834.84708753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-781461.81186286476</v>
      </c>
      <c r="L1323" s="444">
        <f t="shared" ca="1" si="109"/>
        <v>-188332296.65895039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-188332296.65895039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-784717.90274562663</v>
      </c>
      <c r="L1324" s="444">
        <f t="shared" ca="1" si="109"/>
        <v>-189117014.56169602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-189117014.56169602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-787987.56067373347</v>
      </c>
      <c r="L1325" s="444">
        <f t="shared" ca="1" si="109"/>
        <v>-189905002.12236977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-189905002.12236977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-791270.84217654064</v>
      </c>
      <c r="L1326" s="444">
        <f t="shared" ca="1" si="109"/>
        <v>-190696272.96454629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-190696272.96454629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-794567.80401894287</v>
      </c>
      <c r="L1327" s="444">
        <f t="shared" ca="1" si="109"/>
        <v>-191490840.76856524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-191490840.76856524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-797878.50320235512</v>
      </c>
      <c r="L1328" s="444">
        <f t="shared" ca="1" si="109"/>
        <v>-192288719.27176759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-192288719.27176759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-801202.99696569832</v>
      </c>
      <c r="L1329" s="444">
        <f t="shared" ca="1" si="109"/>
        <v>-193089922.26873329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-193089922.26873329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-804541.3427863887</v>
      </c>
      <c r="L1330" s="444">
        <f t="shared" ca="1" si="109"/>
        <v>-193894463.61151969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-193894463.61151969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-807893.59838133201</v>
      </c>
      <c r="L1331" s="444">
        <f t="shared" ca="1" si="109"/>
        <v>-194702357.20990103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-194702357.20990103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-811259.82170792099</v>
      </c>
      <c r="L1332" s="444">
        <f t="shared" ca="1" si="109"/>
        <v>-195513617.03160897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-195513617.03160897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-814640.07096503733</v>
      </c>
      <c r="L1333" s="444">
        <f t="shared" ca="1" si="109"/>
        <v>-196328257.10257402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-196328257.10257402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-818034.4045940584</v>
      </c>
      <c r="L1334" s="444">
        <f t="shared" ca="1" si="109"/>
        <v>-197146291.50716808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-197146291.50716808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-821442.88127986703</v>
      </c>
      <c r="L1335" s="444">
        <f t="shared" ca="1" si="109"/>
        <v>-197967734.38844794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-197967734.38844794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-824865.55995186639</v>
      </c>
      <c r="L1336" s="444">
        <f t="shared" ca="1" si="109"/>
        <v>-198792599.94839981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-198792599.94839981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-828302.49978499918</v>
      </c>
      <c r="L1337" s="444">
        <f t="shared" ca="1" si="109"/>
        <v>-199620902.44818482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-199620902.44818482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-831753.76020077011</v>
      </c>
      <c r="L1338" s="444">
        <f t="shared" ca="1" si="109"/>
        <v>-200452656.20838559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-200452656.20838559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-835219.40086827322</v>
      </c>
      <c r="L1339" s="444">
        <f t="shared" ca="1" si="109"/>
        <v>-201287875.60925385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-201287875.60925385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-838699.48170522437</v>
      </c>
      <c r="L1340" s="444">
        <f t="shared" ca="1" si="109"/>
        <v>-202126575.09095907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-202126575.09095907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-842194.06287899613</v>
      </c>
      <c r="L1341" s="444">
        <f t="shared" ca="1" si="109"/>
        <v>-202968769.15383807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-202968769.15383807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-845703.20480765856</v>
      </c>
      <c r="L1342" s="444">
        <f t="shared" ca="1" si="109"/>
        <v>-203814472.35864574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-203814472.35864574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-849226.96816102392</v>
      </c>
      <c r="L1343" s="444">
        <f t="shared" ca="1" si="109"/>
        <v>-204663699.32680675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-204663699.32680675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-852765.41386169475</v>
      </c>
      <c r="L1344" s="444">
        <f t="shared" ca="1" si="109"/>
        <v>-205516464.74066845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-205516464.74066845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-856318.60308611847</v>
      </c>
      <c r="L1345" s="444">
        <f t="shared" ca="1" si="109"/>
        <v>-206372783.34375456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-206372783.34375456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-859886.597265644</v>
      </c>
      <c r="L1346" s="444">
        <f t="shared" ca="1" si="109"/>
        <v>-207232669.94102019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-207232669.94102019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-863469.45808758412</v>
      </c>
      <c r="L1347" s="444">
        <f t="shared" ca="1" si="109"/>
        <v>-208096139.39910778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-208096139.39910778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-867067.24749628245</v>
      </c>
      <c r="L1348" s="444">
        <f t="shared" ca="1" si="109"/>
        <v>-208963206.64660406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-208963206.64660406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-870680.02769418352</v>
      </c>
      <c r="L1349" s="444">
        <f t="shared" ca="1" si="109"/>
        <v>-209833886.67429826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-209833886.67429826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-874307.86114290939</v>
      </c>
      <c r="L1350" s="444">
        <f t="shared" ca="1" si="109"/>
        <v>-210708194.53544116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-210708194.53544116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-877950.81056433811</v>
      </c>
      <c r="L1351" s="444">
        <f t="shared" ca="1" si="109"/>
        <v>-211586145.3460055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-211586145.3460055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-881608.93894168956</v>
      </c>
      <c r="L1352" s="444">
        <f t="shared" ca="1" si="109"/>
        <v>-212467754.28494719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-212467754.28494719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-885282.30952061329</v>
      </c>
      <c r="L1353" s="444">
        <f t="shared" ca="1" si="109"/>
        <v>-213353036.59446779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-213353036.59446779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-888970.98581028229</v>
      </c>
      <c r="L1354" s="444">
        <f t="shared" ca="1" si="109"/>
        <v>-214242007.58027807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-214242007.58027807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-892675.03158449195</v>
      </c>
      <c r="L1355" s="444">
        <f t="shared" ca="1" si="109"/>
        <v>-215134682.61186257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-215134682.61186257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-896394.51088276051</v>
      </c>
      <c r="L1356" s="444">
        <f t="shared" ca="1" si="109"/>
        <v>-216031077.12274534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-216031077.12274534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-900129.48801143887</v>
      </c>
      <c r="L1357" s="444">
        <f t="shared" ca="1" si="109"/>
        <v>-216931206.61075678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-216931206.61075678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-903880.02754481987</v>
      </c>
      <c r="L1358" s="444">
        <f t="shared" ca="1" si="109"/>
        <v>-217835086.63830161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-217835086.63830161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-907646.19432625675</v>
      </c>
      <c r="L1359" s="444">
        <f t="shared" ca="1" si="109"/>
        <v>-218742732.83262786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-218742732.83262786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-911428.05346928257</v>
      </c>
      <c r="L1360" s="444">
        <f t="shared" ca="1" si="109"/>
        <v>-219654160.88609713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-219654160.88609713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-915225.67035873816</v>
      </c>
      <c r="L1361" s="444">
        <f t="shared" ca="1" si="109"/>
        <v>-220569386.55645588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-220569386.55645588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-919039.11065189936</v>
      </c>
      <c r="L1362" s="444">
        <f t="shared" ca="1" si="109"/>
        <v>-221488425.66710779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-221488425.66710779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-922868.44027961569</v>
      </c>
      <c r="L1363" s="444">
        <f t="shared" ca="1" si="109"/>
        <v>-222411294.10738739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-222411294.10738739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-926713.7254474475</v>
      </c>
      <c r="L1364" s="444">
        <f t="shared" ca="1" si="109"/>
        <v>-223338007.83283484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-223338007.83283484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-930575.03263681196</v>
      </c>
      <c r="L1365" s="444">
        <f t="shared" ca="1" si="109"/>
        <v>-224268582.86547166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-224268582.86547166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-934452.42860613193</v>
      </c>
      <c r="L1366" s="444">
        <f t="shared" ca="1" si="109"/>
        <v>-225203035.29407778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-225203035.29407778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-938345.98039199074</v>
      </c>
      <c r="L1367" s="444">
        <f t="shared" ca="1" si="109"/>
        <v>-226141381.27446976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-226141381.27446976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-942255.75531029061</v>
      </c>
      <c r="L1368" s="444">
        <f t="shared" ca="1" si="109"/>
        <v>-227083637.02978006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-227083637.02978006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-946181.82095741702</v>
      </c>
      <c r="L1369" s="444">
        <f t="shared" ca="1" si="109"/>
        <v>-228029818.85073748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-228029818.85073748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-950124.24521140615</v>
      </c>
      <c r="L1370" s="444">
        <f t="shared" ca="1" si="109"/>
        <v>-228979943.09594887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-228979943.09594887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-954083.09623312019</v>
      </c>
      <c r="L1371" s="444">
        <f t="shared" ca="1" si="109"/>
        <v>-229934026.192182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-229934026.192182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-958058.44246742513</v>
      </c>
      <c r="L1372" s="444">
        <f t="shared" ca="1" si="109"/>
        <v>-230892084.63464943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-230892084.63464943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-962050.35264437262</v>
      </c>
      <c r="L1373" s="444">
        <f t="shared" ca="1" si="109"/>
        <v>-231854134.98729381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-231854134.98729381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-966058.89578039083</v>
      </c>
      <c r="L1374" s="444">
        <f t="shared" ca="1" si="109"/>
        <v>-232820193.88307419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-232820193.88307419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-970084.1411794757</v>
      </c>
      <c r="L1375" s="444">
        <f t="shared" ca="1" si="109"/>
        <v>-233790278.02425367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-233790278.02425367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-974126.15843439044</v>
      </c>
      <c r="L1376" s="444">
        <f t="shared" ca="1" si="109"/>
        <v>-234764404.18268806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-234764404.18268806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-978185.01742786693</v>
      </c>
      <c r="L1377" s="444">
        <f t="shared" ca="1" si="109"/>
        <v>-235742589.20011592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-235742589.20011592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-982260.78833381634</v>
      </c>
      <c r="L1378" s="444">
        <f t="shared" ca="1" si="109"/>
        <v>-236724849.98844972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-236724849.98844972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-986353.54161854042</v>
      </c>
      <c r="L1379" s="444">
        <f t="shared" ca="1" si="109"/>
        <v>-237711203.53006825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-237711203.53006825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-990463.34804195107</v>
      </c>
      <c r="L1380" s="444">
        <f t="shared" ca="1" si="109"/>
        <v>-238701666.8781102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-238701666.8781102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-994590.27865879249</v>
      </c>
      <c r="L1381" s="444">
        <f t="shared" ca="1" si="109"/>
        <v>-239696257.15676901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-239696257.15676901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-998734.40481987083</v>
      </c>
      <c r="L1382" s="444">
        <f t="shared" ca="1" si="109"/>
        <v>-240694991.56158888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-240694991.56158888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-1002895.798173287</v>
      </c>
      <c r="L1383" s="444">
        <f t="shared" ca="1" si="109"/>
        <v>-241697887.35976216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-241697887.35976216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-1007074.5306656756</v>
      </c>
      <c r="L1384" s="444">
        <f t="shared" ca="1" si="109"/>
        <v>-242704961.89042783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-242704961.89042783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-1011270.6745434492</v>
      </c>
      <c r="L1385" s="444">
        <f t="shared" ca="1" si="109"/>
        <v>-243716232.56497127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-243716232.56497127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-1015484.3023540468</v>
      </c>
      <c r="L1386" s="444">
        <f t="shared" ca="1" si="109"/>
        <v>-244731716.86732531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-244731716.86732531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-1019715.4869471887</v>
      </c>
      <c r="L1387" s="444">
        <f t="shared" ca="1" si="109"/>
        <v>-245751432.35427248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-245751432.35427248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-1023964.3014761354</v>
      </c>
      <c r="L1388" s="444">
        <f t="shared" ca="1" si="109"/>
        <v>-246775396.65574861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-246775396.65574861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-1028230.8193989526</v>
      </c>
      <c r="L1389" s="444">
        <f t="shared" ca="1" si="109"/>
        <v>-247803627.47514755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-247803627.47514755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-1032515.1144797815</v>
      </c>
      <c r="L1390" s="444">
        <f t="shared" ca="1" si="109"/>
        <v>-248836142.58962733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-248836142.58962733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-1036817.2607901138</v>
      </c>
      <c r="L1391" s="444">
        <f t="shared" ca="1" si="109"/>
        <v>-249872959.85041744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-249872959.85041744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-1041137.3327100725</v>
      </c>
      <c r="L1392" s="444">
        <f t="shared" ca="1" si="109"/>
        <v>-250914097.18312752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-250914097.18312752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-1045475.4049296981</v>
      </c>
      <c r="L1393" s="444">
        <f t="shared" ca="1" si="109"/>
        <v>-251959572.58805722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-251959572.58805722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-1049831.5524502385</v>
      </c>
      <c r="L1394" s="444">
        <f t="shared" ca="1" si="109"/>
        <v>-253009404.14050746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-253009404.14050746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-1054205.8505854479</v>
      </c>
      <c r="L1395" s="444">
        <f t="shared" ca="1" si="109"/>
        <v>-254063609.99109292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-254063609.99109292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-1058598.3749628873</v>
      </c>
      <c r="L1396" s="444">
        <f t="shared" ca="1" si="109"/>
        <v>-255122208.36605582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-255122208.36605582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-1063009.2015252325</v>
      </c>
      <c r="L1397" s="444">
        <f t="shared" ca="1" si="109"/>
        <v>-256185217.56758106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-256185217.56758106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-1067438.4065315877</v>
      </c>
      <c r="L1398" s="444">
        <f t="shared" ca="1" si="109"/>
        <v>-257252655.97411266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-257252655.97411266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-1071886.066558803</v>
      </c>
      <c r="L1399" s="444">
        <f t="shared" ca="1" si="109"/>
        <v>-258324542.04067147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-258324542.04067147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-1076352.2585027977</v>
      </c>
      <c r="L1400" s="444">
        <f t="shared" ca="1" si="109"/>
        <v>-259400894.29917428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-259400894.29917428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-1080837.0595798928</v>
      </c>
      <c r="L1401" s="444">
        <f t="shared" ca="1" si="109"/>
        <v>-260481731.35875416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-260481731.35875416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-1085340.5473281422</v>
      </c>
      <c r="L1402" s="444">
        <f t="shared" ca="1" si="109"/>
        <v>-261567071.9060823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-261567071.9060823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-1089862.7996086765</v>
      </c>
      <c r="L1403" s="444">
        <f t="shared" ca="1" si="109"/>
        <v>-262656934.70569098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-262656934.70569098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-1094403.8946070459</v>
      </c>
      <c r="L1404" s="444">
        <f t="shared" ca="1" si="109"/>
        <v>-263751338.60029802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-263751338.60029802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-1098963.9108345751</v>
      </c>
      <c r="L1405" s="444">
        <f t="shared" ca="1" si="109"/>
        <v>-264850302.5111326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-264850302.5111326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-1103542.9271297192</v>
      </c>
      <c r="L1406" s="444">
        <f t="shared" ca="1" si="109"/>
        <v>-265953845.43826231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-265953845.43826231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-1108141.0226594263</v>
      </c>
      <c r="L1407" s="444">
        <f t="shared" ca="1" si="109"/>
        <v>-267061986.46092173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-267061986.46092173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-1112758.2769205074</v>
      </c>
      <c r="L1408" s="444">
        <f t="shared" ca="1" si="109"/>
        <v>-268174744.73784223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-268174744.73784223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-1117394.7697410092</v>
      </c>
      <c r="L1409" s="444">
        <f t="shared" ca="1" si="109"/>
        <v>-269292139.50758326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-269292139.50758326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-1122050.5812815968</v>
      </c>
      <c r="L1410" s="444">
        <f t="shared" ca="1" si="109"/>
        <v>-270414190.08886486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-270414190.08886486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-1126725.7920369369</v>
      </c>
      <c r="L1411" s="444">
        <f t="shared" ca="1" si="109"/>
        <v>-271540915.88090181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-271540915.88090181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-1131420.482837091</v>
      </c>
      <c r="L1412" s="444">
        <f t="shared" ca="1" si="109"/>
        <v>-272672336.36373889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-272672336.36373889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-1136134.7348489121</v>
      </c>
      <c r="L1413" s="444">
        <f t="shared" ca="1" si="109"/>
        <v>-273808471.09858781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-273808471.09858781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-1140868.6295774493</v>
      </c>
      <c r="L1414" s="444">
        <f t="shared" ca="1" si="109"/>
        <v>-274949339.72816527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-274949339.72816527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-1145622.2488673553</v>
      </c>
      <c r="L1415" s="444">
        <f t="shared" ca="1" si="109"/>
        <v>-276094961.9770326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-276094961.9770326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-1150395.6749043025</v>
      </c>
      <c r="L1416" s="444">
        <f t="shared" ca="1" si="109"/>
        <v>-277245357.65193689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-277245357.65193689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-1155188.9902164037</v>
      </c>
      <c r="L1417" s="444">
        <f t="shared" ca="1" si="109"/>
        <v>-278400546.64215326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-278400546.64215326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-1160002.2776756387</v>
      </c>
      <c r="L1418" s="444">
        <f t="shared" ca="1" si="109"/>
        <v>-279560548.91982889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-279560548.91982889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-1164835.620499287</v>
      </c>
      <c r="L1419" s="444">
        <f t="shared" ca="1" si="109"/>
        <v>-280725384.5403282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-280725384.5403282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-1169689.1022513674</v>
      </c>
      <c r="L1420" s="444">
        <f t="shared" ca="1" si="109"/>
        <v>-281895073.64257956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-281895073.64257956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-1174562.8068440815</v>
      </c>
      <c r="L1421" s="444">
        <f t="shared" ca="1" si="109"/>
        <v>-283069636.44942361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-283069636.44942361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-1179456.8185392651</v>
      </c>
      <c r="L1422" s="444">
        <f t="shared" ca="1" si="109"/>
        <v>-284249093.26796287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-284249093.26796287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-1184371.2219498453</v>
      </c>
      <c r="L1423" s="444">
        <f t="shared" ca="1" si="109"/>
        <v>-285433464.48991269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-285433464.48991269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-1189306.1020413029</v>
      </c>
      <c r="L1424" s="444">
        <f t="shared" ca="1" si="109"/>
        <v>-286622770.59195399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-286622770.59195399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-1194261.5441331416</v>
      </c>
      <c r="L1425" s="444">
        <f t="shared" ca="1" si="109"/>
        <v>-287817032.13608712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-287817032.13608712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-1199237.633900363</v>
      </c>
      <c r="L1426" s="444">
        <f t="shared" ca="1" si="109"/>
        <v>-289016269.76998746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-289016269.76998746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-1204234.4573749478</v>
      </c>
      <c r="L1427" s="444">
        <f t="shared" ca="1" si="109"/>
        <v>-290220504.22736239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-290220504.22736239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-1209252.1009473433</v>
      </c>
      <c r="L1428" s="444">
        <f t="shared" ca="1" si="109"/>
        <v>-291429756.32830971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-291429756.32830971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-1214290.6513679572</v>
      </c>
      <c r="L1429" s="444">
        <f t="shared" ca="1" si="109"/>
        <v>-292644046.97967768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-292644046.97967768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-1219350.195748657</v>
      </c>
      <c r="L1430" s="444">
        <f t="shared" ca="1" si="109"/>
        <v>-293863397.17542636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-293863397.17542636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-1224430.8215642765</v>
      </c>
      <c r="L1431" s="444">
        <f t="shared" ca="1" si="109"/>
        <v>-295087827.99699062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-295087827.99699062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-1229532.6166541276</v>
      </c>
      <c r="L1432" s="444">
        <f t="shared" ca="1" si="109"/>
        <v>-296317360.61364472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-296317360.61364472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-1234655.6692235197</v>
      </c>
      <c r="L1433" s="444">
        <f t="shared" ca="1" si="109"/>
        <v>-297552016.28286827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-297552016.28286827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-1239800.0678452845</v>
      </c>
      <c r="L1434" s="444">
        <f t="shared" ca="1" si="109"/>
        <v>-298791816.35071355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-298791816.35071355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-1244965.9014613065</v>
      </c>
      <c r="L1435" s="444">
        <f t="shared" ca="1" si="109"/>
        <v>-300036782.25217485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-300036782.25217485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-1250153.2593840619</v>
      </c>
      <c r="L1436" s="444">
        <f t="shared" ca="1" si="109"/>
        <v>-301286935.51155889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-301286935.51155889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-1255362.2312981621</v>
      </c>
      <c r="L1437" s="444">
        <f t="shared" ca="1" si="109"/>
        <v>-302542297.74285704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-302542297.74285704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-1260592.9072619043</v>
      </c>
      <c r="L1438" s="444">
        <f t="shared" ca="1" si="109"/>
        <v>-303802890.65011895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-303802890.65011895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-1265845.377708829</v>
      </c>
      <c r="L1439" s="444">
        <f t="shared" ca="1" si="109"/>
        <v>-305068736.0278278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-305068736.0278278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-1271119.7334492826</v>
      </c>
      <c r="L1440" s="444">
        <f t="shared" ca="1" si="109"/>
        <v>-306339855.76127708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-306339855.76127708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-1276416.0656719878</v>
      </c>
      <c r="L1441" s="444">
        <f t="shared" ca="1" si="109"/>
        <v>-307616271.82694906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-307616271.82694906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-1281734.465945621</v>
      </c>
      <c r="L1442" s="444">
        <f t="shared" ca="1" si="109"/>
        <v>-308898006.29289466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-308898006.29289466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-1287075.0262203943</v>
      </c>
      <c r="L1443" s="444">
        <f t="shared" ca="1" si="109"/>
        <v>-310185081.31911504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-310185081.31911504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-1292437.8388296459</v>
      </c>
      <c r="L1444" s="444">
        <f t="shared" ca="1" si="109"/>
        <v>-311477519.15794468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-311477519.15794468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-1297822.9964914361</v>
      </c>
      <c r="L1445" s="444">
        <f t="shared" ca="1" si="109"/>
        <v>-312775342.15443611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-312775342.15443611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-1303230.5923101504</v>
      </c>
      <c r="L1446" s="444">
        <f t="shared" ca="1" si="109"/>
        <v>-314078572.74674624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-314078572.74674624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-1308660.7197781093</v>
      </c>
      <c r="L1447" s="444">
        <f t="shared" ca="1" si="109"/>
        <v>-315387233.46652436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-315387233.46652436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-1314113.4727771848</v>
      </c>
      <c r="L1448" s="444">
        <f t="shared" ca="1" si="109"/>
        <v>-316701346.93930155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-316701346.93930155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-1319588.9455804231</v>
      </c>
      <c r="L1449" s="444">
        <f t="shared" ca="1" si="109"/>
        <v>-318020935.88488197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-318020935.88488197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-1325087.2328536748</v>
      </c>
      <c r="L1450" s="444">
        <f t="shared" ca="1" si="109"/>
        <v>-319346023.11773562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-319346023.11773562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-1330608.4296572318</v>
      </c>
      <c r="L1451" s="444">
        <f t="shared" ca="1" si="109"/>
        <v>-320676631.54739285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-320676631.54739285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-1336152.6314474703</v>
      </c>
      <c r="L1452" s="444">
        <f t="shared" ca="1" si="109"/>
        <v>-322012784.17884034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-322012784.17884034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-1341719.9340785013</v>
      </c>
      <c r="L1453" s="444">
        <f t="shared" ca="1" si="109"/>
        <v>-323354504.11291885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-323354504.11291885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-1347310.4338038284</v>
      </c>
      <c r="L1454" s="444">
        <f t="shared" ca="1" si="109"/>
        <v>-324701814.54672271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-324701814.54672271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-1352924.2272780114</v>
      </c>
      <c r="L1455" s="444">
        <f t="shared" ca="1" si="109"/>
        <v>-326054738.7740007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-326054738.7740007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-1358561.4115583363</v>
      </c>
      <c r="L1456" s="444">
        <f t="shared" ca="1" si="109"/>
        <v>-327413300.18555903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-327413300.18555903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-1364222.0841064961</v>
      </c>
      <c r="L1457" s="444">
        <f t="shared" ca="1" si="109"/>
        <v>-328777522.26966554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-328777522.26966554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-1369906.342790273</v>
      </c>
      <c r="L1458" s="444">
        <f t="shared" ca="1" si="109"/>
        <v>-330147428.61245579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-330147428.61245579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-1375614.2858852325</v>
      </c>
      <c r="L1459" s="444">
        <f t="shared" ca="1" si="109"/>
        <v>-331523042.898341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-331523042.898341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-1381346.0120764207</v>
      </c>
      <c r="L1460" s="444">
        <f t="shared" ca="1" si="109"/>
        <v>-332904388.91041744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-332904388.91041744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-1387101.6204600725</v>
      </c>
      <c r="L1461" s="444">
        <f t="shared" ca="1" si="109"/>
        <v>-334291490.53087753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-334291490.53087753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-1392881.2105453231</v>
      </c>
      <c r="L1462" s="444">
        <f t="shared" ca="1" si="109"/>
        <v>-335684371.74142283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-335684371.74142283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-1398684.8822559284</v>
      </c>
      <c r="L1463" s="444">
        <f t="shared" ca="1" si="109"/>
        <v>-337083056.62367874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-337083056.62367874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-1404512.7359319949</v>
      </c>
      <c r="L1464" s="444">
        <f t="shared" ca="1" si="109"/>
        <v>-338487569.35961074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-338487569.35961074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-1410364.8723317115</v>
      </c>
      <c r="L1465" s="444">
        <f t="shared" ca="1" si="109"/>
        <v>-339897934.23194247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-339897934.23194247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-1416241.3926330935</v>
      </c>
      <c r="L1466" s="444">
        <f t="shared" ca="1" si="109"/>
        <v>-341314175.62457556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-341314175.62457556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-1422142.3984357314</v>
      </c>
      <c r="L1467" s="444">
        <f t="shared" ca="1" si="109"/>
        <v>-342736318.02301127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-342736318.02301127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-1428067.9917625468</v>
      </c>
      <c r="L1468" s="444">
        <f t="shared" ca="1" si="109"/>
        <v>-344164386.01477379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-344164386.01477379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-1434018.2750615575</v>
      </c>
      <c r="L1469" s="444">
        <f t="shared" ca="1" si="109"/>
        <v>-345598404.28983533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-345598404.28983533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-1439993.3512076472</v>
      </c>
      <c r="L1470" s="444">
        <f t="shared" ca="1" si="109"/>
        <v>-347038397.64104301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-347038397.64104301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-1445993.323504346</v>
      </c>
      <c r="L1471" s="444">
        <f t="shared" ca="1" si="109"/>
        <v>-348484390.96454734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-348484390.96454734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-1452018.295685614</v>
      </c>
      <c r="L1472" s="444">
        <f t="shared" ca="1" si="109"/>
        <v>-349936409.26023293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-349936409.26023293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-1458068.3719176371</v>
      </c>
      <c r="L1473" s="444">
        <f t="shared" ca="1" si="109"/>
        <v>-351394477.63215059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-351394477.63215059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-1464143.6568006275</v>
      </c>
      <c r="L1474" s="444">
        <f t="shared" ca="1" si="109"/>
        <v>-352858621.28895122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-352858621.28895122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-1470244.25537063</v>
      </c>
      <c r="L1475" s="444">
        <f t="shared" ca="1" si="109"/>
        <v>-354328865.54432184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-354328865.54432184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-1476370.273101341</v>
      </c>
      <c r="L1476" s="444">
        <f t="shared" ca="1" si="109"/>
        <v>-355805235.81742316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-355805235.81742316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-1482521.8159059298</v>
      </c>
      <c r="L1477" s="444">
        <f t="shared" ca="1" si="109"/>
        <v>-357287757.63332909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-357287757.63332909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-1488698.9901388711</v>
      </c>
      <c r="L1478" s="444">
        <f t="shared" ca="1" si="109"/>
        <v>-358776456.62346798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-358776456.62346798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-1494901.9025977831</v>
      </c>
      <c r="L1479" s="444">
        <f t="shared" ca="1" si="109"/>
        <v>-360271358.52606577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-360271358.52606577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-1501130.660525274</v>
      </c>
      <c r="L1480" s="444">
        <f t="shared" ca="1" si="109"/>
        <v>-361772489.18659103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-361772489.18659103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-1507385.3716107958</v>
      </c>
      <c r="L1481" s="444">
        <f t="shared" ca="1" si="109"/>
        <v>-363279874.55820185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-363279874.55820185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-1513666.1439925076</v>
      </c>
      <c r="L1482" s="444">
        <f t="shared" ca="1" si="109"/>
        <v>-364793540.70219433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-364793540.70219433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-1519973.086259143</v>
      </c>
      <c r="L1483" s="444">
        <f t="shared" ca="1" si="109"/>
        <v>-366313513.78845346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-366313513.78845346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-1526306.3074518894</v>
      </c>
      <c r="L1484" s="444">
        <f t="shared" ca="1" si="109"/>
        <v>-367839820.09590536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-367839820.09590536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-1532665.9170662723</v>
      </c>
      <c r="L1485" s="444">
        <f t="shared" ca="1" si="109"/>
        <v>-369372486.01297164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-369372486.01297164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-1539052.0250540485</v>
      </c>
      <c r="L1486" s="444">
        <f t="shared" ca="1" si="109"/>
        <v>-370911538.03802568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-370911538.03802568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-1545464.741825107</v>
      </c>
      <c r="L1487" s="444">
        <f t="shared" ca="1" si="109"/>
        <v>-372457002.77985078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-372457002.77985078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-1551904.1782493782</v>
      </c>
      <c r="L1488" s="444">
        <f t="shared" ca="1" si="109"/>
        <v>-374008906.95810014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-374008906.95810014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-1558370.4456587506</v>
      </c>
      <c r="L1489" s="444">
        <f t="shared" ca="1" si="109"/>
        <v>-375567277.40375888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-375567277.40375888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-1564863.6558489953</v>
      </c>
      <c r="L1490" s="444">
        <f t="shared" ca="1" si="109"/>
        <v>-377132141.05960786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-377132141.05960786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-1571383.9210816994</v>
      </c>
      <c r="L1491" s="444">
        <f t="shared" ca="1" si="109"/>
        <v>-378703524.98068959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-378703524.98068959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-1577931.3540862065</v>
      </c>
      <c r="L1492" s="444">
        <f t="shared" ca="1" si="109"/>
        <v>-380281456.33477581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-380281456.33477581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-1584506.0680615657</v>
      </c>
      <c r="L1493" s="444">
        <f t="shared" ca="1" si="109"/>
        <v>-381865962.4028374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-381865962.4028374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-1591108.1766784892</v>
      </c>
      <c r="L1494" s="444">
        <f t="shared" ca="1" si="109"/>
        <v>-383457070.57951587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-383457070.57951587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-1597737.7940813161</v>
      </c>
      <c r="L1495" s="444">
        <f t="shared" ca="1" si="109"/>
        <v>-385054808.3735972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-385054808.3735972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-1604395.0348899884</v>
      </c>
      <c r="L1496" s="444">
        <f t="shared" ca="1" si="109"/>
        <v>-386659203.4084872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-386659203.4084872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-1611080.0142020299</v>
      </c>
      <c r="L1497" s="444">
        <f t="shared" ca="1" si="109"/>
        <v>-388270283.42268926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-388270283.42268926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-1617792.8475945385</v>
      </c>
      <c r="L1498" s="444">
        <f t="shared" ca="1" si="109"/>
        <v>-389888076.27028382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-389888076.27028382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-1624533.6511261826</v>
      </c>
      <c r="L1499" s="444">
        <f t="shared" ca="1" si="109"/>
        <v>-391512609.92141002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-391512609.92141002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-1631302.5413392084</v>
      </c>
      <c r="L1500" s="444">
        <f t="shared" ca="1" si="109"/>
        <v>-393143912.46274924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-393143912.46274924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-1638099.6352614551</v>
      </c>
      <c r="L1501" s="444">
        <f t="shared" ca="1" si="109"/>
        <v>-394782012.09801072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-394782012.09801072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-1644925.050408378</v>
      </c>
      <c r="L1502" s="444">
        <f t="shared" ca="1" si="109"/>
        <v>-396426937.14841908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-396426937.14841908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-1651778.9047850794</v>
      </c>
      <c r="L1503" s="444">
        <f t="shared" ca="1" si="109"/>
        <v>-398078716.05320418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-398078716.05320418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-1658661.3168883508</v>
      </c>
      <c r="L1504" s="444">
        <f t="shared" ca="1" si="109"/>
        <v>-399737377.37009251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-399737377.37009251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-1665572.4057087188</v>
      </c>
      <c r="L1505" s="444">
        <f t="shared" ca="1" si="109"/>
        <v>-401402949.77580124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-401402949.77580124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-1672512.2907325053</v>
      </c>
      <c r="L1506" s="444">
        <f t="shared" ca="1" si="109"/>
        <v>-403075462.06653374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-403075462.06653374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-1679481.0919438906</v>
      </c>
      <c r="L1507" s="444">
        <f t="shared" ca="1" si="109"/>
        <v>-404754943.15847766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-404754943.15847766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-1686478.9298269902</v>
      </c>
      <c r="L1508" s="444">
        <f t="shared" ca="1" si="109"/>
        <v>-406441422.08830464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-406441422.08830464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-1693505.925367936</v>
      </c>
      <c r="L1509" s="444">
        <f t="shared" ca="1" si="109"/>
        <v>-408134928.01367259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-408134928.01367259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-1700562.2000569692</v>
      </c>
      <c r="L1510" s="444">
        <f t="shared" ca="1" si="109"/>
        <v>-409835490.21372956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-409835490.21372956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-1707647.8758905397</v>
      </c>
      <c r="L1511" s="444">
        <f t="shared" ca="1" si="109"/>
        <v>-411543138.08962011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-411543138.08962011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-1714763.075373417</v>
      </c>
      <c r="L1512" s="444">
        <f t="shared" ca="1" si="109"/>
        <v>-413257901.16499352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-413257901.16499352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-1721907.9215208064</v>
      </c>
      <c r="L1513" s="444">
        <f t="shared" ca="1" si="109"/>
        <v>-414979809.08651435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-414979809.08651435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-1729082.5378604764</v>
      </c>
      <c r="L1514" s="444">
        <f t="shared" ca="1" si="109"/>
        <v>-416708891.62437481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-416708891.62437481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-1736287.048434895</v>
      </c>
      <c r="L1515" s="444">
        <f t="shared" ca="1" si="109"/>
        <v>-418445178.67280972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-418445178.67280972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-1743521.577803374</v>
      </c>
      <c r="L1516" s="444">
        <f t="shared" ca="1" si="109"/>
        <v>-420188700.25061309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-420188700.25061309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-1750786.2510442212</v>
      </c>
      <c r="L1517" s="444">
        <f t="shared" ca="1" si="109"/>
        <v>-421939486.50165731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-421939486.50165731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-1758081.1937569054</v>
      </c>
      <c r="L1518" s="444">
        <f t="shared" ca="1" si="109"/>
        <v>-423697567.69541419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-423697567.69541419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-1765406.5320642258</v>
      </c>
      <c r="L1519" s="444">
        <f t="shared" ca="1" si="109"/>
        <v>-425462974.22747838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-425462974.22747838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-1772762.3926144931</v>
      </c>
      <c r="L1520" s="444">
        <f t="shared" ca="1" si="109"/>
        <v>-427235736.62009287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-427235736.62009287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-1780148.9025837204</v>
      </c>
      <c r="L1521" s="444">
        <f t="shared" ca="1" si="109"/>
        <v>-429015885.52267659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-429015885.52267659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-1787566.1896778191</v>
      </c>
      <c r="L1522" s="444">
        <f t="shared" ca="1" si="109"/>
        <v>-430803451.71235442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-430803451.71235442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-1795014.3821348101</v>
      </c>
      <c r="L1523" s="444">
        <f t="shared" ca="1" si="109"/>
        <v>-432598466.09448922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-432598466.09448922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-1802493.6087270381</v>
      </c>
      <c r="L1524" s="444">
        <f t="shared" ca="1" si="109"/>
        <v>-434400959.70321625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-434400959.70321625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-1810003.9987634011</v>
      </c>
      <c r="L1525" s="444">
        <f t="shared" ca="1" si="109"/>
        <v>-436210963.70197964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-436210963.70197964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-1817545.6820915816</v>
      </c>
      <c r="L1526" s="444">
        <f t="shared" ca="1" si="109"/>
        <v>-438028509.38407123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-438028509.38407123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-1825118.7891002968</v>
      </c>
      <c r="L1527" s="444">
        <f t="shared" ca="1" si="109"/>
        <v>-439853628.17317152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-439853628.17317152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-1832723.4507215477</v>
      </c>
      <c r="L1528" s="444">
        <f t="shared" ca="1" si="109"/>
        <v>-441686351.62389308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-441686351.62389308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-1840359.7984328878</v>
      </c>
      <c r="L1529" s="444">
        <f t="shared" ca="1" si="109"/>
        <v>-443526711.42232597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-443526711.42232597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-1848027.9642596913</v>
      </c>
      <c r="L1530" s="444">
        <f t="shared" ca="1" si="109"/>
        <v>-445374739.38658565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-445374739.38658565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-1855728.0807774402</v>
      </c>
      <c r="L1531" s="444">
        <f t="shared" ca="1" si="109"/>
        <v>-447230467.46736312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-447230467.46736312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-1863460.2811140129</v>
      </c>
      <c r="L1532" s="444">
        <f t="shared" ca="1" si="109"/>
        <v>-449093927.74847716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-449093927.74847716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-1871224.6989519885</v>
      </c>
      <c r="L1533" s="444">
        <f t="shared" ca="1" si="109"/>
        <v>-450965152.44742912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-450965152.44742912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-1879021.4685309546</v>
      </c>
      <c r="L1534" s="444">
        <f t="shared" ca="1" si="109"/>
        <v>-452844173.91596007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-452844173.91596007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-1886850.7246498335</v>
      </c>
      <c r="L1535" s="444">
        <f t="shared" ca="1" si="109"/>
        <v>-454731024.64060992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-454731024.64060992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-1894712.6026692081</v>
      </c>
      <c r="L1536" s="444">
        <f t="shared" ca="1" si="109"/>
        <v>-456625737.2432791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-456625737.2432791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-1902607.2385136632</v>
      </c>
      <c r="L1537" s="444">
        <f t="shared" ca="1" si="109"/>
        <v>-458528344.48179275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-458528344.48179275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-1910534.7686741366</v>
      </c>
      <c r="L1538" s="444">
        <f t="shared" ref="L1538:L1792" ca="1" si="114">I1538-J1538+K1538</f>
        <v>-460438879.25046688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-460438879.25046688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-1918495.330210279</v>
      </c>
      <c r="L1539" s="444">
        <f t="shared" ca="1" si="114"/>
        <v>-462357374.58067715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-462357374.58067715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-1926489.0607528212</v>
      </c>
      <c r="L1540" s="444">
        <f t="shared" ca="1" si="114"/>
        <v>-464283863.64142996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-464283863.64142996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-1934516.0985059582</v>
      </c>
      <c r="L1541" s="444">
        <f t="shared" ca="1" si="114"/>
        <v>-466218379.73993593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-466218379.73993593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-1942576.5822497329</v>
      </c>
      <c r="L1542" s="444">
        <f t="shared" ca="1" si="114"/>
        <v>-468160956.3221857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-468160956.3221857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-1950670.6513424404</v>
      </c>
      <c r="L1543" s="444">
        <f t="shared" ca="1" si="114"/>
        <v>-470111626.97352815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-470111626.97352815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-1958798.445723034</v>
      </c>
      <c r="L1544" s="444">
        <f t="shared" ca="1" si="114"/>
        <v>-472070425.4192512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-472070425.4192512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-1966960.1059135466</v>
      </c>
      <c r="L1545" s="444">
        <f t="shared" ca="1" si="114"/>
        <v>-474037385.52516472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-474037385.52516472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-1975155.7730215199</v>
      </c>
      <c r="L1546" s="444">
        <f t="shared" ca="1" si="114"/>
        <v>-476012541.29818624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-476012541.29818624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-1983385.5887424429</v>
      </c>
      <c r="L1547" s="444">
        <f t="shared" ca="1" si="114"/>
        <v>-477995926.88692868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-477995926.88692868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-1991649.6953622028</v>
      </c>
      <c r="L1548" s="444">
        <f t="shared" ca="1" si="114"/>
        <v>-479987576.58229089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-479987576.58229089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-1999948.2357595454</v>
      </c>
      <c r="L1549" s="444">
        <f t="shared" ca="1" si="114"/>
        <v>-481987524.81805044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-481987524.81805044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-2008281.3534085434</v>
      </c>
      <c r="L1550" s="444">
        <f t="shared" ca="1" si="114"/>
        <v>-483995806.17145896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-483995806.17145896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-2016649.1923810793</v>
      </c>
      <c r="L1551" s="444">
        <f t="shared" ca="1" si="114"/>
        <v>-486012455.36384004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-486012455.36384004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-2025051.8973493336</v>
      </c>
      <c r="L1552" s="444">
        <f t="shared" ca="1" si="114"/>
        <v>-488037507.2611894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-488037507.2611894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-2033489.6135882891</v>
      </c>
      <c r="L1553" s="444">
        <f t="shared" ca="1" si="114"/>
        <v>-490070996.87477767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-490070996.87477767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-2041962.4869782405</v>
      </c>
      <c r="L1554" s="444">
        <f t="shared" ca="1" si="114"/>
        <v>-492112959.36175591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-492112959.36175591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-2050470.6640073163</v>
      </c>
      <c r="L1555" s="444">
        <f t="shared" ca="1" si="114"/>
        <v>-494163430.02576321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-494163430.02576321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-2059014.2917740133</v>
      </c>
      <c r="L1556" s="444">
        <f t="shared" ca="1" si="114"/>
        <v>-496222444.31753725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-496222444.31753725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-2067593.5179897388</v>
      </c>
      <c r="L1557" s="444">
        <f t="shared" ca="1" si="114"/>
        <v>-498290037.835527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-498290037.835527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-2076208.4909813628</v>
      </c>
      <c r="L1558" s="444">
        <f t="shared" ca="1" si="114"/>
        <v>-500366246.32650834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-500366246.32650834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-2084859.3596937847</v>
      </c>
      <c r="L1559" s="444">
        <f t="shared" ca="1" si="114"/>
        <v>-502451105.68620211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-502451105.68620211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-2093546.2736925087</v>
      </c>
      <c r="L1560" s="444">
        <f t="shared" ca="1" si="114"/>
        <v>-504544651.9598946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-504544651.9598946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-2102269.3831662275</v>
      </c>
      <c r="L1561" s="444">
        <f t="shared" ca="1" si="114"/>
        <v>-506646921.34306085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-506646921.34306085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-2111028.8389294199</v>
      </c>
      <c r="L1562" s="444">
        <f t="shared" ca="1" si="114"/>
        <v>-508757950.18199027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-508757950.18199027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-2119824.7924249596</v>
      </c>
      <c r="L1563" s="444">
        <f t="shared" ca="1" si="114"/>
        <v>-510877774.97441524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-510877774.97441524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-2128657.3957267301</v>
      </c>
      <c r="L1564" s="444">
        <f t="shared" ca="1" si="114"/>
        <v>-513006432.37014198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-513006432.37014198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-2137526.8015422584</v>
      </c>
      <c r="L1565" s="444">
        <f t="shared" ca="1" si="114"/>
        <v>-515143959.17168427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-515143959.17168427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-2146433.1632153513</v>
      </c>
      <c r="L1566" s="444">
        <f t="shared" ca="1" si="114"/>
        <v>-517290392.3348996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-517290392.3348996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-2155376.6347287479</v>
      </c>
      <c r="L1567" s="444">
        <f t="shared" ca="1" si="114"/>
        <v>-519445768.96962833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-519445768.96962833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-2164357.3707067845</v>
      </c>
      <c r="L1568" s="444">
        <f t="shared" ca="1" si="114"/>
        <v>-521610126.34033513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-521610126.34033513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-2173375.5264180629</v>
      </c>
      <c r="L1569" s="444">
        <f t="shared" ca="1" si="114"/>
        <v>-523783501.86675322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-523783501.86675322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-2182431.2577781384</v>
      </c>
      <c r="L1570" s="444">
        <f t="shared" ca="1" si="114"/>
        <v>-525965933.12453139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-525965933.12453139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-2191524.721352214</v>
      </c>
      <c r="L1571" s="444">
        <f t="shared" ca="1" si="114"/>
        <v>-528157457.84588361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-528157457.84588361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-2200656.0743578481</v>
      </c>
      <c r="L1572" s="444">
        <f t="shared" ca="1" si="114"/>
        <v>-530358113.92024148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-530358113.92024148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-2209825.474667673</v>
      </c>
      <c r="L1573" s="444">
        <f t="shared" ca="1" si="114"/>
        <v>-532567939.39490914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-532567939.39490914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-2219033.0808121213</v>
      </c>
      <c r="L1574" s="444">
        <f t="shared" ca="1" si="114"/>
        <v>-534786972.47572124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-534786972.47572124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-2228279.0519821718</v>
      </c>
      <c r="L1575" s="444">
        <f t="shared" ca="1" si="114"/>
        <v>-537015251.5277034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-537015251.5277034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-2237563.5480320975</v>
      </c>
      <c r="L1576" s="444">
        <f t="shared" ca="1" si="114"/>
        <v>-539252815.07573545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-539252815.07573545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-2246886.7294822312</v>
      </c>
      <c r="L1577" s="444">
        <f t="shared" ca="1" si="114"/>
        <v>-541499701.80521762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-541499701.80521762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-2256248.7575217402</v>
      </c>
      <c r="L1578" s="444">
        <f t="shared" ca="1" si="114"/>
        <v>-543755950.56273937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-543755950.56273937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-2265649.7940114141</v>
      </c>
      <c r="L1579" s="444">
        <f t="shared" ca="1" si="114"/>
        <v>-546021600.35675073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-546021600.35675073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-2275090.0014864611</v>
      </c>
      <c r="L1580" s="444">
        <f t="shared" ca="1" si="114"/>
        <v>-548296690.35823715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-548296690.35823715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-2284569.5431593214</v>
      </c>
      <c r="L1581" s="444">
        <f t="shared" ca="1" si="114"/>
        <v>-550581259.90139651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-550581259.90139651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-2294088.5829224857</v>
      </c>
      <c r="L1582" s="444">
        <f t="shared" ca="1" si="114"/>
        <v>-552875348.48431897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-552875348.48431897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-2303647.285351329</v>
      </c>
      <c r="L1583" s="444">
        <f t="shared" ca="1" si="114"/>
        <v>-555178995.76967025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-555178995.76967025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-2313245.8157069595</v>
      </c>
      <c r="L1584" s="444">
        <f t="shared" ca="1" si="114"/>
        <v>-557492241.58537722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-557492241.58537722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-2322884.3399390718</v>
      </c>
      <c r="L1585" s="444">
        <f t="shared" ca="1" si="114"/>
        <v>-559815125.92531633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-559815125.92531633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-2332563.024688818</v>
      </c>
      <c r="L1586" s="444">
        <f t="shared" ca="1" si="114"/>
        <v>-562147688.95000517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-562147688.95000517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-2342282.0372916884</v>
      </c>
      <c r="L1587" s="444">
        <f t="shared" ca="1" si="114"/>
        <v>-564489970.98729682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-564489970.98729682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-2352041.5457804035</v>
      </c>
      <c r="L1588" s="444">
        <f t="shared" ca="1" si="114"/>
        <v>-566842012.53307724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-566842012.53307724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-2361841.7188878218</v>
      </c>
      <c r="L1589" s="444">
        <f t="shared" ca="1" si="114"/>
        <v>-569203854.25196505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-569203854.25196505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-2371682.7260498544</v>
      </c>
      <c r="L1590" s="444">
        <f t="shared" ca="1" si="114"/>
        <v>-571575536.97801495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-571575536.97801495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-2381564.7374083954</v>
      </c>
      <c r="L1591" s="444">
        <f t="shared" ca="1" si="114"/>
        <v>-573957101.71542335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-573957101.71542335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-2391487.9238142641</v>
      </c>
      <c r="L1592" s="444">
        <f t="shared" ca="1" si="114"/>
        <v>-576348589.63923764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-576348589.63923764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-2401452.456830157</v>
      </c>
      <c r="L1593" s="444">
        <f t="shared" ca="1" si="114"/>
        <v>-578750042.09606779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-578750042.09606779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-2411458.5087336157</v>
      </c>
      <c r="L1594" s="444">
        <f t="shared" ca="1" si="114"/>
        <v>-581161500.60480142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-581161500.60480142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-2421506.2525200057</v>
      </c>
      <c r="L1595" s="444">
        <f t="shared" ca="1" si="114"/>
        <v>-583583006.85732138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-583583006.85732138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-2431595.8619055059</v>
      </c>
      <c r="L1596" s="444">
        <f t="shared" ca="1" si="114"/>
        <v>-586014602.71922684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-586014602.71922684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-2441727.5113301119</v>
      </c>
      <c r="L1597" s="444">
        <f t="shared" ca="1" si="114"/>
        <v>-588456330.23055696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-588456330.23055696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-2451901.3759606541</v>
      </c>
      <c r="L1598" s="444">
        <f t="shared" ca="1" si="114"/>
        <v>-590908231.60651767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-590908231.60651767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-2462117.6316938237</v>
      </c>
      <c r="L1599" s="444">
        <f t="shared" ca="1" si="114"/>
        <v>-593370349.23821151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-593370349.23821151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-2472376.4551592148</v>
      </c>
      <c r="L1600" s="444">
        <f t="shared" ca="1" si="114"/>
        <v>-595842725.6933707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-595842725.6933707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-2482678.0237223781</v>
      </c>
      <c r="L1601" s="444">
        <f t="shared" ca="1" si="114"/>
        <v>-598325403.71709311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-598325403.71709311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-2493022.5154878879</v>
      </c>
      <c r="L1602" s="444">
        <f t="shared" ca="1" si="114"/>
        <v>-600818426.23258102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-600818426.23258102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-2503410.1093024211</v>
      </c>
      <c r="L1603" s="444">
        <f t="shared" ca="1" si="114"/>
        <v>-603321836.34188342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-603321836.34188342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-2513840.9847578476</v>
      </c>
      <c r="L1604" s="444">
        <f t="shared" ca="1" si="114"/>
        <v>-605835677.32664132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-605835677.32664132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-2524315.3221943388</v>
      </c>
      <c r="L1605" s="444">
        <f t="shared" ca="1" si="114"/>
        <v>-608359992.64883566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-608359992.64883566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-2534833.3027034821</v>
      </c>
      <c r="L1606" s="444">
        <f t="shared" ca="1" si="114"/>
        <v>-610894825.95153916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-610894825.95153916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-2545395.1081314133</v>
      </c>
      <c r="L1607" s="444">
        <f t="shared" ca="1" si="114"/>
        <v>-613440221.05967057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-613440221.05967057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-2556000.9210819607</v>
      </c>
      <c r="L1608" s="444">
        <f t="shared" ca="1" si="114"/>
        <v>-615996221.98075259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-615996221.98075259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-2566650.9249198022</v>
      </c>
      <c r="L1609" s="444">
        <f t="shared" ca="1" si="114"/>
        <v>-618562872.90567243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-618562872.90567243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-2577345.3037736351</v>
      </c>
      <c r="L1610" s="444">
        <f t="shared" ca="1" si="114"/>
        <v>-621140218.20944607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-621140218.20944607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-2588084.2425393588</v>
      </c>
      <c r="L1611" s="444">
        <f t="shared" ca="1" si="114"/>
        <v>-623728302.45198548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-623728302.45198548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-2598867.9268832728</v>
      </c>
      <c r="L1612" s="444">
        <f t="shared" ca="1" si="114"/>
        <v>-626327170.3788687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-626327170.3788687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-2609696.5432452862</v>
      </c>
      <c r="L1613" s="444">
        <f t="shared" ca="1" si="114"/>
        <v>-628936866.92211401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-628936866.92211401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-2620570.2788421419</v>
      </c>
      <c r="L1614" s="444">
        <f t="shared" ca="1" si="114"/>
        <v>-631557437.20095611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-631557437.20095611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-2631489.3216706505</v>
      </c>
      <c r="L1615" s="444">
        <f t="shared" ca="1" si="114"/>
        <v>-634188926.52262676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-634188926.52262676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-2642453.8605109449</v>
      </c>
      <c r="L1616" s="444">
        <f t="shared" ca="1" si="114"/>
        <v>-636831380.3831377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-636831380.3831377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-2653464.0849297405</v>
      </c>
      <c r="L1617" s="444">
        <f t="shared" ca="1" si="114"/>
        <v>-639484844.46806741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-639484844.46806741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-2664520.1852836143</v>
      </c>
      <c r="L1618" s="444">
        <f t="shared" ca="1" si="114"/>
        <v>-642149364.65335107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-642149364.65335107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-2675622.352722296</v>
      </c>
      <c r="L1619" s="444">
        <f t="shared" ca="1" si="114"/>
        <v>-644824987.00607336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-644824987.00607336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-2686770.7791919722</v>
      </c>
      <c r="L1620" s="444">
        <f t="shared" ca="1" si="114"/>
        <v>-647511757.78526533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-647511757.78526533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-2697965.6574386056</v>
      </c>
      <c r="L1621" s="444">
        <f t="shared" ca="1" si="114"/>
        <v>-650209723.44270396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-650209723.44270396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-2709207.1810112665</v>
      </c>
      <c r="L1622" s="444">
        <f t="shared" ca="1" si="114"/>
        <v>-652918930.62371528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-652918930.62371528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-2720495.5442654802</v>
      </c>
      <c r="L1623" s="444">
        <f t="shared" ca="1" si="114"/>
        <v>-655639426.16798079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-655639426.16798079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-2731830.9423665865</v>
      </c>
      <c r="L1624" s="444">
        <f t="shared" ca="1" si="114"/>
        <v>-658371257.11034739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-658371257.11034739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-2743213.5712931142</v>
      </c>
      <c r="L1625" s="444">
        <f t="shared" ca="1" si="114"/>
        <v>-661114470.68164051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-661114470.68164051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-2754643.6278401688</v>
      </c>
      <c r="L1626" s="444">
        <f t="shared" ca="1" si="114"/>
        <v>-663869114.30948067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-663869114.30948067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-2766121.3096228363</v>
      </c>
      <c r="L1627" s="444">
        <f t="shared" ca="1" si="114"/>
        <v>-666635235.61910355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-666635235.61910355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-2777646.8150795982</v>
      </c>
      <c r="L1628" s="444">
        <f t="shared" ca="1" si="114"/>
        <v>-669412882.43418312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-669412882.43418312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-2789220.3434757628</v>
      </c>
      <c r="L1629" s="444">
        <f t="shared" ca="1" si="114"/>
        <v>-672202102.77765894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-672202102.77765894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-2800842.0949069122</v>
      </c>
      <c r="L1630" s="444">
        <f t="shared" ca="1" si="114"/>
        <v>-675002944.87256587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-675002944.87256587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-2812512.2703023576</v>
      </c>
      <c r="L1631" s="444">
        <f t="shared" ca="1" si="114"/>
        <v>-677815457.14286828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-677815457.14286828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-2824231.0714286179</v>
      </c>
      <c r="L1632" s="444">
        <f t="shared" ca="1" si="114"/>
        <v>-680639688.21429694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-680639688.21429694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-2835998.7008929038</v>
      </c>
      <c r="L1633" s="444">
        <f t="shared" ca="1" si="114"/>
        <v>-683475686.91518986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-683475686.91518986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-2847815.3621466244</v>
      </c>
      <c r="L1634" s="444">
        <f t="shared" ca="1" si="114"/>
        <v>-686323502.27733648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-686323502.27733648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-2859681.2594889021</v>
      </c>
      <c r="L1635" s="444">
        <f t="shared" ca="1" si="114"/>
        <v>-689183183.53682542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-689183183.53682542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-2871596.598070106</v>
      </c>
      <c r="L1636" s="444">
        <f t="shared" ca="1" si="114"/>
        <v>-692054780.13489556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-692054780.13489556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-2883561.5838953983</v>
      </c>
      <c r="L1637" s="444">
        <f t="shared" ca="1" si="114"/>
        <v>-694938341.71879101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-694938341.71879101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-2895576.4238282959</v>
      </c>
      <c r="L1638" s="444">
        <f t="shared" ca="1" si="114"/>
        <v>-697833918.14261925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-697833918.14261925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-2907641.3255942469</v>
      </c>
      <c r="L1639" s="444">
        <f t="shared" ca="1" si="114"/>
        <v>-700741559.46821356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-700741559.46821356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-2919756.4977842229</v>
      </c>
      <c r="L1640" s="444">
        <f t="shared" ca="1" si="114"/>
        <v>-703661315.96599782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-703661315.96599782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-2931922.1498583243</v>
      </c>
      <c r="L1641" s="444">
        <f t="shared" ca="1" si="114"/>
        <v>-706593238.11585617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-706593238.11585617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-2944138.4921494005</v>
      </c>
      <c r="L1642" s="444">
        <f t="shared" ca="1" si="114"/>
        <v>-709537376.60800552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-709537376.60800552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-2956405.7358666896</v>
      </c>
      <c r="L1643" s="444">
        <f t="shared" ca="1" si="114"/>
        <v>-712493782.34387219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-712493782.34387219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-2968724.0930994675</v>
      </c>
      <c r="L1644" s="444">
        <f t="shared" ca="1" si="114"/>
        <v>-715462506.43697166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-715462506.43697166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-2981093.7768207151</v>
      </c>
      <c r="L1645" s="444">
        <f t="shared" ca="1" si="114"/>
        <v>-718443600.21379232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-718443600.21379232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-2993515.0008908012</v>
      </c>
      <c r="L1646" s="444">
        <f t="shared" ca="1" si="114"/>
        <v>-721437115.21468318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-721437115.21468318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-3005987.98006118</v>
      </c>
      <c r="L1647" s="444">
        <f t="shared" ca="1" si="114"/>
        <v>-724443103.19474435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-724443103.19474435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-3018512.9299781015</v>
      </c>
      <c r="L1648" s="444">
        <f t="shared" ca="1" si="114"/>
        <v>-727461616.12472248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-727461616.12472248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-3031090.0671863435</v>
      </c>
      <c r="L1649" s="444">
        <f t="shared" ca="1" si="114"/>
        <v>-730492706.19190884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-730492706.19190884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-3043719.6091329535</v>
      </c>
      <c r="L1650" s="444">
        <f t="shared" ca="1" si="114"/>
        <v>-733536425.80104184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-733536425.80104184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-3056401.7741710078</v>
      </c>
      <c r="L1651" s="444">
        <f t="shared" ca="1" si="114"/>
        <v>-736592827.57521284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-736592827.57521284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-3069136.7815633868</v>
      </c>
      <c r="L1652" s="444">
        <f t="shared" ca="1" si="114"/>
        <v>-739661964.35677624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-739661964.35677624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-3081924.8514865674</v>
      </c>
      <c r="L1653" s="444">
        <f t="shared" ca="1" si="114"/>
        <v>-742743889.2082628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-742743889.2082628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-3094766.2050344283</v>
      </c>
      <c r="L1654" s="444">
        <f t="shared" ca="1" si="114"/>
        <v>-745838655.41329718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-745838655.41329718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-3107661.0642220713</v>
      </c>
      <c r="L1655" s="444">
        <f t="shared" ca="1" si="114"/>
        <v>-748946316.47751927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-748946316.47751927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-3120609.6519896635</v>
      </c>
      <c r="L1656" s="444">
        <f t="shared" ca="1" si="114"/>
        <v>-752066926.12950897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-752066926.12950897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-3133612.1922062873</v>
      </c>
      <c r="L1657" s="444">
        <f t="shared" ca="1" si="114"/>
        <v>-755200538.32171524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-755200538.32171524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-3146668.9096738133</v>
      </c>
      <c r="L1658" s="444">
        <f t="shared" ca="1" si="114"/>
        <v>-758347207.23138905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-758347207.23138905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-3159780.0301307878</v>
      </c>
      <c r="L1659" s="444">
        <f t="shared" ca="1" si="114"/>
        <v>-761506987.26151979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-761506987.26151979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-3172945.7802563324</v>
      </c>
      <c r="L1660" s="444">
        <f t="shared" ca="1" si="114"/>
        <v>-764679933.04177618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-764679933.04177618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-3186166.3876740672</v>
      </c>
      <c r="L1661" s="444">
        <f t="shared" ca="1" si="114"/>
        <v>-767866099.42945027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-767866099.42945027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-3199442.0809560427</v>
      </c>
      <c r="L1662" s="444">
        <f t="shared" ca="1" si="114"/>
        <v>-771065541.51040637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-771065541.51040637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-3212773.0896266932</v>
      </c>
      <c r="L1663" s="444">
        <f t="shared" ca="1" si="114"/>
        <v>-774278314.60003304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-774278314.60003304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-3226159.6441668044</v>
      </c>
      <c r="L1664" s="444">
        <f t="shared" ca="1" si="114"/>
        <v>-777504474.24419987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-777504474.24419987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-3239601.9760174993</v>
      </c>
      <c r="L1665" s="444">
        <f t="shared" ca="1" si="114"/>
        <v>-780744076.22021735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-780744076.22021735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-3253100.3175842389</v>
      </c>
      <c r="L1666" s="444">
        <f t="shared" ca="1" si="114"/>
        <v>-783997176.53780162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-783997176.53780162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-3266654.9022408403</v>
      </c>
      <c r="L1667" s="444">
        <f t="shared" ca="1" si="114"/>
        <v>-787263831.4400425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-787263831.4400425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-3280265.9643335105</v>
      </c>
      <c r="L1668" s="444">
        <f t="shared" ca="1" si="114"/>
        <v>-790544097.40437603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-790544097.40437603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-3293933.7391849002</v>
      </c>
      <c r="L1669" s="444">
        <f t="shared" ca="1" si="114"/>
        <v>-793838031.14356089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-793838031.14356089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-3307658.4630981702</v>
      </c>
      <c r="L1670" s="444">
        <f t="shared" ca="1" si="114"/>
        <v>-797145689.60665905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-797145689.60665905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-3321440.3733610795</v>
      </c>
      <c r="L1671" s="444">
        <f t="shared" ca="1" si="114"/>
        <v>-800467129.98002017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-800467129.98002017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-3335279.708250084</v>
      </c>
      <c r="L1672" s="444">
        <f t="shared" ca="1" si="114"/>
        <v>-803802409.68827021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-803802409.68827021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-3349176.7070344593</v>
      </c>
      <c r="L1673" s="444">
        <f t="shared" ca="1" si="114"/>
        <v>-807151586.39530468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-807151586.39530468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-3363131.609980436</v>
      </c>
      <c r="L1674" s="444">
        <f t="shared" ca="1" si="114"/>
        <v>-810514718.00528514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-810514718.00528514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-3377144.6583553548</v>
      </c>
      <c r="L1675" s="444">
        <f t="shared" ca="1" si="114"/>
        <v>-813891862.6636405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-813891862.6636405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-3391216.0944318352</v>
      </c>
      <c r="L1676" s="444">
        <f t="shared" ca="1" si="114"/>
        <v>-817283078.75807238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-817283078.75807238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-3405346.1614919682</v>
      </c>
      <c r="L1677" s="444">
        <f t="shared" ca="1" si="114"/>
        <v>-820688424.91956437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-820688424.91956437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-3419535.103831518</v>
      </c>
      <c r="L1678" s="444">
        <f t="shared" ca="1" si="114"/>
        <v>-824107960.0233959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-824107960.0233959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-3433783.1667641494</v>
      </c>
      <c r="L1679" s="444">
        <f t="shared" ca="1" si="114"/>
        <v>-827541743.19016004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-827541743.19016004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-3448090.5966256666</v>
      </c>
      <c r="L1680" s="444">
        <f t="shared" ca="1" si="114"/>
        <v>-830989833.78678572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-830989833.78678572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-3462457.6407782738</v>
      </c>
      <c r="L1681" s="444">
        <f t="shared" ca="1" si="114"/>
        <v>-834452291.42756402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-834452291.42756402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-3476884.5476148501</v>
      </c>
      <c r="L1682" s="444">
        <f t="shared" ca="1" si="114"/>
        <v>-837929175.97517884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-837929175.97517884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-3491371.5665632454</v>
      </c>
      <c r="L1683" s="444">
        <f t="shared" ca="1" si="114"/>
        <v>-841420547.54174209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-841420547.54174209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-3505918.9480905915</v>
      </c>
      <c r="L1684" s="444">
        <f t="shared" ca="1" si="114"/>
        <v>-844926466.48983264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-844926466.48983264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-3520526.9437076361</v>
      </c>
      <c r="L1685" s="444">
        <f t="shared" ca="1" si="114"/>
        <v>-848446993.43354023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-848446993.43354023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-3535195.8059730842</v>
      </c>
      <c r="L1686" s="444">
        <f t="shared" ca="1" si="114"/>
        <v>-851982189.23951328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-851982189.23951328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-3549925.7884979718</v>
      </c>
      <c r="L1687" s="444">
        <f t="shared" ca="1" si="114"/>
        <v>-855532115.0280112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-855532115.0280112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-3564717.1459500473</v>
      </c>
      <c r="L1688" s="444">
        <f t="shared" ca="1" si="114"/>
        <v>-859096832.17396128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-859096832.17396128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-3579570.1340581719</v>
      </c>
      <c r="L1689" s="444">
        <f t="shared" ca="1" si="114"/>
        <v>-862676402.3080194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-862676402.3080194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-3594485.009616748</v>
      </c>
      <c r="L1690" s="444">
        <f t="shared" ca="1" si="114"/>
        <v>-866270887.31763613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-866270887.31763613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-3609462.0304901507</v>
      </c>
      <c r="L1691" s="444">
        <f t="shared" ca="1" si="114"/>
        <v>-869880349.34812629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-869880349.34812629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-3624501.4556171931</v>
      </c>
      <c r="L1692" s="444">
        <f t="shared" ca="1" si="114"/>
        <v>-873504850.80374348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-873504850.80374348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-3639603.5450155977</v>
      </c>
      <c r="L1693" s="444">
        <f t="shared" ca="1" si="114"/>
        <v>-877144454.34875906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-877144454.34875906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-3654768.5597864962</v>
      </c>
      <c r="L1694" s="444">
        <f t="shared" ca="1" si="114"/>
        <v>-880799222.90854549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-880799222.90854549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-3669996.7621189393</v>
      </c>
      <c r="L1695" s="444">
        <f t="shared" ca="1" si="114"/>
        <v>-884469219.67066443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-884469219.67066443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-3685288.4152944353</v>
      </c>
      <c r="L1696" s="444">
        <f t="shared" ca="1" si="114"/>
        <v>-888154508.08595884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-888154508.08595884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-3700643.7836914952</v>
      </c>
      <c r="L1697" s="444">
        <f t="shared" ca="1" si="114"/>
        <v>-891855151.86965036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-891855151.86965036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-3716063.1327902102</v>
      </c>
      <c r="L1698" s="444">
        <f t="shared" ca="1" si="114"/>
        <v>-895571215.00244057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-895571215.00244057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-3731546.7291768356</v>
      </c>
      <c r="L1699" s="444">
        <f t="shared" ca="1" si="114"/>
        <v>-899302761.73161745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-899302761.73161745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-3747094.8405484059</v>
      </c>
      <c r="L1700" s="444">
        <f t="shared" ca="1" si="114"/>
        <v>-903049856.57216585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-903049856.57216585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-3762707.7357173581</v>
      </c>
      <c r="L1701" s="444">
        <f t="shared" ca="1" si="114"/>
        <v>-906812564.30788326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-906812564.30788326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-3778385.6846161797</v>
      </c>
      <c r="L1702" s="444">
        <f t="shared" ca="1" si="114"/>
        <v>-910590949.99249947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-910590949.99249947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-3794128.9583020811</v>
      </c>
      <c r="L1703" s="444">
        <f t="shared" ca="1" si="114"/>
        <v>-914385078.95080161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-914385078.95080161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-3809937.8289616732</v>
      </c>
      <c r="L1704" s="444">
        <f t="shared" ca="1" si="114"/>
        <v>-918195016.77976334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-918195016.77976334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-3825812.5699156807</v>
      </c>
      <c r="L1705" s="444">
        <f t="shared" ca="1" si="114"/>
        <v>-922020829.34967899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-922020829.34967899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-3841753.4556236626</v>
      </c>
      <c r="L1706" s="444">
        <f t="shared" ca="1" si="114"/>
        <v>-925862582.80530262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-925862582.80530262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-3857760.7616887609</v>
      </c>
      <c r="L1707" s="444">
        <f t="shared" ca="1" si="114"/>
        <v>-929720343.56699133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-929720343.56699133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-3873834.7648624643</v>
      </c>
      <c r="L1708" s="444">
        <f t="shared" ca="1" si="114"/>
        <v>-933594178.33185375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-933594178.33185375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-3889975.7430493906</v>
      </c>
      <c r="L1709" s="444">
        <f t="shared" ca="1" si="114"/>
        <v>-937484154.07490313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-937484154.07490313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-3906183.9753120956</v>
      </c>
      <c r="L1710" s="444">
        <f t="shared" ca="1" si="114"/>
        <v>-941390338.05021524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-941390338.05021524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-3922459.7418758967</v>
      </c>
      <c r="L1711" s="444">
        <f t="shared" ca="1" si="114"/>
        <v>-945312797.79209113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-945312797.79209113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-3938803.3241337123</v>
      </c>
      <c r="L1712" s="444">
        <f t="shared" ca="1" si="114"/>
        <v>-949251601.11622488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-949251601.11622488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-3955215.0046509369</v>
      </c>
      <c r="L1713" s="444">
        <f t="shared" ca="1" si="114"/>
        <v>-953206816.12087584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-953206816.12087584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-3971695.0671703164</v>
      </c>
      <c r="L1714" s="444">
        <f t="shared" ca="1" si="114"/>
        <v>-957178511.1880461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-957178511.1880461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-3988243.7966168588</v>
      </c>
      <c r="L1715" s="444">
        <f t="shared" ca="1" si="114"/>
        <v>-961166754.98466301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-961166754.98466301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-4004861.4791027624</v>
      </c>
      <c r="L1716" s="444">
        <f t="shared" ca="1" si="114"/>
        <v>-965171616.46376574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-965171616.46376574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-4021548.4019323573</v>
      </c>
      <c r="L1717" s="444">
        <f t="shared" ca="1" si="114"/>
        <v>-969193164.8656981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-969193164.8656981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-4038304.8536070753</v>
      </c>
      <c r="L1718" s="444">
        <f t="shared" ca="1" si="114"/>
        <v>-973231469.71930516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-973231469.71930516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-4055131.1238304381</v>
      </c>
      <c r="L1719" s="444">
        <f t="shared" ca="1" si="114"/>
        <v>-977286600.8431356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-977286600.8431356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-4072027.5035130642</v>
      </c>
      <c r="L1720" s="444">
        <f t="shared" ca="1" si="114"/>
        <v>-981358628.34664869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-981358628.34664869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-4088994.2847777028</v>
      </c>
      <c r="L1721" s="444">
        <f t="shared" ca="1" si="114"/>
        <v>-985447622.63142645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-985447622.63142645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-4106031.7609642772</v>
      </c>
      <c r="L1722" s="444">
        <f t="shared" ca="1" si="114"/>
        <v>-989553654.39239073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-989553654.39239073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-4123140.2266349611</v>
      </c>
      <c r="L1723" s="444">
        <f t="shared" ca="1" si="114"/>
        <v>-993676794.61902571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-993676794.61902571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-4140319.9775792737</v>
      </c>
      <c r="L1724" s="444">
        <f t="shared" ca="1" si="114"/>
        <v>-997817114.59660494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-997817114.59660494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-4157571.3108191867</v>
      </c>
      <c r="L1725" s="444">
        <f t="shared" ca="1" si="114"/>
        <v>-1001974685.9074241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-1001974685.9074241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-4174894.5246142671</v>
      </c>
      <c r="L1726" s="444">
        <f t="shared" ca="1" si="114"/>
        <v>-1006149580.4320383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-1006149580.4320383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-4192289.9184668255</v>
      </c>
      <c r="L1727" s="444">
        <f t="shared" ca="1" si="114"/>
        <v>-1010341870.3505051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-1010341870.3505051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-4209757.7931271046</v>
      </c>
      <c r="L1728" s="444">
        <f t="shared" ca="1" si="114"/>
        <v>-1014551628.1436322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-1014551628.1436322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-4227298.4505984671</v>
      </c>
      <c r="L1729" s="444">
        <f t="shared" ca="1" si="114"/>
        <v>-1018778926.5942307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-1018778926.5942307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-4244912.1941426275</v>
      </c>
      <c r="L1730" s="444">
        <f t="shared" ca="1" si="114"/>
        <v>-1023023838.7883732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-1023023838.7883732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-4262599.3282848885</v>
      </c>
      <c r="L1731" s="444">
        <f t="shared" ca="1" si="114"/>
        <v>-1027286438.1166581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-1027286438.1166581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-4280360.1588194091</v>
      </c>
      <c r="L1732" s="444">
        <f t="shared" ca="1" si="114"/>
        <v>-1031566798.2754775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-1031566798.2754775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-4298194.9928144896</v>
      </c>
      <c r="L1733" s="444">
        <f t="shared" ca="1" si="114"/>
        <v>-1035864993.2682921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-1035864993.2682921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-4316104.1386178834</v>
      </c>
      <c r="L1734" s="444">
        <f t="shared" ca="1" si="114"/>
        <v>-1040181097.4069099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-1040181097.4069099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-4334087.9058621246</v>
      </c>
      <c r="L1735" s="444">
        <f t="shared" ca="1" si="114"/>
        <v>-1044515185.312772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-1044515185.312772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-4352146.6054698834</v>
      </c>
      <c r="L1736" s="444">
        <f t="shared" ca="1" si="114"/>
        <v>-1048867331.918242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-1048867331.918242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-4370280.5496593406</v>
      </c>
      <c r="L1737" s="444">
        <f t="shared" ca="1" si="114"/>
        <v>-1053237612.4679013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-1053237612.4679013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-4388490.0519495895</v>
      </c>
      <c r="L1738" s="444">
        <f t="shared" ca="1" si="114"/>
        <v>-1057626102.519851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-1057626102.519851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-4406775.4271660447</v>
      </c>
      <c r="L1739" s="444">
        <f t="shared" ca="1" si="114"/>
        <v>-1062032877.947017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-1062032877.947017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-4425136.9914459037</v>
      </c>
      <c r="L1740" s="444">
        <f t="shared" ca="1" si="114"/>
        <v>-1066458014.9384629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-1066458014.9384629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-4443575.0622435948</v>
      </c>
      <c r="L1741" s="444">
        <f t="shared" ca="1" si="114"/>
        <v>-1070901590.0007064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-1070901590.0007064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-4462089.9583362769</v>
      </c>
      <c r="L1742" s="444">
        <f t="shared" ca="1" si="114"/>
        <v>-1075363679.9590428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-1075363679.9590428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-4480681.9998293445</v>
      </c>
      <c r="L1743" s="444">
        <f t="shared" ca="1" si="114"/>
        <v>-1079844361.9588721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-1079844361.9588721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-4499351.5081619667</v>
      </c>
      <c r="L1744" s="444">
        <f t="shared" ca="1" si="114"/>
        <v>-1084343713.4670341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-1084343713.4670341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-4518098.8061126424</v>
      </c>
      <c r="L1745" s="444">
        <f t="shared" ca="1" si="114"/>
        <v>-1088861812.2731466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-1088861812.2731466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-4536924.2178047774</v>
      </c>
      <c r="L1746" s="444">
        <f t="shared" ca="1" si="114"/>
        <v>-1093398736.4909513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-1093398736.4909513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-4555828.0687122969</v>
      </c>
      <c r="L1747" s="444">
        <f t="shared" ca="1" si="114"/>
        <v>-1097954564.5596635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-1097954564.5596635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-4574810.6856652647</v>
      </c>
      <c r="L1748" s="444">
        <f t="shared" ca="1" si="114"/>
        <v>-1102529375.2453289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-1102529375.2453289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-4593872.3968555368</v>
      </c>
      <c r="L1749" s="444">
        <f t="shared" ca="1" si="114"/>
        <v>-1107123247.6421845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-1107123247.6421845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-4613013.5318424357</v>
      </c>
      <c r="L1750" s="444">
        <f t="shared" ca="1" si="114"/>
        <v>-1111736261.174027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-1111736261.174027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-4632234.4215584453</v>
      </c>
      <c r="L1751" s="444">
        <f t="shared" ca="1" si="114"/>
        <v>-1116368495.5955853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-1116368495.5955853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-4651535.3983149389</v>
      </c>
      <c r="L1752" s="444">
        <f t="shared" ca="1" si="114"/>
        <v>-1121020030.9939003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-1121020030.9939003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-4670916.7958079176</v>
      </c>
      <c r="L1753" s="444">
        <f t="shared" ca="1" si="114"/>
        <v>-1125690947.7897081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-1125690947.7897081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-4690378.949123784</v>
      </c>
      <c r="L1754" s="444">
        <f t="shared" ca="1" si="114"/>
        <v>-1130381326.738832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-1130381326.738832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-4709922.1947451336</v>
      </c>
      <c r="L1755" s="444">
        <f t="shared" ca="1" si="114"/>
        <v>-1135091248.9335771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-1135091248.9335771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-4729546.8705565706</v>
      </c>
      <c r="L1756" s="444">
        <f t="shared" ca="1" si="114"/>
        <v>-1139820795.8041337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-1139820795.8041337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-4749253.3158505568</v>
      </c>
      <c r="L1757" s="444">
        <f t="shared" ca="1" si="114"/>
        <v>-1144570049.1199841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-1144570049.1199841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-4769041.8713332675</v>
      </c>
      <c r="L1758" s="444">
        <f t="shared" ca="1" si="114"/>
        <v>-1149339090.9913175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-1149339090.9913175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-4788912.8791304892</v>
      </c>
      <c r="L1759" s="444">
        <f t="shared" ca="1" si="114"/>
        <v>-1154128003.8704481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-1154128003.8704481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-4808866.6827935334</v>
      </c>
      <c r="L1760" s="444">
        <f t="shared" ca="1" si="114"/>
        <v>-1158936870.5532417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-1158936870.5532417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-4828903.6273051742</v>
      </c>
      <c r="L1761" s="444">
        <f t="shared" ca="1" si="114"/>
        <v>-1163765774.180547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-1163765774.180547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-4849024.0590856122</v>
      </c>
      <c r="L1762" s="444">
        <f t="shared" ca="1" si="114"/>
        <v>-1168614798.2396326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-1168614798.2396326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-4869228.3259984693</v>
      </c>
      <c r="L1763" s="444">
        <f t="shared" ca="1" si="114"/>
        <v>-1173484026.5656312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-1173484026.5656312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-4889516.777356796</v>
      </c>
      <c r="L1764" s="444">
        <f t="shared" ca="1" si="114"/>
        <v>-1178373543.342988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-1178373543.342988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-4909889.7639291165</v>
      </c>
      <c r="L1765" s="444">
        <f t="shared" ca="1" si="114"/>
        <v>-1183283433.1069171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-1183283433.1069171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-4930347.6379454881</v>
      </c>
      <c r="L1766" s="444">
        <f t="shared" ca="1" si="114"/>
        <v>-1188213780.7448626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-1188213780.7448626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-4950890.7531035943</v>
      </c>
      <c r="L1767" s="444">
        <f t="shared" ca="1" si="114"/>
        <v>-1193164671.4979661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-1193164671.4979661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-4971519.4645748585</v>
      </c>
      <c r="L1768" s="444">
        <f t="shared" ca="1" si="114"/>
        <v>-1198136190.9625409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-1198136190.9625409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-4992234.129010587</v>
      </c>
      <c r="L1769" s="444">
        <f t="shared" ca="1" si="114"/>
        <v>-1203128425.0915515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-1203128425.0915515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-5013035.1045481311</v>
      </c>
      <c r="L1770" s="444">
        <f t="shared" ca="1" si="114"/>
        <v>-1208141460.1960998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-1208141460.1960998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-5033922.7508170819</v>
      </c>
      <c r="L1771" s="444">
        <f t="shared" ca="1" si="114"/>
        <v>-1213175382.9469168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-1213175382.9469168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-5054897.4289454864</v>
      </c>
      <c r="L1772" s="444">
        <f t="shared" ca="1" si="114"/>
        <v>-1218230280.3758624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-1218230280.3758624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-5075959.5015660934</v>
      </c>
      <c r="L1773" s="444">
        <f t="shared" ca="1" si="114"/>
        <v>-1223306239.8774285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-1223306239.8774285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-5097109.332822619</v>
      </c>
      <c r="L1774" s="444">
        <f t="shared" ca="1" si="114"/>
        <v>-1228403349.2102511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-1228403349.2102511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-5118347.2883760463</v>
      </c>
      <c r="L1775" s="444">
        <f t="shared" ca="1" si="114"/>
        <v>-1233521696.4986272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-1233521696.4986272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-5139673.7354109464</v>
      </c>
      <c r="L1776" s="444">
        <f t="shared" ca="1" si="114"/>
        <v>-1238661370.2340381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-1238661370.2340381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-5161089.042641825</v>
      </c>
      <c r="L1777" s="444">
        <f t="shared" ca="1" si="114"/>
        <v>-1243822459.27668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-1243822459.27668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-5182593.5803194996</v>
      </c>
      <c r="L1778" s="444">
        <f t="shared" ca="1" si="114"/>
        <v>-1249005052.8569994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-1249005052.8569994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-5204187.7202374972</v>
      </c>
      <c r="L1779" s="444">
        <f t="shared" ca="1" si="114"/>
        <v>-1254209240.5772369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-1254209240.5772369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-5225871.8357384866</v>
      </c>
      <c r="L1780" s="444">
        <f t="shared" ca="1" si="114"/>
        <v>-1259435112.4129753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-1259435112.4129753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-5247646.30172073</v>
      </c>
      <c r="L1781" s="444">
        <f t="shared" ca="1" si="114"/>
        <v>-1264682758.7146959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-1264682758.7146959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-5269511.4946445664</v>
      </c>
      <c r="L1782" s="444">
        <f t="shared" ca="1" si="114"/>
        <v>-1269952270.2093406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-1269952270.2093406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-5291467.7925389186</v>
      </c>
      <c r="L1783" s="444">
        <f t="shared" ca="1" si="114"/>
        <v>-1275243738.0018795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-1275243738.0018795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-5313515.5750078307</v>
      </c>
      <c r="L1784" s="444">
        <f t="shared" ca="1" si="114"/>
        <v>-1280557253.5768874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-1280557253.5768874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-5335655.2232370302</v>
      </c>
      <c r="L1785" s="444">
        <f t="shared" ca="1" si="114"/>
        <v>-1285892908.8001244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-1285892908.8001244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-5357887.1200005179</v>
      </c>
      <c r="L1786" s="444">
        <f t="shared" ca="1" si="114"/>
        <v>-1291250795.920125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-1291250795.920125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-5380211.6496671876</v>
      </c>
      <c r="L1787" s="444">
        <f t="shared" ca="1" si="114"/>
        <v>-1296631007.5697923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-1296631007.5697923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-5402629.1982074678</v>
      </c>
      <c r="L1788" s="444">
        <f t="shared" ca="1" si="114"/>
        <v>-1302033636.7679996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-1302033636.7679996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-5425140.1531999987</v>
      </c>
      <c r="L1789" s="444">
        <f t="shared" ca="1" si="114"/>
        <v>-1307458776.9211996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-1307458776.9211996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-5447744.9038383318</v>
      </c>
      <c r="L1790" s="444">
        <f t="shared" ca="1" si="114"/>
        <v>-1312906521.825038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-1312906521.825038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-5470443.8409376582</v>
      </c>
      <c r="L1791" s="444">
        <f t="shared" ca="1" si="114"/>
        <v>-1318376965.6659756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-1318376965.6659756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-5493237.3569415649</v>
      </c>
      <c r="L1792" s="444">
        <f t="shared" ca="1" si="114"/>
        <v>-1323870203.022917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-1323870203.022917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-5516125.8459288208</v>
      </c>
      <c r="L1793" s="444">
        <f t="shared" ref="L1793:L2047" ca="1" si="119">I1793-J1793+K1793</f>
        <v>-1329386328.8688459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-1329386328.8688459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-5539109.7036201917</v>
      </c>
      <c r="L1794" s="444">
        <f t="shared" ca="1" si="119"/>
        <v>-1334925438.5724661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-1334925438.5724661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-5562189.3273852756</v>
      </c>
      <c r="L1795" s="444">
        <f t="shared" ca="1" si="119"/>
        <v>-1340487627.8998513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-1340487627.8998513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-5585365.1162493806</v>
      </c>
      <c r="L1796" s="444">
        <f t="shared" ca="1" si="119"/>
        <v>-1346072993.0161006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-1346072993.0161006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-5608637.4709004192</v>
      </c>
      <c r="L1797" s="444">
        <f t="shared" ca="1" si="119"/>
        <v>-1351681630.4870012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-1351681630.4870012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-5632006.7936958382</v>
      </c>
      <c r="L1798" s="444">
        <f t="shared" ca="1" si="119"/>
        <v>-1357313637.2806971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-1357313637.2806971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-5655473.4886695715</v>
      </c>
      <c r="L1799" s="444">
        <f t="shared" ca="1" si="119"/>
        <v>-1362969110.7693667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-1362969110.7693667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-5679037.9615390282</v>
      </c>
      <c r="L1800" s="444">
        <f t="shared" ca="1" si="119"/>
        <v>-1368648148.7309058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-1368648148.7309058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-5702700.6197121069</v>
      </c>
      <c r="L1801" s="444">
        <f t="shared" ca="1" si="119"/>
        <v>-1374350849.3506179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-1374350849.3506179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-5726461.8722942416</v>
      </c>
      <c r="L1802" s="444">
        <f t="shared" ca="1" si="119"/>
        <v>-1380077311.2229121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-1380077311.2229121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-5750322.130095467</v>
      </c>
      <c r="L1803" s="444">
        <f t="shared" ca="1" si="119"/>
        <v>-1385827633.3530076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-1385827633.3530076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-5774281.805637531</v>
      </c>
      <c r="L1804" s="444">
        <f t="shared" ca="1" si="119"/>
        <v>-1391601915.1586452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-1391601915.1586452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-5798341.3131610211</v>
      </c>
      <c r="L1805" s="444">
        <f t="shared" ca="1" si="119"/>
        <v>-1397400256.4718063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-1397400256.4718063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-5822501.0686325263</v>
      </c>
      <c r="L1806" s="444">
        <f t="shared" ca="1" si="119"/>
        <v>-1403222757.5404389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-1403222757.5404389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-5846761.4897518288</v>
      </c>
      <c r="L1807" s="444">
        <f t="shared" ca="1" si="119"/>
        <v>-1409069519.0301907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-1409069519.0301907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-5871122.9959591283</v>
      </c>
      <c r="L1808" s="444">
        <f t="shared" ca="1" si="119"/>
        <v>-1414940642.0261497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-1414940642.0261497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-5895586.0084422901</v>
      </c>
      <c r="L1809" s="444">
        <f t="shared" ca="1" si="119"/>
        <v>-1420836228.0345922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-1420836228.0345922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-5920150.9501441335</v>
      </c>
      <c r="L1810" s="444">
        <f t="shared" ca="1" si="119"/>
        <v>-1426756378.9847362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-1426756378.9847362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-5944818.2457697345</v>
      </c>
      <c r="L1811" s="444">
        <f t="shared" ca="1" si="119"/>
        <v>-1432701197.2305059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-1432701197.2305059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-5969588.3217937751</v>
      </c>
      <c r="L1812" s="444">
        <f t="shared" ca="1" si="119"/>
        <v>-1438670785.5522997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-1438670785.5522997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-5994461.6064679157</v>
      </c>
      <c r="L1813" s="444">
        <f t="shared" ca="1" si="119"/>
        <v>-1444665247.1587677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-1444665247.1587677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-6019438.5298281983</v>
      </c>
      <c r="L1814" s="444">
        <f t="shared" ca="1" si="119"/>
        <v>-1450684685.688596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-1450684685.688596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-6044519.5237024836</v>
      </c>
      <c r="L1815" s="444">
        <f t="shared" ca="1" si="119"/>
        <v>-1456729205.2122984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-1456729205.2122984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-6069705.0217179097</v>
      </c>
      <c r="L1816" s="444">
        <f t="shared" ca="1" si="119"/>
        <v>-1462798910.2340164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-1462798910.2340164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-6094995.4593084017</v>
      </c>
      <c r="L1817" s="444">
        <f t="shared" ca="1" si="119"/>
        <v>-1468893905.6933248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-1468893905.6933248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-6120391.2737221867</v>
      </c>
      <c r="L1818" s="444">
        <f t="shared" ca="1" si="119"/>
        <v>-1475014296.967047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-1475014296.967047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-6145892.9040293619</v>
      </c>
      <c r="L1819" s="444">
        <f t="shared" ca="1" si="119"/>
        <v>-1481160189.8710763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-1481160189.8710763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-6171500.7911294848</v>
      </c>
      <c r="L1820" s="444">
        <f t="shared" ca="1" si="119"/>
        <v>-1487331690.6622059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-1487331690.6622059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-6197215.3777591912</v>
      </c>
      <c r="L1821" s="444">
        <f t="shared" ca="1" si="119"/>
        <v>-1493528906.0399652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-1493528906.0399652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-6223037.1084998548</v>
      </c>
      <c r="L1822" s="444">
        <f t="shared" ca="1" si="119"/>
        <v>-1499751943.1484649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-1499751943.1484649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-6248966.4297852702</v>
      </c>
      <c r="L1823" s="444">
        <f t="shared" ca="1" si="119"/>
        <v>-1506000909.5782502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-1506000909.5782502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-6275003.7899093758</v>
      </c>
      <c r="L1824" s="444">
        <f t="shared" ca="1" si="119"/>
        <v>-1512275913.3681595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-1512275913.3681595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-6301149.6390339984</v>
      </c>
      <c r="L1825" s="444">
        <f t="shared" ca="1" si="119"/>
        <v>-1518577063.0071936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-1518577063.0071936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-6327404.4291966399</v>
      </c>
      <c r="L1826" s="444">
        <f t="shared" ca="1" si="119"/>
        <v>-1524904467.4363902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-1524904467.4363902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-6353768.6143182926</v>
      </c>
      <c r="L1827" s="444">
        <f t="shared" ca="1" si="119"/>
        <v>-1531258236.0507085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-1531258236.0507085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-6380242.6502112858</v>
      </c>
      <c r="L1828" s="444">
        <f t="shared" ca="1" si="119"/>
        <v>-1537638478.7009199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-1537638478.7009199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-6406826.9945871662</v>
      </c>
      <c r="L1829" s="444">
        <f t="shared" ca="1" si="119"/>
        <v>-1544045305.695507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-1544045305.695507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-6433522.1070646122</v>
      </c>
      <c r="L1830" s="444">
        <f t="shared" ca="1" si="119"/>
        <v>-1550478827.8025718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-1550478827.8025718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-6460328.4491773825</v>
      </c>
      <c r="L1831" s="444">
        <f t="shared" ca="1" si="119"/>
        <v>-1556939156.251749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-1556939156.251749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-6487246.4843822876</v>
      </c>
      <c r="L1832" s="444">
        <f t="shared" ca="1" si="119"/>
        <v>-1563426402.7361314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-1563426402.7361314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-6514276.6780672139</v>
      </c>
      <c r="L1833" s="444">
        <f t="shared" ca="1" si="119"/>
        <v>-1569940679.4141986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-1569940679.4141986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-6541419.4975591609</v>
      </c>
      <c r="L1834" s="444">
        <f t="shared" ca="1" si="119"/>
        <v>-1576482098.9117577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-1576482098.9117577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-6568675.4121323237</v>
      </c>
      <c r="L1835" s="444">
        <f t="shared" ca="1" si="119"/>
        <v>-1583050774.32389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-1583050774.32389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-6596044.893016208</v>
      </c>
      <c r="L1836" s="444">
        <f t="shared" ca="1" si="119"/>
        <v>-1589646819.2169061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-1589646819.2169061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-6623528.4134037755</v>
      </c>
      <c r="L1837" s="444">
        <f t="shared" ca="1" si="119"/>
        <v>-1596270347.6303098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-1596270347.6303098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-6651126.4484596243</v>
      </c>
      <c r="L1838" s="444">
        <f t="shared" ca="1" si="119"/>
        <v>-1602921474.0787694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-1602921474.0787694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-6678839.4753282061</v>
      </c>
      <c r="L1839" s="444">
        <f t="shared" ca="1" si="119"/>
        <v>-1609600313.5540977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-1609600313.5540977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-6706667.9731420735</v>
      </c>
      <c r="L1840" s="444">
        <f t="shared" ca="1" si="119"/>
        <v>-1616306981.5272398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-1616306981.5272398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-6734612.423030166</v>
      </c>
      <c r="L1841" s="444">
        <f t="shared" ca="1" si="119"/>
        <v>-1623041593.9502699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-1623041593.9502699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-6762673.3081261246</v>
      </c>
      <c r="L1842" s="444">
        <f t="shared" ca="1" si="119"/>
        <v>-1629804267.2583961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-1629804267.2583961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-6790851.1135766506</v>
      </c>
      <c r="L1843" s="444">
        <f t="shared" ca="1" si="119"/>
        <v>-1636595118.3719728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-1636595118.3719728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-6819146.3265498867</v>
      </c>
      <c r="L1844" s="444">
        <f t="shared" ca="1" si="119"/>
        <v>-1643414264.6985226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-1643414264.6985226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-6847559.4362438442</v>
      </c>
      <c r="L1845" s="444">
        <f t="shared" ca="1" si="119"/>
        <v>-1650261824.1347663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-1650261824.1347663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-6876090.9338948596</v>
      </c>
      <c r="L1846" s="444">
        <f t="shared" ca="1" si="119"/>
        <v>-1657137915.0686612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-1657137915.0686612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-6904741.3127860883</v>
      </c>
      <c r="L1847" s="444">
        <f t="shared" ca="1" si="119"/>
        <v>-1664042656.3814473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-1664042656.3814473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-6933511.0682560308</v>
      </c>
      <c r="L1848" s="444">
        <f t="shared" ca="1" si="119"/>
        <v>-1670976167.4497035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-1670976167.4497035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-6962400.697707098</v>
      </c>
      <c r="L1849" s="444">
        <f t="shared" ca="1" si="119"/>
        <v>-1677938568.1474106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-1677938568.1474106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-6991410.7006142111</v>
      </c>
      <c r="L1850" s="444">
        <f t="shared" ca="1" si="119"/>
        <v>-1684929978.8480248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-1684929978.8480248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-7020541.578533438</v>
      </c>
      <c r="L1851" s="444">
        <f t="shared" ca="1" si="119"/>
        <v>-1691950520.4265583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-1691950520.4265583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-7049793.8351106597</v>
      </c>
      <c r="L1852" s="444">
        <f t="shared" ca="1" si="119"/>
        <v>-1699000314.2616689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-1699000314.2616689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-7079167.9760902869</v>
      </c>
      <c r="L1853" s="444">
        <f t="shared" ca="1" si="119"/>
        <v>-1706079482.2377591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-1706079482.2377591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-7108664.5093239965</v>
      </c>
      <c r="L1854" s="444">
        <f t="shared" ca="1" si="119"/>
        <v>-1713188146.7470832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-1713188146.7470832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-7138283.9447795125</v>
      </c>
      <c r="L1855" s="444">
        <f t="shared" ca="1" si="119"/>
        <v>-1720326430.6918626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-1720326430.6918626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-7168026.794549427</v>
      </c>
      <c r="L1856" s="444">
        <f t="shared" ca="1" si="119"/>
        <v>-1727494457.486412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-1727494457.486412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-7197893.5728600491</v>
      </c>
      <c r="L1857" s="444">
        <f t="shared" ca="1" si="119"/>
        <v>-1734692351.0592721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-1734692351.0592721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-7227884.7960802987</v>
      </c>
      <c r="L1858" s="444">
        <f t="shared" ca="1" si="119"/>
        <v>-1741920235.8553524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-1741920235.8553524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-7258000.9827306345</v>
      </c>
      <c r="L1859" s="444">
        <f t="shared" ca="1" si="119"/>
        <v>-1749178236.838083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-1749178236.838083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-7288242.6534920139</v>
      </c>
      <c r="L1860" s="444">
        <f t="shared" ca="1" si="119"/>
        <v>-1756466479.491575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-1756466479.491575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-7318610.3312148955</v>
      </c>
      <c r="L1861" s="444">
        <f t="shared" ca="1" si="119"/>
        <v>-1763785089.8227899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-1763785089.8227899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-7349104.5409282912</v>
      </c>
      <c r="L1862" s="444">
        <f t="shared" ca="1" si="119"/>
        <v>-1771134194.3637183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-1771134194.3637183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-7379725.8098488264</v>
      </c>
      <c r="L1863" s="444">
        <f t="shared" ca="1" si="119"/>
        <v>-1778513920.1735671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-1778513920.1735671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-7410474.6673898613</v>
      </c>
      <c r="L1864" s="444">
        <f t="shared" ca="1" si="119"/>
        <v>-1785924394.8409569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-1785924394.8409569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-7441351.6451706551</v>
      </c>
      <c r="L1865" s="444">
        <f t="shared" ca="1" si="119"/>
        <v>-1793365746.4861276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-1793365746.4861276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-7472357.277025532</v>
      </c>
      <c r="L1866" s="444">
        <f t="shared" ca="1" si="119"/>
        <v>-1800838103.7631531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-1800838103.7631531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-7503492.0990131376</v>
      </c>
      <c r="L1867" s="444">
        <f t="shared" ca="1" si="119"/>
        <v>-1808341595.8621662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-1808341595.8621662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-7534756.6494256919</v>
      </c>
      <c r="L1868" s="444">
        <f t="shared" ca="1" si="119"/>
        <v>-1815876352.5115919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-1815876352.5115919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-7566151.4687982993</v>
      </c>
      <c r="L1869" s="444">
        <f t="shared" ca="1" si="119"/>
        <v>-1823442503.9803903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-1823442503.9803903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-7597677.0999182938</v>
      </c>
      <c r="L1870" s="444">
        <f t="shared" ca="1" si="119"/>
        <v>-1831040181.0803087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-1831040181.0803087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-7629334.0878346181</v>
      </c>
      <c r="L1871" s="444">
        <f t="shared" ca="1" si="119"/>
        <v>-1838669515.1681433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-1838669515.1681433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-7661122.9798672637</v>
      </c>
      <c r="L1872" s="444">
        <f t="shared" ca="1" si="119"/>
        <v>-1846330638.1480105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-1846330638.1480105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-7693044.3256167099</v>
      </c>
      <c r="L1873" s="444">
        <f t="shared" ca="1" si="119"/>
        <v>-1854023682.4736271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-1854023682.4736271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-7725098.6769734472</v>
      </c>
      <c r="L1874" s="444">
        <f t="shared" ca="1" si="119"/>
        <v>-1861748781.1506004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-1861748781.1506004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-7757286.5881275013</v>
      </c>
      <c r="L1875" s="444">
        <f t="shared" ca="1" si="119"/>
        <v>-1869506067.738728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-1869506067.738728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-7789608.615578033</v>
      </c>
      <c r="L1876" s="444">
        <f t="shared" ca="1" si="119"/>
        <v>-1877295676.354306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-1877295676.354306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-7822065.3181429412</v>
      </c>
      <c r="L1877" s="444">
        <f t="shared" ca="1" si="119"/>
        <v>-1885117741.6724489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-1885117741.6724489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-7854657.2569685383</v>
      </c>
      <c r="L1878" s="444">
        <f t="shared" ca="1" si="119"/>
        <v>-1892972398.9294174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-1892972398.9294174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-7887384.9955392387</v>
      </c>
      <c r="L1879" s="444">
        <f t="shared" ca="1" si="119"/>
        <v>-1900859783.9249566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-1900859783.9249566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-7920249.0996873183</v>
      </c>
      <c r="L1880" s="444">
        <f t="shared" ca="1" si="119"/>
        <v>-1908780033.0246439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-1908780033.0246439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-7953250.1376026822</v>
      </c>
      <c r="L1881" s="444">
        <f t="shared" ca="1" si="119"/>
        <v>-1916733283.1622465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-1916733283.1622465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-7986388.6798426928</v>
      </c>
      <c r="L1882" s="444">
        <f t="shared" ca="1" si="119"/>
        <v>-1924719671.8420892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-1924719671.8420892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-8019665.2993420372</v>
      </c>
      <c r="L1883" s="444">
        <f t="shared" ca="1" si="119"/>
        <v>-1932739337.1414313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-1932739337.1414313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-8053080.57142263</v>
      </c>
      <c r="L1884" s="444">
        <f t="shared" ca="1" si="119"/>
        <v>-1940792417.7128539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-1940792417.7128539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-8086635.073803558</v>
      </c>
      <c r="L1885" s="444">
        <f t="shared" ca="1" si="119"/>
        <v>-1948879052.7866576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-1948879052.7866576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-8120329.3866110733</v>
      </c>
      <c r="L1886" s="444">
        <f t="shared" ca="1" si="119"/>
        <v>-1956999382.1732686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-1956999382.1732686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-8154164.0923886187</v>
      </c>
      <c r="L1887" s="444">
        <f t="shared" ca="1" si="119"/>
        <v>-1965153546.2656572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-1965153546.2656572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-8188139.7761069061</v>
      </c>
      <c r="L1888" s="444">
        <f t="shared" ca="1" si="119"/>
        <v>-1973341686.041764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-1973341686.041764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-8222257.025174018</v>
      </c>
      <c r="L1889" s="444">
        <f t="shared" ca="1" si="119"/>
        <v>-1981563943.0669379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-1981563943.0669379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-8256516.4294455759</v>
      </c>
      <c r="L1890" s="444">
        <f t="shared" ca="1" si="119"/>
        <v>-1989820459.4963834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-1989820459.4963834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-8290918.5812349319</v>
      </c>
      <c r="L1891" s="444">
        <f t="shared" ca="1" si="119"/>
        <v>-1998111378.0776184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-1998111378.0776184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-8325464.0753234085</v>
      </c>
      <c r="L1892" s="444">
        <f t="shared" ca="1" si="119"/>
        <v>-2006436842.1529417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-2006436842.1529417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-8360153.5089705903</v>
      </c>
      <c r="L1893" s="444">
        <f t="shared" ca="1" si="119"/>
        <v>-2014796995.6619122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-2014796995.6619122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-8394987.4819246344</v>
      </c>
      <c r="L1894" s="444">
        <f t="shared" ca="1" si="119"/>
        <v>-2023191983.1438367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-2023191983.1438367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-8429966.5964326523</v>
      </c>
      <c r="L1895" s="444">
        <f t="shared" ca="1" si="119"/>
        <v>-2031621949.7402694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-2031621949.7402694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-8465091.4572511222</v>
      </c>
      <c r="L1896" s="444">
        <f t="shared" ca="1" si="119"/>
        <v>-2040087041.1975205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-2040087041.1975205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-8500362.6716563348</v>
      </c>
      <c r="L1897" s="444">
        <f t="shared" ca="1" si="119"/>
        <v>-2048587403.8691769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-2048587403.8691769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-8535780.849454904</v>
      </c>
      <c r="L1898" s="444">
        <f t="shared" ca="1" si="119"/>
        <v>-2057123184.7186317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-2057123184.7186317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-8571346.6029942986</v>
      </c>
      <c r="L1899" s="444">
        <f t="shared" ca="1" si="119"/>
        <v>-2065694531.3216259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-2065694531.3216259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-8607060.5471734405</v>
      </c>
      <c r="L1900" s="444">
        <f t="shared" ca="1" si="119"/>
        <v>-2074301591.8687994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-2074301591.8687994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-8642923.2994533312</v>
      </c>
      <c r="L1901" s="444">
        <f t="shared" ca="1" si="119"/>
        <v>-2082944515.1682527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-2082944515.1682527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-8678935.4798677191</v>
      </c>
      <c r="L1902" s="444">
        <f t="shared" ca="1" si="119"/>
        <v>-2091623450.6481204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-2091623450.6481204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-8715097.7110338341</v>
      </c>
      <c r="L1903" s="444">
        <f t="shared" ca="1" si="119"/>
        <v>-2100338548.3591542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-2100338548.3591542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-8751410.6181631424</v>
      </c>
      <c r="L1904" s="444">
        <f t="shared" ca="1" si="119"/>
        <v>-2109089958.9773173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-2109089958.9773173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-8787874.8290721551</v>
      </c>
      <c r="L1905" s="444">
        <f t="shared" ca="1" si="119"/>
        <v>-2117877833.8063896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-2117877833.8063896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-8824490.974193288</v>
      </c>
      <c r="L1906" s="444">
        <f t="shared" ca="1" si="119"/>
        <v>-2126702324.7805829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-2126702324.7805829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-8861259.6865857616</v>
      </c>
      <c r="L1907" s="444">
        <f t="shared" ca="1" si="119"/>
        <v>-2135563584.4671686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-2135563584.4671686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-8898181.6019465365</v>
      </c>
      <c r="L1908" s="444">
        <f t="shared" ca="1" si="119"/>
        <v>-2144461766.0691152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-2144461766.0691152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-8935257.3586213123</v>
      </c>
      <c r="L1909" s="444">
        <f t="shared" ca="1" si="119"/>
        <v>-2153397023.4277363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-2153397023.4277363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-8972487.597615568</v>
      </c>
      <c r="L1910" s="444">
        <f t="shared" ca="1" si="119"/>
        <v>-2162369511.025352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-2162369511.025352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-9009872.9626056328</v>
      </c>
      <c r="L1911" s="444">
        <f t="shared" ca="1" si="119"/>
        <v>-2171379383.9879575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-2171379383.9879575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-9047414.0999498218</v>
      </c>
      <c r="L1912" s="444">
        <f t="shared" ca="1" si="119"/>
        <v>-2180426798.0879073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-2180426798.0879073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-9085111.6586996131</v>
      </c>
      <c r="L1913" s="444">
        <f t="shared" ca="1" si="119"/>
        <v>-2189511909.7466068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-2189511909.7466068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-9122966.290610861</v>
      </c>
      <c r="L1914" s="444">
        <f t="shared" ca="1" si="119"/>
        <v>-2198634876.0372176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-2198634876.0372176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-9160978.650155073</v>
      </c>
      <c r="L1915" s="444">
        <f t="shared" ca="1" si="119"/>
        <v>-2207795854.6873727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-2207795854.6873727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-9199149.3945307191</v>
      </c>
      <c r="L1916" s="444">
        <f t="shared" ca="1" si="119"/>
        <v>-2216995004.0819035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-2216995004.0819035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-9237479.1836745981</v>
      </c>
      <c r="L1917" s="444">
        <f t="shared" ca="1" si="119"/>
        <v>-2226232483.2655783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-2226232483.2655783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-9275968.6802732423</v>
      </c>
      <c r="L1918" s="444">
        <f t="shared" ca="1" si="119"/>
        <v>-2235508451.9458513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-2235508451.9458513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-9314618.5497743804</v>
      </c>
      <c r="L1919" s="444">
        <f t="shared" ca="1" si="119"/>
        <v>-2244823070.4956255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-2244823070.4956255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-9353429.4603984393</v>
      </c>
      <c r="L1920" s="444">
        <f t="shared" ca="1" si="119"/>
        <v>-2254176499.9560242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-2254176499.9560242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-9392402.0831501</v>
      </c>
      <c r="L1921" s="444">
        <f t="shared" ca="1" si="119"/>
        <v>-2263568902.0391741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-2263568902.0391741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-9431537.0918298922</v>
      </c>
      <c r="L1922" s="444">
        <f t="shared" ca="1" si="119"/>
        <v>-2273000439.1310039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-2273000439.1310039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-9470835.1630458497</v>
      </c>
      <c r="L1923" s="444">
        <f t="shared" ca="1" si="119"/>
        <v>-2282471274.2940497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-2282471274.2940497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-9510296.9762252066</v>
      </c>
      <c r="L1924" s="444">
        <f t="shared" ca="1" si="119"/>
        <v>-2291981571.2702751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-2291981571.2702751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-9549923.2136261463</v>
      </c>
      <c r="L1925" s="444">
        <f t="shared" ca="1" si="119"/>
        <v>-2301531494.483901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-2301531494.483901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-9589714.5603495874</v>
      </c>
      <c r="L1926" s="444">
        <f t="shared" ca="1" si="119"/>
        <v>-2311121209.0442505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-2311121209.0442505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-9629671.7043510433</v>
      </c>
      <c r="L1927" s="444">
        <f t="shared" ca="1" si="119"/>
        <v>-2320750880.7486014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-2320750880.7486014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-9669795.3364525065</v>
      </c>
      <c r="L1928" s="444">
        <f t="shared" ca="1" si="119"/>
        <v>-2330420676.0850539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-2330420676.0850539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-9710086.150354391</v>
      </c>
      <c r="L1929" s="444">
        <f t="shared" ca="1" si="119"/>
        <v>-2340130762.2354083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-2340130762.2354083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-9750544.8426475339</v>
      </c>
      <c r="L1930" s="444">
        <f t="shared" ca="1" si="119"/>
        <v>-2349881307.0780559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-2349881307.0780559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-9791172.1128252335</v>
      </c>
      <c r="L1931" s="444">
        <f t="shared" ca="1" si="119"/>
        <v>-2359672479.1908813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-2359672479.1908813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-9831968.6632953379</v>
      </c>
      <c r="L1932" s="444">
        <f t="shared" ca="1" si="119"/>
        <v>-2369504447.8541765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-2369504447.8541765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-9872935.1993924025</v>
      </c>
      <c r="L1933" s="444">
        <f t="shared" ca="1" si="119"/>
        <v>-2379377383.0535688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-2379377383.0535688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-9914072.4293898698</v>
      </c>
      <c r="L1934" s="444">
        <f t="shared" ca="1" si="119"/>
        <v>-2389291455.4829588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-2389291455.4829588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-9955381.0645123273</v>
      </c>
      <c r="L1935" s="444">
        <f t="shared" ca="1" si="119"/>
        <v>-2399246836.547471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-2399246836.547471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-9996861.8189477958</v>
      </c>
      <c r="L1936" s="444">
        <f t="shared" ca="1" si="119"/>
        <v>-2409243698.3664188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-2409243698.3664188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-10038515.409860078</v>
      </c>
      <c r="L1937" s="444">
        <f t="shared" ca="1" si="119"/>
        <v>-2419282213.776279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-2419282213.776279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-10080342.557401162</v>
      </c>
      <c r="L1938" s="444">
        <f t="shared" ca="1" si="119"/>
        <v>-2429362556.3336802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-2429362556.3336802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-10122343.984723667</v>
      </c>
      <c r="L1939" s="444">
        <f t="shared" ca="1" si="119"/>
        <v>-2439484900.3184037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-2439484900.3184037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-10164520.417993348</v>
      </c>
      <c r="L1940" s="444">
        <f t="shared" ca="1" si="119"/>
        <v>-2449649420.7363973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-2449649420.7363973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-10206872.586401654</v>
      </c>
      <c r="L1941" s="444">
        <f t="shared" ca="1" si="119"/>
        <v>-2459856293.3227987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-2459856293.3227987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-10249401.222178329</v>
      </c>
      <c r="L1942" s="444">
        <f t="shared" ca="1" si="119"/>
        <v>-2470105694.5449772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-2470105694.5449772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-10292107.060604071</v>
      </c>
      <c r="L1943" s="444">
        <f t="shared" ca="1" si="119"/>
        <v>-2480397801.6055813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-2480397801.6055813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-10334990.840023255</v>
      </c>
      <c r="L1944" s="444">
        <f t="shared" ca="1" si="119"/>
        <v>-2490732792.4456043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-2490732792.4456043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-10378053.301856685</v>
      </c>
      <c r="L1945" s="444">
        <f t="shared" ca="1" si="119"/>
        <v>-2501110845.7474608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-2501110845.7474608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-10421295.190614421</v>
      </c>
      <c r="L1946" s="444">
        <f t="shared" ca="1" si="119"/>
        <v>-2511532140.9380751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-2511532140.9380751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-10464717.253908645</v>
      </c>
      <c r="L1947" s="444">
        <f t="shared" ca="1" si="119"/>
        <v>-2521996858.1919837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-2521996858.1919837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-10508320.242466599</v>
      </c>
      <c r="L1948" s="444">
        <f t="shared" ca="1" si="119"/>
        <v>-2532505178.4344501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-2532505178.4344501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-10552104.910143543</v>
      </c>
      <c r="L1949" s="444">
        <f t="shared" ca="1" si="119"/>
        <v>-2543057283.3445935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-2543057283.3445935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-10596072.013935806</v>
      </c>
      <c r="L1950" s="444">
        <f t="shared" ca="1" si="119"/>
        <v>-2553653355.3585296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-2553653355.3585296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-10640222.313993873</v>
      </c>
      <c r="L1951" s="444">
        <f t="shared" ca="1" si="119"/>
        <v>-2564293577.6725235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-2564293577.6725235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-10684556.573635515</v>
      </c>
      <c r="L1952" s="444">
        <f t="shared" ca="1" si="119"/>
        <v>-2574978134.2461591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-2574978134.2461591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-10729075.559358995</v>
      </c>
      <c r="L1953" s="444">
        <f t="shared" ca="1" si="119"/>
        <v>-2585707209.8055182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-2585707209.8055182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-10773780.040856326</v>
      </c>
      <c r="L1954" s="444">
        <f t="shared" ca="1" si="119"/>
        <v>-2596480989.8463745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-2596480989.8463745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-10818670.791026561</v>
      </c>
      <c r="L1955" s="444">
        <f t="shared" ca="1" si="119"/>
        <v>-2607299660.6374011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-2607299660.6374011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-10863748.585989172</v>
      </c>
      <c r="L1956" s="444">
        <f t="shared" ca="1" si="119"/>
        <v>-2618163409.2233901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-2618163409.2233901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-10909014.205097459</v>
      </c>
      <c r="L1957" s="444">
        <f t="shared" ca="1" si="119"/>
        <v>-2629072423.4284878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-2629072423.4284878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-10954468.430952033</v>
      </c>
      <c r="L1958" s="444">
        <f t="shared" ca="1" si="119"/>
        <v>-2640026891.8594398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-2640026891.8594398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-11000112.049414333</v>
      </c>
      <c r="L1959" s="444">
        <f t="shared" ca="1" si="119"/>
        <v>-2651027003.908854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-2651027003.908854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-11045945.849620225</v>
      </c>
      <c r="L1960" s="444">
        <f t="shared" ca="1" si="119"/>
        <v>-2662072949.7584743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-2662072949.7584743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-11091970.623993643</v>
      </c>
      <c r="L1961" s="444">
        <f t="shared" ca="1" si="119"/>
        <v>-2673164920.3824682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-2673164920.3824682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-11138187.168260284</v>
      </c>
      <c r="L1962" s="444">
        <f t="shared" ca="1" si="119"/>
        <v>-2684303107.5507283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-2684303107.5507283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-11184596.281461367</v>
      </c>
      <c r="L1963" s="444">
        <f t="shared" ca="1" si="119"/>
        <v>-2695487703.8321896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-2695487703.8321896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-11231198.765967457</v>
      </c>
      <c r="L1964" s="444">
        <f t="shared" ca="1" si="119"/>
        <v>-2706718902.5981569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-2706718902.5981569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-11277995.427492321</v>
      </c>
      <c r="L1965" s="444">
        <f t="shared" ca="1" si="119"/>
        <v>-2717996898.0256491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-2717996898.0256491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-11324987.07510687</v>
      </c>
      <c r="L1966" s="444">
        <f t="shared" ca="1" si="119"/>
        <v>-2729321885.1007562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-2729321885.1007562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-11372174.52125315</v>
      </c>
      <c r="L1967" s="444">
        <f t="shared" ca="1" si="119"/>
        <v>-2740694059.6220093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-2740694059.6220093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-11419558.581758372</v>
      </c>
      <c r="L1968" s="444">
        <f t="shared" ca="1" si="119"/>
        <v>-2752113618.2037678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-2752113618.2037678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-11467140.075849032</v>
      </c>
      <c r="L1969" s="444">
        <f t="shared" ca="1" si="119"/>
        <v>-2763580758.2796168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-2763580758.2796168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-11514919.826165071</v>
      </c>
      <c r="L1970" s="444">
        <f t="shared" ca="1" si="119"/>
        <v>-2775095678.105782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-2775095678.105782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-11562898.658774091</v>
      </c>
      <c r="L1971" s="444">
        <f t="shared" ca="1" si="119"/>
        <v>-2786658576.7645559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-2786658576.7645559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-11611077.403185649</v>
      </c>
      <c r="L1972" s="444">
        <f t="shared" ca="1" si="119"/>
        <v>-2798269654.1677418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-2798269654.1677418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-11659456.89236559</v>
      </c>
      <c r="L1973" s="444">
        <f t="shared" ca="1" si="119"/>
        <v>-2809929111.0601072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-2809929111.0601072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-11708037.962750446</v>
      </c>
      <c r="L1974" s="444">
        <f t="shared" ca="1" si="119"/>
        <v>-2821637149.0228577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-2821637149.0228577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-11756821.454261906</v>
      </c>
      <c r="L1975" s="444">
        <f t="shared" ca="1" si="119"/>
        <v>-2833393970.4771194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-2833393970.4771194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-11805808.210321331</v>
      </c>
      <c r="L1976" s="444">
        <f t="shared" ca="1" si="119"/>
        <v>-2845199778.6874409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-2845199778.6874409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-11854999.077864338</v>
      </c>
      <c r="L1977" s="444">
        <f t="shared" ca="1" si="119"/>
        <v>-2857054777.765305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-2857054777.765305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-11904394.907355437</v>
      </c>
      <c r="L1978" s="444">
        <f t="shared" ca="1" si="119"/>
        <v>-2868959172.6726604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-2868959172.6726604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-11953996.552802751</v>
      </c>
      <c r="L1979" s="444">
        <f t="shared" ca="1" si="119"/>
        <v>-2880913169.2254629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-2880913169.2254629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-12003804.871772762</v>
      </c>
      <c r="L1980" s="444">
        <f t="shared" ca="1" si="119"/>
        <v>-2892916974.0972357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-2892916974.0972357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-12053820.725405149</v>
      </c>
      <c r="L1981" s="444">
        <f t="shared" ca="1" si="119"/>
        <v>-2904970794.8226409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-2904970794.8226409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-12104044.978427671</v>
      </c>
      <c r="L1982" s="444">
        <f t="shared" ca="1" si="119"/>
        <v>-2917074839.8010688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-2917074839.8010688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-12154478.499171119</v>
      </c>
      <c r="L1983" s="444">
        <f t="shared" ca="1" si="119"/>
        <v>-2929229318.30024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-2929229318.30024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-12205122.159584334</v>
      </c>
      <c r="L1984" s="444">
        <f t="shared" ca="1" si="119"/>
        <v>-2941434440.4598246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-2941434440.4598246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-12255976.835249269</v>
      </c>
      <c r="L1985" s="444">
        <f t="shared" ca="1" si="119"/>
        <v>-2953690417.295074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-2953690417.295074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-12307043.405396141</v>
      </c>
      <c r="L1986" s="444">
        <f t="shared" ca="1" si="119"/>
        <v>-2965997460.70047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-2965997460.70047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-12358322.752918625</v>
      </c>
      <c r="L1987" s="444">
        <f t="shared" ca="1" si="119"/>
        <v>-2978355783.4533887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-2978355783.4533887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-12409815.76438912</v>
      </c>
      <c r="L1988" s="444">
        <f t="shared" ca="1" si="119"/>
        <v>-2990765599.2177777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-2990765599.2177777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-12461523.330074074</v>
      </c>
      <c r="L1989" s="444">
        <f t="shared" ca="1" si="119"/>
        <v>-3003227122.547852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-3003227122.547852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-12513446.343949383</v>
      </c>
      <c r="L1990" s="444">
        <f t="shared" ca="1" si="119"/>
        <v>-3015740568.8918014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-3015740568.8918014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-12565585.703715838</v>
      </c>
      <c r="L1991" s="444">
        <f t="shared" ca="1" si="119"/>
        <v>-3028306154.5955172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-3028306154.5955172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-12617942.310814654</v>
      </c>
      <c r="L1992" s="444">
        <f t="shared" ca="1" si="119"/>
        <v>-3040924096.906332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-3040924096.906332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-12670517.070443049</v>
      </c>
      <c r="L1993" s="444">
        <f t="shared" ca="1" si="119"/>
        <v>-3053594613.9767752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-3053594613.9767752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-12723310.891569896</v>
      </c>
      <c r="L1994" s="444">
        <f t="shared" ca="1" si="119"/>
        <v>-3066317924.8683453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-3066317924.8683453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-12776324.686951438</v>
      </c>
      <c r="L1995" s="444">
        <f t="shared" ca="1" si="119"/>
        <v>-3079094249.5552969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-3079094249.5552969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-12829559.37314707</v>
      </c>
      <c r="L1996" s="444">
        <f t="shared" ca="1" si="119"/>
        <v>-3091923808.9284439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-3091923808.9284439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-12883015.870535184</v>
      </c>
      <c r="L1997" s="444">
        <f t="shared" ca="1" si="119"/>
        <v>-3104806824.7989793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-3104806824.7989793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-12936695.103329081</v>
      </c>
      <c r="L1998" s="444">
        <f t="shared" ca="1" si="119"/>
        <v>-3117743519.9023085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-3117743519.9023085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-12990597.999592952</v>
      </c>
      <c r="L1999" s="444">
        <f t="shared" ca="1" si="119"/>
        <v>-3130734117.9019012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-3130734117.9019012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-13044725.491257921</v>
      </c>
      <c r="L2000" s="444">
        <f t="shared" ca="1" si="119"/>
        <v>-3143778843.3931594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-3143778843.3931594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-13099078.514138164</v>
      </c>
      <c r="L2001" s="444">
        <f t="shared" ca="1" si="119"/>
        <v>-3156877921.9072976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-3156877921.9072976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-13153658.007947072</v>
      </c>
      <c r="L2002" s="444">
        <f t="shared" ca="1" si="119"/>
        <v>-3170031579.9152446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-3170031579.9152446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-13208464.91631352</v>
      </c>
      <c r="L2003" s="444">
        <f t="shared" ca="1" si="119"/>
        <v>-3183240044.8315582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-3183240044.8315582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-13263500.186798159</v>
      </c>
      <c r="L2004" s="444">
        <f t="shared" ca="1" si="119"/>
        <v>-3196503545.0183563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-3196503545.0183563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-13318764.770909818</v>
      </c>
      <c r="L2005" s="444">
        <f t="shared" ca="1" si="119"/>
        <v>-3209822309.7892661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-3209822309.7892661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-13374259.624121942</v>
      </c>
      <c r="L2006" s="444">
        <f t="shared" ca="1" si="119"/>
        <v>-3223196569.4133883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-3223196569.4133883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-13429985.705889117</v>
      </c>
      <c r="L2007" s="444">
        <f t="shared" ca="1" si="119"/>
        <v>-3236626555.1192775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-3236626555.1192775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-13485943.979663655</v>
      </c>
      <c r="L2008" s="444">
        <f t="shared" ca="1" si="119"/>
        <v>-3250112499.0989413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-3250112499.0989413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-13542135.412912255</v>
      </c>
      <c r="L2009" s="444">
        <f t="shared" ca="1" si="119"/>
        <v>-3263654634.5118537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-3263654634.5118537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-13598560.977132723</v>
      </c>
      <c r="L2010" s="444">
        <f t="shared" ca="1" si="119"/>
        <v>-3277253195.4889865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-3277253195.4889865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-13655221.647870777</v>
      </c>
      <c r="L2011" s="444">
        <f t="shared" ca="1" si="119"/>
        <v>-3290908417.136857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-3290908417.136857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-13712118.404736904</v>
      </c>
      <c r="L2012" s="444">
        <f t="shared" ca="1" si="119"/>
        <v>-3304620535.541594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-3304620535.541594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-13769252.231423309</v>
      </c>
      <c r="L2013" s="444">
        <f t="shared" ca="1" si="119"/>
        <v>-3318389787.7730174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-3318389787.7730174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-13826624.115720905</v>
      </c>
      <c r="L2014" s="444">
        <f t="shared" ca="1" si="119"/>
        <v>-3332216411.8887382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-3332216411.8887382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-13884235.049536409</v>
      </c>
      <c r="L2015" s="444">
        <f t="shared" ca="1" si="119"/>
        <v>-3346100646.9382744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-3346100646.9382744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-13942086.028909478</v>
      </c>
      <c r="L2016" s="444">
        <f t="shared" ca="1" si="119"/>
        <v>-3360042732.9671841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-3360042732.9671841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-14000178.054029934</v>
      </c>
      <c r="L2017" s="444">
        <f t="shared" ca="1" si="119"/>
        <v>-3374042911.021214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-3374042911.021214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-14058512.129255056</v>
      </c>
      <c r="L2018" s="444">
        <f t="shared" ca="1" si="119"/>
        <v>-3388101423.1504688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-3388101423.1504688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-14117089.263126954</v>
      </c>
      <c r="L2019" s="444">
        <f t="shared" ca="1" si="119"/>
        <v>-3402218512.4135957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-3402218512.4135957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-14175910.468389982</v>
      </c>
      <c r="L2020" s="444">
        <f t="shared" ca="1" si="119"/>
        <v>-3416394422.8819857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-3416394422.8819857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-14234976.762008276</v>
      </c>
      <c r="L2021" s="444">
        <f t="shared" ca="1" si="119"/>
        <v>-3430629399.6439939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-3430629399.6439939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-14294289.165183308</v>
      </c>
      <c r="L2022" s="444">
        <f t="shared" ca="1" si="119"/>
        <v>-3444923688.8091774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-3444923688.8091774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-14353848.703371571</v>
      </c>
      <c r="L2023" s="444">
        <f t="shared" ca="1" si="119"/>
        <v>-3459277537.5125489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-3459277537.5125489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-14413656.406302288</v>
      </c>
      <c r="L2024" s="444">
        <f t="shared" ca="1" si="119"/>
        <v>-3473691193.9188514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-3473691193.9188514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-14473713.307995213</v>
      </c>
      <c r="L2025" s="444">
        <f t="shared" ca="1" si="119"/>
        <v>-3488164907.2268467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-3488164907.2268467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-14534020.44677853</v>
      </c>
      <c r="L2026" s="444">
        <f t="shared" ca="1" si="119"/>
        <v>-3502698927.673625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-3502698927.673625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-14594578.86530677</v>
      </c>
      <c r="L2027" s="444">
        <f t="shared" ca="1" si="119"/>
        <v>-3517293506.5389318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-3517293506.5389318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-14655389.610578882</v>
      </c>
      <c r="L2028" s="444">
        <f t="shared" ca="1" si="119"/>
        <v>-3531948896.1495109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-3531948896.1495109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-14716453.733956292</v>
      </c>
      <c r="L2029" s="444">
        <f t="shared" ca="1" si="119"/>
        <v>-3546665349.8834672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-3546665349.8834672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-14777772.291181112</v>
      </c>
      <c r="L2030" s="444">
        <f t="shared" ca="1" si="119"/>
        <v>-3561443122.1746483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-3561443122.1746483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-14839346.342394367</v>
      </c>
      <c r="L2031" s="444">
        <f t="shared" ca="1" si="119"/>
        <v>-3576282468.5170426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-3576282468.5170426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-14901176.952154346</v>
      </c>
      <c r="L2032" s="444">
        <f t="shared" ca="1" si="119"/>
        <v>-3591183645.4691968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-3591183645.4691968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-14963265.189454986</v>
      </c>
      <c r="L2033" s="444">
        <f t="shared" ca="1" si="119"/>
        <v>-3606146910.6586518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-3606146910.6586518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-15025612.127744382</v>
      </c>
      <c r="L2034" s="444">
        <f t="shared" ca="1" si="119"/>
        <v>-3621172522.786396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-3621172522.786396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-15088218.844943317</v>
      </c>
      <c r="L2035" s="444">
        <f t="shared" ca="1" si="119"/>
        <v>-3636260741.6313396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-3636260741.6313396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-15151086.423463915</v>
      </c>
      <c r="L2036" s="444">
        <f t="shared" ca="1" si="119"/>
        <v>-3651411828.0548034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-3651411828.0548034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-15214215.950228348</v>
      </c>
      <c r="L2037" s="444">
        <f t="shared" ca="1" si="119"/>
        <v>-3666626044.0050316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-3666626044.0050316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-15277608.516687632</v>
      </c>
      <c r="L2038" s="444">
        <f t="shared" ca="1" si="119"/>
        <v>-3681903652.521719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-3681903652.521719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-15341265.218840495</v>
      </c>
      <c r="L2039" s="444">
        <f t="shared" ca="1" si="119"/>
        <v>-3697244917.7405596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-3697244917.7405596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-15405187.157252332</v>
      </c>
      <c r="L2040" s="444">
        <f t="shared" ca="1" si="119"/>
        <v>-3712650104.8978119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-3712650104.8978119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-15469375.437074216</v>
      </c>
      <c r="L2041" s="444">
        <f t="shared" ca="1" si="119"/>
        <v>-3728119480.3348861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-3728119480.3348861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-15533831.168062026</v>
      </c>
      <c r="L2042" s="444">
        <f t="shared" ca="1" si="119"/>
        <v>-3743653311.5029483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-3743653311.5029483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-15598555.46459562</v>
      </c>
      <c r="L2043" s="444">
        <f t="shared" ca="1" si="119"/>
        <v>-3759251866.9675441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-3759251866.9675441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-15663549.445698097</v>
      </c>
      <c r="L2044" s="444">
        <f t="shared" ca="1" si="119"/>
        <v>-3774915416.4132423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-3774915416.4132423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-15728814.235055178</v>
      </c>
      <c r="L2045" s="444">
        <f t="shared" ca="1" si="119"/>
        <v>-3790644230.6482973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-3790644230.6482973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-15794350.961034572</v>
      </c>
      <c r="L2046" s="444">
        <f t="shared" ca="1" si="119"/>
        <v>-3806438581.6093321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-3806438581.6093321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-15860160.756705552</v>
      </c>
      <c r="L2047" s="444">
        <f t="shared" ca="1" si="119"/>
        <v>-3822298742.3660378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-3822298742.3660378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-15926244.759858489</v>
      </c>
      <c r="L2048" s="444">
        <f t="shared" ref="L2048:L2302" ca="1" si="124">I2048-J2048+K2048</f>
        <v>-3838224987.1258965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-3838224987.1258965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-15992604.113024568</v>
      </c>
      <c r="L2049" s="444">
        <f t="shared" ca="1" si="124"/>
        <v>-3854217591.2389212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-3854217591.2389212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-16059239.963495504</v>
      </c>
      <c r="L2050" s="444">
        <f t="shared" ca="1" si="124"/>
        <v>-3870276831.2024169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-3870276831.2024169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-16126153.463343404</v>
      </c>
      <c r="L2051" s="444">
        <f t="shared" ca="1" si="124"/>
        <v>-3886402984.6657605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-3886402984.6657605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-16193345.769440668</v>
      </c>
      <c r="L2052" s="444">
        <f t="shared" ca="1" si="124"/>
        <v>-3902596330.4352012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-3902596330.4352012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-16260818.043480005</v>
      </c>
      <c r="L2053" s="444">
        <f t="shared" ca="1" si="124"/>
        <v>-3918857148.4786811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-3918857148.4786811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-16328571.451994503</v>
      </c>
      <c r="L2054" s="444">
        <f t="shared" ca="1" si="124"/>
        <v>-3935185719.9306755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-3935185719.9306755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-16396607.166377814</v>
      </c>
      <c r="L2055" s="444">
        <f t="shared" ca="1" si="124"/>
        <v>-3951582327.0970535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-3951582327.0970535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-16464926.362904387</v>
      </c>
      <c r="L2056" s="444">
        <f t="shared" ca="1" si="124"/>
        <v>-3968047253.4599581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-3968047253.4599581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-16533530.222749826</v>
      </c>
      <c r="L2057" s="444">
        <f t="shared" ca="1" si="124"/>
        <v>-3984580783.6827078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-3984580783.6827078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-16602419.932011282</v>
      </c>
      <c r="L2058" s="444">
        <f t="shared" ca="1" si="124"/>
        <v>-4001183203.6147189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-4001183203.6147189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-16671596.681727996</v>
      </c>
      <c r="L2059" s="444">
        <f t="shared" ca="1" si="124"/>
        <v>-4017854800.2964468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-4017854800.2964468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-16741061.667901861</v>
      </c>
      <c r="L2060" s="444">
        <f t="shared" ca="1" si="124"/>
        <v>-4034595861.9643488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-4034595861.9643488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-16810816.091518119</v>
      </c>
      <c r="L2061" s="444">
        <f t="shared" ca="1" si="124"/>
        <v>-4051406678.0558667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-4051406678.0558667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-16880861.158566114</v>
      </c>
      <c r="L2062" s="444">
        <f t="shared" ca="1" si="124"/>
        <v>-4068287539.2144327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-4068287539.2144327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-16951198.080060136</v>
      </c>
      <c r="L2063" s="444">
        <f t="shared" ca="1" si="124"/>
        <v>-4085238737.2944927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-4085238737.2944927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-17021828.072060384</v>
      </c>
      <c r="L2064" s="444">
        <f t="shared" ca="1" si="124"/>
        <v>-4102260565.3665533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-4102260565.3665533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-17092752.355693974</v>
      </c>
      <c r="L2065" s="444">
        <f t="shared" ca="1" si="124"/>
        <v>-4119353317.7222471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-4119353317.7222471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-17163972.157176029</v>
      </c>
      <c r="L2066" s="444">
        <f t="shared" ca="1" si="124"/>
        <v>-4136517289.8794231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-4136517289.8794231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-17235488.707830928</v>
      </c>
      <c r="L2067" s="444">
        <f t="shared" ca="1" si="124"/>
        <v>-4153752778.587254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-4153752778.587254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-17307303.244113557</v>
      </c>
      <c r="L2068" s="444">
        <f t="shared" ca="1" si="124"/>
        <v>-4171060081.8313675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-4171060081.8313675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-17379417.007630695</v>
      </c>
      <c r="L2069" s="444">
        <f t="shared" ca="1" si="124"/>
        <v>-4188439498.8389983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-4188439498.8389983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-17451831.245162494</v>
      </c>
      <c r="L2070" s="444">
        <f t="shared" ca="1" si="124"/>
        <v>-4205891330.0841608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-4205891330.0841608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-17524547.208684005</v>
      </c>
      <c r="L2071" s="444">
        <f t="shared" ca="1" si="124"/>
        <v>-4223415877.2928448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-4223415877.2928448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-17597566.155386854</v>
      </c>
      <c r="L2072" s="444">
        <f t="shared" ca="1" si="124"/>
        <v>-4241013443.4482317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-4241013443.4482317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-17670889.347700965</v>
      </c>
      <c r="L2073" s="444">
        <f t="shared" ca="1" si="124"/>
        <v>-4258684332.7959328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-4258684332.7959328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-17744518.053316385</v>
      </c>
      <c r="L2074" s="444">
        <f t="shared" ca="1" si="124"/>
        <v>-4276428850.8492494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-4276428850.8492494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-17818453.545205206</v>
      </c>
      <c r="L2075" s="444">
        <f t="shared" ca="1" si="124"/>
        <v>-4294247304.3944545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-4294247304.3944545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-17892697.101643559</v>
      </c>
      <c r="L2076" s="444">
        <f t="shared" ca="1" si="124"/>
        <v>-4312140001.4960976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-4312140001.4960976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-17967250.006233741</v>
      </c>
      <c r="L2077" s="444">
        <f t="shared" ca="1" si="124"/>
        <v>-4330107251.5023317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-4330107251.5023317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-18042113.547926381</v>
      </c>
      <c r="L2078" s="444">
        <f t="shared" ca="1" si="124"/>
        <v>-4348149365.0502577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-4348149365.0502577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-18117289.021042742</v>
      </c>
      <c r="L2079" s="444">
        <f t="shared" ca="1" si="124"/>
        <v>-4366266654.0713005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-4366266654.0713005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-18192777.725297086</v>
      </c>
      <c r="L2080" s="444">
        <f t="shared" ca="1" si="124"/>
        <v>-4384459431.7965975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-4384459431.7965975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-18268580.965819158</v>
      </c>
      <c r="L2081" s="444">
        <f t="shared" ca="1" si="124"/>
        <v>-4402728012.7624168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-4402728012.7624168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-18344700.053176738</v>
      </c>
      <c r="L2082" s="444">
        <f t="shared" ca="1" si="124"/>
        <v>-4421072712.8155937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-4421072712.8155937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-18421136.303398307</v>
      </c>
      <c r="L2083" s="444">
        <f t="shared" ca="1" si="124"/>
        <v>-4439493849.1189919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-4439493849.1189919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-18497891.0379958</v>
      </c>
      <c r="L2084" s="444">
        <f t="shared" ca="1" si="124"/>
        <v>-4457991740.1569872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-4457991740.1569872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-18574965.583987445</v>
      </c>
      <c r="L2085" s="444">
        <f t="shared" ca="1" si="124"/>
        <v>-4476566705.7409744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-4476566705.7409744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-18652361.273920726</v>
      </c>
      <c r="L2086" s="444">
        <f t="shared" ca="1" si="124"/>
        <v>-4495219067.0148954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-4495219067.0148954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-18730079.445895396</v>
      </c>
      <c r="L2087" s="444">
        <f t="shared" ca="1" si="124"/>
        <v>-4513949146.4607906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-4513949146.4607906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-18808121.443586629</v>
      </c>
      <c r="L2088" s="444">
        <f t="shared" ca="1" si="124"/>
        <v>-4532757267.904377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-4532757267.904377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-18886488.616268236</v>
      </c>
      <c r="L2089" s="444">
        <f t="shared" ca="1" si="124"/>
        <v>-4551643756.5206451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-4551643756.5206451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-18965182.318836022</v>
      </c>
      <c r="L2090" s="444">
        <f t="shared" ca="1" si="124"/>
        <v>-4570608938.8394814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-4570608938.8394814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-19044203.91183117</v>
      </c>
      <c r="L2091" s="444">
        <f t="shared" ca="1" si="124"/>
        <v>-4589653142.7513123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-4589653142.7513123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-19123554.761463802</v>
      </c>
      <c r="L2092" s="444">
        <f t="shared" ca="1" si="124"/>
        <v>-4608776697.5127764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-4608776697.5127764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-19203236.239636566</v>
      </c>
      <c r="L2093" s="444">
        <f t="shared" ca="1" si="124"/>
        <v>-4627979933.7524128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-4627979933.7524128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-19283249.723968387</v>
      </c>
      <c r="L2094" s="444">
        <f t="shared" ca="1" si="124"/>
        <v>-4647263183.4763813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-4647263183.4763813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-19363596.597818255</v>
      </c>
      <c r="L2095" s="444">
        <f t="shared" ca="1" si="124"/>
        <v>-4666626780.0741997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-4666626780.0741997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-19444278.250309166</v>
      </c>
      <c r="L2096" s="444">
        <f t="shared" ca="1" si="124"/>
        <v>-4686071058.3245087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-4686071058.3245087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-19525296.076352119</v>
      </c>
      <c r="L2097" s="444">
        <f t="shared" ca="1" si="124"/>
        <v>-4705596354.4008608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-4705596354.4008608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-19606651.476670254</v>
      </c>
      <c r="L2098" s="444">
        <f t="shared" ca="1" si="124"/>
        <v>-4725203005.8775311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-4725203005.8775311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-19688345.857823044</v>
      </c>
      <c r="L2099" s="444">
        <f t="shared" ca="1" si="124"/>
        <v>-4744891351.7353544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-4744891351.7353544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-19770380.632230643</v>
      </c>
      <c r="L2100" s="444">
        <f t="shared" ca="1" si="124"/>
        <v>-4764661732.3675852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-4764661732.3675852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-19852757.21819827</v>
      </c>
      <c r="L2101" s="444">
        <f t="shared" ca="1" si="124"/>
        <v>-4784514489.585783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-4784514489.585783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-19935477.039940763</v>
      </c>
      <c r="L2102" s="444">
        <f t="shared" ca="1" si="124"/>
        <v>-4804449966.6257238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-4804449966.6257238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-20018541.527607184</v>
      </c>
      <c r="L2103" s="444">
        <f t="shared" ca="1" si="124"/>
        <v>-4824468508.1533308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-4824468508.1533308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-20101952.117305543</v>
      </c>
      <c r="L2104" s="444">
        <f t="shared" ca="1" si="124"/>
        <v>-4844570460.2706366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-4844570460.2706366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-20185710.251127653</v>
      </c>
      <c r="L2105" s="444">
        <f t="shared" ca="1" si="124"/>
        <v>-4864756170.5217638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-4864756170.5217638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-20269817.377174016</v>
      </c>
      <c r="L2106" s="444">
        <f t="shared" ca="1" si="124"/>
        <v>-4885025987.8989382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-4885025987.8989382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-20354274.949578907</v>
      </c>
      <c r="L2107" s="444">
        <f t="shared" ca="1" si="124"/>
        <v>-4905380262.8485174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-4905380262.8485174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-20439084.428535488</v>
      </c>
      <c r="L2108" s="444">
        <f t="shared" ca="1" si="124"/>
        <v>-4925819347.2770529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-4925819347.2770529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-20524247.280321054</v>
      </c>
      <c r="L2109" s="444">
        <f t="shared" ca="1" si="124"/>
        <v>-4946343594.557374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-4946343594.557374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-20609764.977322392</v>
      </c>
      <c r="L2110" s="444">
        <f t="shared" ca="1" si="124"/>
        <v>-4966953359.5346966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-4966953359.5346966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-20695638.998061236</v>
      </c>
      <c r="L2111" s="444">
        <f t="shared" ca="1" si="124"/>
        <v>-4987648998.5327578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-4987648998.5327578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-20781870.827219825</v>
      </c>
      <c r="L2112" s="444">
        <f t="shared" ca="1" si="124"/>
        <v>-5008430869.3599777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-5008430869.3599777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-20868461.955666572</v>
      </c>
      <c r="L2113" s="444">
        <f t="shared" ca="1" si="124"/>
        <v>-5029299331.3156443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-5029299331.3156443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-20955413.88048185</v>
      </c>
      <c r="L2114" s="444">
        <f t="shared" ca="1" si="124"/>
        <v>-5050254745.196126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-5050254745.196126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-21042728.104983859</v>
      </c>
      <c r="L2115" s="444">
        <f t="shared" ca="1" si="124"/>
        <v>-5071297473.3011103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-5071297473.3011103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-21130406.138754625</v>
      </c>
      <c r="L2116" s="444">
        <f t="shared" ca="1" si="124"/>
        <v>-5092427879.4398651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-5092427879.4398651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-21218449.497666106</v>
      </c>
      <c r="L2117" s="444">
        <f t="shared" ca="1" si="124"/>
        <v>-5113646328.9375315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-5113646328.9375315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-21306859.70390638</v>
      </c>
      <c r="L2118" s="444">
        <f t="shared" ca="1" si="124"/>
        <v>-5134953188.6414375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-5134953188.6414375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-21395638.286005989</v>
      </c>
      <c r="L2119" s="444">
        <f t="shared" ca="1" si="124"/>
        <v>-5156348826.9274435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-5156348826.9274435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-21484786.778864346</v>
      </c>
      <c r="L2120" s="444">
        <f t="shared" ca="1" si="124"/>
        <v>-5177833613.7063074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-5177833613.7063074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-21574306.723776281</v>
      </c>
      <c r="L2121" s="444">
        <f t="shared" ca="1" si="124"/>
        <v>-5199407920.4300833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-5199407920.4300833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-21664199.668458682</v>
      </c>
      <c r="L2122" s="444">
        <f t="shared" ca="1" si="124"/>
        <v>-5221072120.0985422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-5221072120.0985422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-21754467.167077258</v>
      </c>
      <c r="L2123" s="444">
        <f t="shared" ca="1" si="124"/>
        <v>-5242826587.2656193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-5242826587.2656193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-21845110.780273415</v>
      </c>
      <c r="L2124" s="444">
        <f t="shared" ca="1" si="124"/>
        <v>-5264671698.0458927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-5264671698.0458927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-21936132.075191218</v>
      </c>
      <c r="L2125" s="444">
        <f t="shared" ca="1" si="124"/>
        <v>-5286607830.1210842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-5286607830.1210842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-22027532.625504516</v>
      </c>
      <c r="L2126" s="444">
        <f t="shared" ca="1" si="124"/>
        <v>-5308635362.7465887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-5308635362.7465887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-22119314.011444118</v>
      </c>
      <c r="L2127" s="444">
        <f t="shared" ca="1" si="124"/>
        <v>-5330754676.7580328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-5330754676.7580328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-22211477.819825135</v>
      </c>
      <c r="L2128" s="444">
        <f t="shared" ca="1" si="124"/>
        <v>-5352966154.577858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-5352966154.577858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-22304025.644074406</v>
      </c>
      <c r="L2129" s="444">
        <f t="shared" ca="1" si="124"/>
        <v>-5375270180.2219324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-5375270180.2219324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-22396959.08425805</v>
      </c>
      <c r="L2130" s="444">
        <f t="shared" ca="1" si="124"/>
        <v>-5397667139.3061905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-5397667139.3061905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-22490279.747109126</v>
      </c>
      <c r="L2131" s="444">
        <f t="shared" ca="1" si="124"/>
        <v>-5420157419.0532999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-5420157419.0532999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-22583989.246055417</v>
      </c>
      <c r="L2132" s="444">
        <f t="shared" ca="1" si="124"/>
        <v>-5442741408.2993555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-5442741408.2993555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-22678089.201247316</v>
      </c>
      <c r="L2133" s="444">
        <f t="shared" ca="1" si="124"/>
        <v>-5465419497.5006027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-5465419497.5006027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-22772581.239585843</v>
      </c>
      <c r="L2134" s="444">
        <f t="shared" ca="1" si="124"/>
        <v>-5488192078.7401886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-5488192078.7401886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-22867466.994750787</v>
      </c>
      <c r="L2135" s="444">
        <f t="shared" ca="1" si="124"/>
        <v>-5511059545.7349396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-5511059545.7349396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-22962748.107228916</v>
      </c>
      <c r="L2136" s="444">
        <f t="shared" ca="1" si="124"/>
        <v>-5534022293.8421688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-5534022293.8421688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-23058426.224342369</v>
      </c>
      <c r="L2137" s="444">
        <f t="shared" ca="1" si="124"/>
        <v>-5557080720.0665112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-5557080720.0665112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-23154503.000277128</v>
      </c>
      <c r="L2138" s="444">
        <f t="shared" ca="1" si="124"/>
        <v>-5580235223.0667887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-5580235223.0667887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-23250980.096111618</v>
      </c>
      <c r="L2139" s="444">
        <f t="shared" ca="1" si="124"/>
        <v>-5603486203.1629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-5603486203.1629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-23347859.179845415</v>
      </c>
      <c r="L2140" s="444">
        <f t="shared" ca="1" si="124"/>
        <v>-5626834062.3427458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-5626834062.3427458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-23445141.926428106</v>
      </c>
      <c r="L2141" s="444">
        <f t="shared" ca="1" si="124"/>
        <v>-5650279204.2691736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-5650279204.2691736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-23542830.017788224</v>
      </c>
      <c r="L2142" s="444">
        <f t="shared" ca="1" si="124"/>
        <v>-5673822034.2869616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-5673822034.2869616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-23640925.142862339</v>
      </c>
      <c r="L2143" s="444">
        <f t="shared" ca="1" si="124"/>
        <v>-5697462959.4298239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-5697462959.4298239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-23739428.997624267</v>
      </c>
      <c r="L2144" s="444">
        <f t="shared" ca="1" si="124"/>
        <v>-5721202388.4274483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-5721202388.4274483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-23838343.285114367</v>
      </c>
      <c r="L2145" s="444">
        <f t="shared" ca="1" si="124"/>
        <v>-5745040731.7125626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-5745040731.7125626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-23937669.71546901</v>
      </c>
      <c r="L2146" s="444">
        <f t="shared" ca="1" si="124"/>
        <v>-5768978401.4280319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-5768978401.4280319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-24037410.005950134</v>
      </c>
      <c r="L2147" s="444">
        <f t="shared" ca="1" si="124"/>
        <v>-5793015811.4339819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-5793015811.4339819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-24137565.880974926</v>
      </c>
      <c r="L2148" s="444">
        <f t="shared" ca="1" si="124"/>
        <v>-5817153377.3149567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-5817153377.3149567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-24238139.072145652</v>
      </c>
      <c r="L2149" s="444">
        <f t="shared" ca="1" si="124"/>
        <v>-5841391516.3871021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-5841391516.3871021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-24339131.31827959</v>
      </c>
      <c r="L2150" s="444">
        <f t="shared" ca="1" si="124"/>
        <v>-5865730647.7053814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-5865730647.7053814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-24440544.365439087</v>
      </c>
      <c r="L2151" s="444">
        <f t="shared" ca="1" si="124"/>
        <v>-5890171192.0708208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-5890171192.0708208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-24542379.966961753</v>
      </c>
      <c r="L2152" s="444">
        <f t="shared" ca="1" si="124"/>
        <v>-5914713572.0377827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-5914713572.0377827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-24644639.88349076</v>
      </c>
      <c r="L2153" s="444">
        <f t="shared" ca="1" si="124"/>
        <v>-5939358211.9212732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-5939358211.9212732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-24747325.883005306</v>
      </c>
      <c r="L2154" s="444">
        <f t="shared" ca="1" si="124"/>
        <v>-5964105537.8042784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-5964105537.8042784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-24850439.74085116</v>
      </c>
      <c r="L2155" s="444">
        <f t="shared" ca="1" si="124"/>
        <v>-5988955977.5451298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-5988955977.5451298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-24953983.239771374</v>
      </c>
      <c r="L2156" s="444">
        <f t="shared" ca="1" si="124"/>
        <v>-6013909960.7849016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-6013909960.7849016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-25057958.169937089</v>
      </c>
      <c r="L2157" s="444">
        <f t="shared" ca="1" si="124"/>
        <v>-6038967918.9548388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-6038967918.9548388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-25162366.328978494</v>
      </c>
      <c r="L2158" s="444">
        <f t="shared" ca="1" si="124"/>
        <v>-6064130285.2838173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-6064130285.2838173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-25267209.522015907</v>
      </c>
      <c r="L2159" s="444">
        <f t="shared" ca="1" si="124"/>
        <v>-6089397494.8058329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-6089397494.8058329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-25372489.561690971</v>
      </c>
      <c r="L2160" s="444">
        <f t="shared" ca="1" si="124"/>
        <v>-6114769984.3675241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-6114769984.3675241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-25478208.268198017</v>
      </c>
      <c r="L2161" s="444">
        <f t="shared" ca="1" si="124"/>
        <v>-6140248192.6357222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-6140248192.6357222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-25584367.46931551</v>
      </c>
      <c r="L2162" s="444">
        <f t="shared" ca="1" si="124"/>
        <v>-6165832560.1050377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-6165832560.1050377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-25690969.000437658</v>
      </c>
      <c r="L2163" s="444">
        <f t="shared" ca="1" si="124"/>
        <v>-6191523529.1054754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-6191523529.1054754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-25798014.704606146</v>
      </c>
      <c r="L2164" s="444">
        <f t="shared" ca="1" si="124"/>
        <v>-6217321543.8100815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-6217321543.8100815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-25905506.432542007</v>
      </c>
      <c r="L2165" s="444">
        <f t="shared" ca="1" si="124"/>
        <v>-6243227050.2426233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-6243227050.2426233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-26013446.042677596</v>
      </c>
      <c r="L2166" s="444">
        <f t="shared" ca="1" si="124"/>
        <v>-6269240496.2853012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-6269240496.2853012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-26121835.401188754</v>
      </c>
      <c r="L2167" s="444">
        <f t="shared" ca="1" si="124"/>
        <v>-6295362331.6864901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-6295362331.6864901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-26230676.382027041</v>
      </c>
      <c r="L2168" s="444">
        <f t="shared" ca="1" si="124"/>
        <v>-6321593008.0685167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-6321593008.0685167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-26339970.866952151</v>
      </c>
      <c r="L2169" s="444">
        <f t="shared" ca="1" si="124"/>
        <v>-6347932978.9354687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-6347932978.9354687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-26449720.745564453</v>
      </c>
      <c r="L2170" s="444">
        <f t="shared" ca="1" si="124"/>
        <v>-6374382699.6810331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-6374382699.6810331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-26559927.915337637</v>
      </c>
      <c r="L2171" s="444">
        <f t="shared" ca="1" si="124"/>
        <v>-6400942627.5963707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-6400942627.5963707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-26670594.281651545</v>
      </c>
      <c r="L2172" s="444">
        <f t="shared" ca="1" si="124"/>
        <v>-6427613221.8780222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-6427613221.8780222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-26781721.757825091</v>
      </c>
      <c r="L2173" s="444">
        <f t="shared" ca="1" si="124"/>
        <v>-6454394943.6358471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-6454394943.6358471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-26893312.265149362</v>
      </c>
      <c r="L2174" s="444">
        <f t="shared" ca="1" si="124"/>
        <v>-6481288255.9009962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-6481288255.9009962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-27005367.732920818</v>
      </c>
      <c r="L2175" s="444">
        <f t="shared" ca="1" si="124"/>
        <v>-6508293623.6339169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-6508293623.6339169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-27117890.098474652</v>
      </c>
      <c r="L2176" s="444">
        <f t="shared" ca="1" si="124"/>
        <v>-6535411513.7323914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-6535411513.7323914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-27230881.307218298</v>
      </c>
      <c r="L2177" s="444">
        <f t="shared" ca="1" si="124"/>
        <v>-6562642395.0396099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-6562642395.0396099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-27344343.312665042</v>
      </c>
      <c r="L2178" s="444">
        <f t="shared" ca="1" si="124"/>
        <v>-6589986738.3522749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-6589986738.3522749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-27458278.076467812</v>
      </c>
      <c r="L2179" s="444">
        <f t="shared" ca="1" si="124"/>
        <v>-6617445016.4287424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-6617445016.4287424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-27572687.568453092</v>
      </c>
      <c r="L2180" s="444">
        <f t="shared" ca="1" si="124"/>
        <v>-6645017703.9971952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-6645017703.9971952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-27687573.766654979</v>
      </c>
      <c r="L2181" s="444">
        <f t="shared" ca="1" si="124"/>
        <v>-6672705277.7638502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-6672705277.7638502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-27802938.657349374</v>
      </c>
      <c r="L2182" s="444">
        <f t="shared" ca="1" si="124"/>
        <v>-6700508216.4211998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-6700508216.4211998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-27918784.235088333</v>
      </c>
      <c r="L2183" s="444">
        <f t="shared" ca="1" si="124"/>
        <v>-6728427000.6562881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-6728427000.6562881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-28035112.502734534</v>
      </c>
      <c r="L2184" s="444">
        <f t="shared" ca="1" si="124"/>
        <v>-6756462113.1590223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-6756462113.1590223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-28151925.471495926</v>
      </c>
      <c r="L2185" s="444">
        <f t="shared" ca="1" si="124"/>
        <v>-6784614038.630518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-6784614038.630518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-28269225.160960492</v>
      </c>
      <c r="L2186" s="444">
        <f t="shared" ca="1" si="124"/>
        <v>-6812883263.7914782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-6812883263.7914782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-28387013.599131156</v>
      </c>
      <c r="L2187" s="444">
        <f t="shared" ca="1" si="124"/>
        <v>-6841270277.3906097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-6841270277.3906097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-28505292.822460875</v>
      </c>
      <c r="L2188" s="444">
        <f t="shared" ca="1" si="124"/>
        <v>-6869775570.2130709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-6869775570.2130709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-28624064.875887796</v>
      </c>
      <c r="L2189" s="444">
        <f t="shared" ca="1" si="124"/>
        <v>-6898399635.0889587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-6898399635.0889587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-28743331.812870666</v>
      </c>
      <c r="L2190" s="444">
        <f t="shared" ca="1" si="124"/>
        <v>-6927142966.9018297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-6927142966.9018297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-28863095.695424285</v>
      </c>
      <c r="L2191" s="444">
        <f t="shared" ca="1" si="124"/>
        <v>-6956006062.5972538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-6956006062.5972538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-28983358.594155222</v>
      </c>
      <c r="L2192" s="444">
        <f t="shared" ca="1" si="124"/>
        <v>-6984989421.1914091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-6984989421.1914091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-29104122.588297535</v>
      </c>
      <c r="L2193" s="444">
        <f t="shared" ca="1" si="124"/>
        <v>-7014093543.779707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-7014093543.779707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-29225389.76574878</v>
      </c>
      <c r="L2194" s="444">
        <f t="shared" ca="1" si="124"/>
        <v>-7043318933.5454559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-7043318933.5454559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-29347162.223106068</v>
      </c>
      <c r="L2195" s="444">
        <f t="shared" ca="1" si="124"/>
        <v>-7072666095.7685623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-7072666095.7685623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-29469442.065702341</v>
      </c>
      <c r="L2196" s="444">
        <f t="shared" ca="1" si="124"/>
        <v>-7102135537.8342648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-7102135537.8342648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-29592231.407642771</v>
      </c>
      <c r="L2197" s="444">
        <f t="shared" ca="1" si="124"/>
        <v>-7131727769.2419071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-7131727769.2419071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-29715532.371841274</v>
      </c>
      <c r="L2198" s="444">
        <f t="shared" ca="1" si="124"/>
        <v>-7161443301.6137486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-7161443301.6137486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-29839347.090057284</v>
      </c>
      <c r="L2199" s="444">
        <f t="shared" ca="1" si="124"/>
        <v>-7191282648.7038059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-7191282648.7038059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-29963677.702932525</v>
      </c>
      <c r="L2200" s="444">
        <f t="shared" ca="1" si="124"/>
        <v>-7221246326.4067383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-7221246326.4067383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-30088526.360028081</v>
      </c>
      <c r="L2201" s="444">
        <f t="shared" ca="1" si="124"/>
        <v>-7251334852.7667665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-7251334852.7667665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-30213895.219861526</v>
      </c>
      <c r="L2202" s="444">
        <f t="shared" ca="1" si="124"/>
        <v>-7281548747.9866285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-7281548747.9866285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-30339786.449944284</v>
      </c>
      <c r="L2203" s="444">
        <f t="shared" ca="1" si="124"/>
        <v>-7311888534.436573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-7311888534.436573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-30466202.226819057</v>
      </c>
      <c r="L2204" s="444">
        <f t="shared" ca="1" si="124"/>
        <v>-7342354736.6633921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-7342354736.6633921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-30593144.736097462</v>
      </c>
      <c r="L2205" s="444">
        <f t="shared" ca="1" si="124"/>
        <v>-7372947881.3994894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-7372947881.3994894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-30720616.172497872</v>
      </c>
      <c r="L2206" s="444">
        <f t="shared" ca="1" si="124"/>
        <v>-7403668497.5719872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-7403668497.5719872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-30848618.739883278</v>
      </c>
      <c r="L2207" s="444">
        <f t="shared" ca="1" si="124"/>
        <v>-7434517116.3118706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-7434517116.3118706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-30977154.651299465</v>
      </c>
      <c r="L2208" s="444">
        <f t="shared" ca="1" si="124"/>
        <v>-7465494270.9631701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-7465494270.9631701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-31106226.129013211</v>
      </c>
      <c r="L2209" s="444">
        <f t="shared" ca="1" si="124"/>
        <v>-7496600497.0921831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-7496600497.0921831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-31235835.404550765</v>
      </c>
      <c r="L2210" s="444">
        <f t="shared" ca="1" si="124"/>
        <v>-7527836332.4967337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-7527836332.4967337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-31365984.718736392</v>
      </c>
      <c r="L2211" s="444">
        <f t="shared" ca="1" si="124"/>
        <v>-7559202317.2154703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-7559202317.2154703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-31496676.321731124</v>
      </c>
      <c r="L2212" s="444">
        <f t="shared" ca="1" si="124"/>
        <v>-7590698993.5372019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-7590698993.5372019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-31627912.473071668</v>
      </c>
      <c r="L2213" s="444">
        <f t="shared" ca="1" si="124"/>
        <v>-7622326906.0102739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-7622326906.0102739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-31759695.441709474</v>
      </c>
      <c r="L2214" s="444">
        <f t="shared" ca="1" si="124"/>
        <v>-7654086601.4519835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-7654086601.4519835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-31892027.506049931</v>
      </c>
      <c r="L2215" s="444">
        <f t="shared" ca="1" si="124"/>
        <v>-7685978628.9580336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-7685978628.9580336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-32024910.953991804</v>
      </c>
      <c r="L2216" s="444">
        <f t="shared" ca="1" si="124"/>
        <v>-7718003539.9120255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-7718003539.9120255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-32158348.082966767</v>
      </c>
      <c r="L2217" s="444">
        <f t="shared" ca="1" si="124"/>
        <v>-7750161887.9949923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-7750161887.9949923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-32292341.199979134</v>
      </c>
      <c r="L2218" s="444">
        <f t="shared" ca="1" si="124"/>
        <v>-7782454229.1949711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-7782454229.1949711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-32426892.621645715</v>
      </c>
      <c r="L2219" s="444">
        <f t="shared" ca="1" si="124"/>
        <v>-7814881121.816617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-7814881121.816617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-32562004.674235903</v>
      </c>
      <c r="L2220" s="444">
        <f t="shared" ca="1" si="124"/>
        <v>-7847443126.4908533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-7847443126.4908533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-32697679.693711888</v>
      </c>
      <c r="L2221" s="444">
        <f t="shared" ca="1" si="124"/>
        <v>-7880140806.1845655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-7880140806.1845655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-32833920.025769021</v>
      </c>
      <c r="L2222" s="444">
        <f t="shared" ca="1" si="124"/>
        <v>-7912974726.2103348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-7912974726.2103348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-32970728.025876395</v>
      </c>
      <c r="L2223" s="444">
        <f t="shared" ca="1" si="124"/>
        <v>-7945945454.2362108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-7945945454.2362108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-33108106.059317544</v>
      </c>
      <c r="L2224" s="444">
        <f t="shared" ca="1" si="124"/>
        <v>-7979053560.2955284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-7979053560.2955284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-33246056.501231369</v>
      </c>
      <c r="L2225" s="444">
        <f t="shared" ca="1" si="124"/>
        <v>-8012299616.7967596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-8012299616.7967596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-33384581.736653164</v>
      </c>
      <c r="L2226" s="444">
        <f t="shared" ca="1" si="124"/>
        <v>-8045684198.5334129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-8045684198.5334129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-33523684.160555892</v>
      </c>
      <c r="L2227" s="444">
        <f t="shared" ca="1" si="124"/>
        <v>-8079207882.6939688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-8079207882.6939688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-33663366.177891538</v>
      </c>
      <c r="L2228" s="444">
        <f t="shared" ca="1" si="124"/>
        <v>-8112871248.8718605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-8112871248.8718605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-33803630.20363275</v>
      </c>
      <c r="L2229" s="444">
        <f t="shared" ca="1" si="124"/>
        <v>-8146674879.0754929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-8146674879.0754929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-33944478.66281455</v>
      </c>
      <c r="L2230" s="444">
        <f t="shared" ca="1" si="124"/>
        <v>-8180619357.738307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-8180619357.738307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-34085913.990576282</v>
      </c>
      <c r="L2231" s="444">
        <f t="shared" ca="1" si="124"/>
        <v>-8214705271.7288837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-8214705271.7288837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-34227938.632203683</v>
      </c>
      <c r="L2232" s="444">
        <f t="shared" ca="1" si="124"/>
        <v>-8248933210.3610878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-8248933210.3610878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-34370555.043171197</v>
      </c>
      <c r="L2233" s="444">
        <f t="shared" ca="1" si="124"/>
        <v>-8283303765.4042587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-8283303765.4042587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-34513765.689184405</v>
      </c>
      <c r="L2234" s="444">
        <f t="shared" ca="1" si="124"/>
        <v>-8317817531.0934429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-8317817531.0934429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-34657573.046222672</v>
      </c>
      <c r="L2235" s="444">
        <f t="shared" ca="1" si="124"/>
        <v>-8352475104.1396656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-8352475104.1396656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-34801979.600581937</v>
      </c>
      <c r="L2236" s="444">
        <f t="shared" ca="1" si="124"/>
        <v>-8387277083.7402477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-8387277083.7402477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-34946987.8489177</v>
      </c>
      <c r="L2237" s="444">
        <f t="shared" ca="1" si="124"/>
        <v>-8422224071.5891657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-8422224071.5891657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-35092600.298288189</v>
      </c>
      <c r="L2238" s="444">
        <f t="shared" ca="1" si="124"/>
        <v>-8457316671.887454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-8457316671.887454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-35238819.466197722</v>
      </c>
      <c r="L2239" s="444">
        <f t="shared" ca="1" si="124"/>
        <v>-8492555491.353652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-8492555491.353652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-35385647.880640209</v>
      </c>
      <c r="L2240" s="444">
        <f t="shared" ca="1" si="124"/>
        <v>-8527941139.234292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-8527941139.234292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-35533088.080142878</v>
      </c>
      <c r="L2241" s="444">
        <f t="shared" ca="1" si="124"/>
        <v>-8563474227.314435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-8563474227.314435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-35681142.613810144</v>
      </c>
      <c r="L2242" s="444">
        <f t="shared" ca="1" si="124"/>
        <v>-8599155369.9282455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-8599155369.9282455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-35829814.041367687</v>
      </c>
      <c r="L2243" s="444">
        <f t="shared" ca="1" si="124"/>
        <v>-8634985183.969614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-8634985183.969614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-35979104.933206722</v>
      </c>
      <c r="L2244" s="444">
        <f t="shared" ca="1" si="124"/>
        <v>-8670964288.9028206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-8670964288.9028206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-36129017.870428421</v>
      </c>
      <c r="L2245" s="444">
        <f t="shared" ca="1" si="124"/>
        <v>-8707093306.7732487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-8707093306.7732487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-36279555.444888532</v>
      </c>
      <c r="L2246" s="444">
        <f t="shared" ca="1" si="124"/>
        <v>-8743372862.2181377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-8743372862.2181377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-36430720.259242237</v>
      </c>
      <c r="L2247" s="444">
        <f t="shared" ca="1" si="124"/>
        <v>-8779803582.4773808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-8779803582.4773808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-36582514.926989086</v>
      </c>
      <c r="L2248" s="444">
        <f t="shared" ca="1" si="124"/>
        <v>-8816386097.4043694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-8816386097.4043694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-36734942.072518207</v>
      </c>
      <c r="L2249" s="444">
        <f t="shared" ca="1" si="124"/>
        <v>-8853121039.4768867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-8853121039.4768867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-36888004.331153691</v>
      </c>
      <c r="L2250" s="444">
        <f t="shared" ca="1" si="124"/>
        <v>-8890009043.8080406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-8890009043.8080406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-37041704.349200167</v>
      </c>
      <c r="L2251" s="444">
        <f t="shared" ca="1" si="124"/>
        <v>-8927050748.1572399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-8927050748.1572399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-37196044.783988498</v>
      </c>
      <c r="L2252" s="444">
        <f t="shared" ca="1" si="124"/>
        <v>-8964246792.9412289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-8964246792.9412289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-37351028.303921789</v>
      </c>
      <c r="L2253" s="444">
        <f t="shared" ca="1" si="124"/>
        <v>-9001597821.2451515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-9001597821.2451515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-37506657.588521466</v>
      </c>
      <c r="L2254" s="444">
        <f t="shared" ca="1" si="124"/>
        <v>-9039104478.8336735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-9039104478.8336735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-37662935.328473642</v>
      </c>
      <c r="L2255" s="444">
        <f t="shared" ca="1" si="124"/>
        <v>-9076767414.1621475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-9076767414.1621475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-37819864.225675613</v>
      </c>
      <c r="L2256" s="444">
        <f t="shared" ca="1" si="124"/>
        <v>-9114587278.3878231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-9114587278.3878231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-37977446.993282594</v>
      </c>
      <c r="L2257" s="444">
        <f t="shared" ca="1" si="124"/>
        <v>-9152564725.3811054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-9152564725.3811054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-38135686.355754606</v>
      </c>
      <c r="L2258" s="444">
        <f t="shared" ca="1" si="124"/>
        <v>-9190700411.7368603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-9190700411.7368603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-38294585.048903584</v>
      </c>
      <c r="L2259" s="444">
        <f t="shared" ca="1" si="124"/>
        <v>-9228994996.7857647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-9228994996.7857647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-38454145.819940686</v>
      </c>
      <c r="L2260" s="444">
        <f t="shared" ca="1" si="124"/>
        <v>-9267449142.6057053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-9267449142.6057053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-38614371.427523769</v>
      </c>
      <c r="L2261" s="444">
        <f t="shared" ca="1" si="124"/>
        <v>-9306063514.0332298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-9306063514.0332298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-38775264.641805127</v>
      </c>
      <c r="L2262" s="444">
        <f t="shared" ca="1" si="124"/>
        <v>-9344838778.6750355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-9344838778.6750355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-38936828.244479313</v>
      </c>
      <c r="L2263" s="444">
        <f t="shared" ca="1" si="124"/>
        <v>-9383775606.9195156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-9383775606.9195156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-39099065.028831318</v>
      </c>
      <c r="L2264" s="444">
        <f t="shared" ca="1" si="124"/>
        <v>-9422874671.9483471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-9422874671.9483471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-39261977.79978478</v>
      </c>
      <c r="L2265" s="444">
        <f t="shared" ca="1" si="124"/>
        <v>-9462136649.7481327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-9462136649.7481327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-39425569.373950556</v>
      </c>
      <c r="L2266" s="444">
        <f t="shared" ca="1" si="124"/>
        <v>-9501562219.1220837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-9501562219.1220837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-39589842.579675347</v>
      </c>
      <c r="L2267" s="444">
        <f t="shared" ca="1" si="124"/>
        <v>-9541152061.7017593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-9541152061.7017593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-39754800.257090665</v>
      </c>
      <c r="L2268" s="444">
        <f t="shared" ca="1" si="124"/>
        <v>-9580906861.9588509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-9580906861.9588509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-39920445.25816188</v>
      </c>
      <c r="L2269" s="444">
        <f t="shared" ca="1" si="124"/>
        <v>-9620827307.2170124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-9620827307.2170124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-40086780.44673755</v>
      </c>
      <c r="L2270" s="444">
        <f t="shared" ca="1" si="124"/>
        <v>-9660914087.6637497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-9660914087.6637497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-40253808.698598959</v>
      </c>
      <c r="L2271" s="444">
        <f t="shared" ca="1" si="124"/>
        <v>-9701167896.3623486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-9701167896.3623486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-40421532.901509784</v>
      </c>
      <c r="L2272" s="444">
        <f t="shared" ca="1" si="124"/>
        <v>-9741589429.2638588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-9741589429.2638588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-40589955.955266081</v>
      </c>
      <c r="L2273" s="444">
        <f t="shared" ca="1" si="124"/>
        <v>-9782179385.2191257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-9782179385.2191257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-40759080.77174636</v>
      </c>
      <c r="L2274" s="444">
        <f t="shared" ca="1" si="124"/>
        <v>-9822938465.9908714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-9822938465.9908714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-40928910.274961963</v>
      </c>
      <c r="L2275" s="444">
        <f t="shared" ca="1" si="124"/>
        <v>-9863867376.2658329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-9863867376.2658329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-41099447.401107639</v>
      </c>
      <c r="L2276" s="444">
        <f t="shared" ca="1" si="124"/>
        <v>-9904966823.6669407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-9904966823.6669407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-41270695.098612249</v>
      </c>
      <c r="L2277" s="444">
        <f t="shared" ca="1" si="124"/>
        <v>-9946237518.7655525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-9946237518.7655525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-41442656.328189805</v>
      </c>
      <c r="L2278" s="444">
        <f t="shared" ca="1" si="124"/>
        <v>-9987680175.0937424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-9987680175.0937424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-41615334.062890589</v>
      </c>
      <c r="L2279" s="444">
        <f t="shared" ca="1" si="124"/>
        <v>-10029295509.156633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-10029295509.156633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-41788731.288152635</v>
      </c>
      <c r="L2280" s="444">
        <f t="shared" ca="1" si="124"/>
        <v>-10071084240.444786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-10071084240.444786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-41962851.001853272</v>
      </c>
      <c r="L2281" s="444">
        <f t="shared" ca="1" si="124"/>
        <v>-10113047091.44664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-10113047091.44664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-42137696.214360997</v>
      </c>
      <c r="L2282" s="444">
        <f t="shared" ca="1" si="124"/>
        <v>-10155184787.661001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-10155184787.661001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-42313269.948587507</v>
      </c>
      <c r="L2283" s="444">
        <f t="shared" ca="1" si="124"/>
        <v>-10197498057.609589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-10197498057.609589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-42489575.240039952</v>
      </c>
      <c r="L2284" s="444">
        <f t="shared" ca="1" si="124"/>
        <v>-10239987632.849628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-10239987632.849628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-42666615.136873454</v>
      </c>
      <c r="L2285" s="444">
        <f t="shared" ca="1" si="124"/>
        <v>-10282654247.986502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-10282654247.986502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-42844392.699943759</v>
      </c>
      <c r="L2286" s="444">
        <f t="shared" ca="1" si="124"/>
        <v>-10325498640.686445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-10325498640.686445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-43022911.002860188</v>
      </c>
      <c r="L2287" s="444">
        <f t="shared" ca="1" si="124"/>
        <v>-10368521551.689306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-10368521551.689306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-43202173.132038772</v>
      </c>
      <c r="L2288" s="444">
        <f t="shared" ca="1" si="124"/>
        <v>-10411723724.821344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-10411723724.821344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-43382182.186755598</v>
      </c>
      <c r="L2289" s="444">
        <f t="shared" ca="1" si="124"/>
        <v>-10455105907.008101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-10455105907.008101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-43562941.27920042</v>
      </c>
      <c r="L2290" s="444">
        <f t="shared" ca="1" si="124"/>
        <v>-10498668848.2873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-10498668848.2873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-43744453.534530416</v>
      </c>
      <c r="L2291" s="444">
        <f t="shared" ca="1" si="124"/>
        <v>-10542413301.821831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-10542413301.821831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-43926722.090924293</v>
      </c>
      <c r="L2292" s="444">
        <f t="shared" ca="1" si="124"/>
        <v>-10586340023.912756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-10586340023.912756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-44109750.09963648</v>
      </c>
      <c r="L2293" s="444">
        <f t="shared" ca="1" si="124"/>
        <v>-10630449774.012392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-10630449774.012392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-44293540.725051634</v>
      </c>
      <c r="L2294" s="444">
        <f t="shared" ca="1" si="124"/>
        <v>-10674743314.737444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-10674743314.737444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-44478097.144739352</v>
      </c>
      <c r="L2295" s="444">
        <f t="shared" ca="1" si="124"/>
        <v>-10719221411.882183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-10719221411.882183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-44663422.549509093</v>
      </c>
      <c r="L2296" s="444">
        <f t="shared" ca="1" si="124"/>
        <v>-10763884834.431692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-10763884834.431692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-44849520.143465385</v>
      </c>
      <c r="L2297" s="444">
        <f t="shared" ca="1" si="124"/>
        <v>-10808734354.575157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-10808734354.575157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-45036393.144063152</v>
      </c>
      <c r="L2298" s="444">
        <f t="shared" ca="1" si="124"/>
        <v>-10853770747.719221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-10853770747.719221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-45224044.782163419</v>
      </c>
      <c r="L2299" s="444">
        <f t="shared" ca="1" si="124"/>
        <v>-10898994792.501385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-10898994792.501385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-45412478.302089103</v>
      </c>
      <c r="L2300" s="444">
        <f t="shared" ca="1" si="124"/>
        <v>-10944407270.803474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-10944407270.803474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-45601696.961681142</v>
      </c>
      <c r="L2301" s="444">
        <f t="shared" ca="1" si="124"/>
        <v>-10990008967.765156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-10990008967.765156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-45791704.032354817</v>
      </c>
      <c r="L2302" s="444">
        <f t="shared" ca="1" si="124"/>
        <v>-11035800671.79751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-11035800671.79751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-45982502.799156293</v>
      </c>
      <c r="L2303" s="444">
        <f t="shared" ref="L2303:L2557" ca="1" si="129">I2303-J2303+K2303</f>
        <v>-11081783174.596666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-11081783174.596666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-46174096.56081944</v>
      </c>
      <c r="L2304" s="444">
        <f t="shared" ca="1" si="129"/>
        <v>-11127957271.157486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-11127957271.157486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-46366488.629822858</v>
      </c>
      <c r="L2305" s="444">
        <f t="shared" ca="1" si="129"/>
        <v>-11174323759.78731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-11174323759.78731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-46559682.332447127</v>
      </c>
      <c r="L2306" s="444">
        <f t="shared" ca="1" si="129"/>
        <v>-11220883442.119757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-11220883442.119757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-46753681.008832321</v>
      </c>
      <c r="L2307" s="444">
        <f t="shared" ca="1" si="129"/>
        <v>-11267637123.12859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-11267637123.12859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-46948488.013035789</v>
      </c>
      <c r="L2308" s="444">
        <f t="shared" ca="1" si="129"/>
        <v>-11314585611.141626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-11314585611.141626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-47144106.713090107</v>
      </c>
      <c r="L2309" s="444">
        <f t="shared" ca="1" si="129"/>
        <v>-11361729717.854717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-11361729717.854717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-47340540.491061322</v>
      </c>
      <c r="L2310" s="444">
        <f t="shared" ca="1" si="129"/>
        <v>-11409070258.345779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-11409070258.345779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-47537792.743107416</v>
      </c>
      <c r="L2311" s="444">
        <f t="shared" ca="1" si="129"/>
        <v>-11456608051.088886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-11456608051.088886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-47735866.879537024</v>
      </c>
      <c r="L2312" s="444">
        <f t="shared" ca="1" si="129"/>
        <v>-11504343917.968424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-11504343917.968424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-47934766.324868433</v>
      </c>
      <c r="L2313" s="444">
        <f t="shared" ca="1" si="129"/>
        <v>-11552278684.293293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-11552278684.293293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-48134494.517888717</v>
      </c>
      <c r="L2314" s="444">
        <f t="shared" ca="1" si="129"/>
        <v>-11600413178.811182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-11600413178.811182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-48335054.911713257</v>
      </c>
      <c r="L2315" s="444">
        <f t="shared" ca="1" si="129"/>
        <v>-11648748233.722895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-11648748233.722895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-48536450.973845392</v>
      </c>
      <c r="L2316" s="444">
        <f t="shared" ca="1" si="129"/>
        <v>-11697284684.696739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-11697284684.696739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-48738686.186236411</v>
      </c>
      <c r="L2317" s="444">
        <f t="shared" ca="1" si="129"/>
        <v>-11746023370.882977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-11746023370.882977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-48941764.045345739</v>
      </c>
      <c r="L2318" s="444">
        <f t="shared" ca="1" si="129"/>
        <v>-11794965134.928322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-11794965134.928322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-49145688.062201343</v>
      </c>
      <c r="L2319" s="444">
        <f t="shared" ca="1" si="129"/>
        <v>-11844110822.990522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-11844110822.990522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-49350461.762460507</v>
      </c>
      <c r="L2320" s="444">
        <f t="shared" ca="1" si="129"/>
        <v>-11893461284.752983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-11893461284.752983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-49556088.686470762</v>
      </c>
      <c r="L2321" s="444">
        <f t="shared" ca="1" si="129"/>
        <v>-11943017373.439453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-11943017373.439453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-49762572.389331058</v>
      </c>
      <c r="L2322" s="444">
        <f t="shared" ca="1" si="129"/>
        <v>-11992779945.828785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-11992779945.828785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-49969916.44095327</v>
      </c>
      <c r="L2323" s="444">
        <f t="shared" ca="1" si="129"/>
        <v>-12042749862.269739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-12042749862.269739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-50178124.42612391</v>
      </c>
      <c r="L2324" s="444">
        <f t="shared" ca="1" si="129"/>
        <v>-12092927986.695864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-12092927986.695864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-50387199.944566101</v>
      </c>
      <c r="L2325" s="444">
        <f t="shared" ca="1" si="129"/>
        <v>-12143315186.64043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-12143315186.64043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-50597146.61100179</v>
      </c>
      <c r="L2326" s="444">
        <f t="shared" ca="1" si="129"/>
        <v>-12193912333.251432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-12193912333.251432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-50807968.055214301</v>
      </c>
      <c r="L2327" s="444">
        <f t="shared" ca="1" si="129"/>
        <v>-12244720301.306646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-12244720301.306646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-51019667.922111027</v>
      </c>
      <c r="L2328" s="444">
        <f t="shared" ca="1" si="129"/>
        <v>-12295739969.228758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-12295739969.228758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-51232249.87178649</v>
      </c>
      <c r="L2329" s="444">
        <f t="shared" ca="1" si="129"/>
        <v>-12346972219.100544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-12346972219.100544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-51445717.579585597</v>
      </c>
      <c r="L2330" s="444">
        <f t="shared" ca="1" si="129"/>
        <v>-12398417936.68013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-12398417936.68013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-51660074.736167207</v>
      </c>
      <c r="L2331" s="444">
        <f t="shared" ca="1" si="129"/>
        <v>-12450078011.416298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-12450078011.416298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-51875325.047567904</v>
      </c>
      <c r="L2332" s="444">
        <f t="shared" ca="1" si="129"/>
        <v>-12501953336.463865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-12501953336.463865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-52091472.235266104</v>
      </c>
      <c r="L2333" s="444">
        <f t="shared" ca="1" si="129"/>
        <v>-12554044808.699131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-12554044808.699131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-52308520.036246382</v>
      </c>
      <c r="L2334" s="444">
        <f t="shared" ca="1" si="129"/>
        <v>-12606353328.735378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-12606353328.735378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-52526472.203064077</v>
      </c>
      <c r="L2335" s="444">
        <f t="shared" ca="1" si="129"/>
        <v>-12658879800.938442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-12658879800.938442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-52745332.503910176</v>
      </c>
      <c r="L2336" s="444">
        <f t="shared" ca="1" si="129"/>
        <v>-12711625133.442352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-12711625133.442352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-52965104.722676471</v>
      </c>
      <c r="L2337" s="444">
        <f t="shared" ca="1" si="129"/>
        <v>-12764590238.16503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-12764590238.16503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-53185792.659020953</v>
      </c>
      <c r="L2338" s="444">
        <f t="shared" ca="1" si="129"/>
        <v>-12817776030.824051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-12817776030.824051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-53407400.128433548</v>
      </c>
      <c r="L2339" s="444">
        <f t="shared" ca="1" si="129"/>
        <v>-12871183430.952484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-12871183430.952484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-53629930.962302014</v>
      </c>
      <c r="L2340" s="444">
        <f t="shared" ca="1" si="129"/>
        <v>-12924813361.914785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-12924813361.914785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-53853389.007978268</v>
      </c>
      <c r="L2341" s="444">
        <f t="shared" ca="1" si="129"/>
        <v>-12978666750.922764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-12978666750.922764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-54077778.12884485</v>
      </c>
      <c r="L2342" s="444">
        <f t="shared" ca="1" si="129"/>
        <v>-13032744529.051609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-13032744529.051609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-54303102.204381704</v>
      </c>
      <c r="L2343" s="444">
        <f t="shared" ca="1" si="129"/>
        <v>-13087047631.255991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-13087047631.255991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-54529365.130233295</v>
      </c>
      <c r="L2344" s="444">
        <f t="shared" ca="1" si="129"/>
        <v>-13141576996.386225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-13141576996.386225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-54756570.818275936</v>
      </c>
      <c r="L2345" s="444">
        <f t="shared" ca="1" si="129"/>
        <v>-13196333567.2045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-13196333567.2045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-54984723.196685418</v>
      </c>
      <c r="L2346" s="444">
        <f t="shared" ca="1" si="129"/>
        <v>-13251318290.401186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-13251318290.401186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-55213826.210004941</v>
      </c>
      <c r="L2347" s="444">
        <f t="shared" ca="1" si="129"/>
        <v>-13306532116.611191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-13306532116.611191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-55443883.819213293</v>
      </c>
      <c r="L2348" s="444">
        <f t="shared" ca="1" si="129"/>
        <v>-13361976000.430405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-13361976000.430405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-55674900.001793355</v>
      </c>
      <c r="L2349" s="444">
        <f t="shared" ca="1" si="129"/>
        <v>-13417650900.432198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-13417650900.432198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-55906878.751800828</v>
      </c>
      <c r="L2350" s="444">
        <f t="shared" ca="1" si="129"/>
        <v>-13473557779.183998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-13473557779.183998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-56139824.079933323</v>
      </c>
      <c r="L2351" s="444">
        <f t="shared" ca="1" si="129"/>
        <v>-13529697603.263931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-13529697603.263931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-56373740.013599716</v>
      </c>
      <c r="L2352" s="444">
        <f t="shared" ca="1" si="129"/>
        <v>-13586071343.277531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-13586071343.277531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-56608630.596989721</v>
      </c>
      <c r="L2353" s="444">
        <f t="shared" ca="1" si="129"/>
        <v>-13642679973.874521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-13642679973.874521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-56844499.891143836</v>
      </c>
      <c r="L2354" s="444">
        <f t="shared" ca="1" si="129"/>
        <v>-13699524473.765665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-13699524473.765665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-57081351.974023603</v>
      </c>
      <c r="L2355" s="444">
        <f t="shared" ca="1" si="129"/>
        <v>-13756605825.739689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-13756605825.739689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-57319190.940582037</v>
      </c>
      <c r="L2356" s="444">
        <f t="shared" ca="1" si="129"/>
        <v>-13813925016.680271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-13813925016.680271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-57558020.90283446</v>
      </c>
      <c r="L2357" s="444">
        <f t="shared" ca="1" si="129"/>
        <v>-13871483037.583105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-13871483037.583105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-57797845.989929609</v>
      </c>
      <c r="L2358" s="444">
        <f t="shared" ca="1" si="129"/>
        <v>-13929280883.573034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-13929280883.573034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-58038670.348220967</v>
      </c>
      <c r="L2359" s="444">
        <f t="shared" ca="1" si="129"/>
        <v>-13987319553.921255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-13987319553.921255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-58280498.141338564</v>
      </c>
      <c r="L2360" s="444">
        <f t="shared" ca="1" si="129"/>
        <v>-14045600052.062593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-14045600052.062593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-58523333.550260797</v>
      </c>
      <c r="L2361" s="444">
        <f t="shared" ca="1" si="129"/>
        <v>-14104123385.612854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-14104123385.612854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-58767180.773386888</v>
      </c>
      <c r="L2362" s="444">
        <f t="shared" ca="1" si="129"/>
        <v>-14162890566.38624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-14162890566.38624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-59012044.026609331</v>
      </c>
      <c r="L2363" s="444">
        <f t="shared" ca="1" si="129"/>
        <v>-14221902610.412849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-14221902610.412849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-59257927.543386869</v>
      </c>
      <c r="L2364" s="444">
        <f t="shared" ca="1" si="129"/>
        <v>-14281160537.956236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-14281160537.956236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-59504835.57481765</v>
      </c>
      <c r="L2365" s="444">
        <f t="shared" ca="1" si="129"/>
        <v>-14340665373.531054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-14340665373.531054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-59752772.389712721</v>
      </c>
      <c r="L2366" s="444">
        <f t="shared" ca="1" si="129"/>
        <v>-14400418145.920767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-14400418145.920767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-60001742.274669863</v>
      </c>
      <c r="L2367" s="444">
        <f t="shared" ca="1" si="129"/>
        <v>-14460419888.195436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-14460419888.195436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-60251749.53414765</v>
      </c>
      <c r="L2368" s="444">
        <f t="shared" ca="1" si="129"/>
        <v>-14520671637.729584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-14520671637.729584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-60502798.490539938</v>
      </c>
      <c r="L2369" s="444">
        <f t="shared" ca="1" si="129"/>
        <v>-14581174436.220123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-14581174436.220123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-60754893.484250516</v>
      </c>
      <c r="L2370" s="444">
        <f t="shared" ca="1" si="129"/>
        <v>-14641929329.704374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-14641929329.704374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-61008038.873768218</v>
      </c>
      <c r="L2371" s="444">
        <f t="shared" ca="1" si="129"/>
        <v>-14702937368.578142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-14702937368.578142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-61262239.035742268</v>
      </c>
      <c r="L2372" s="444">
        <f t="shared" ca="1" si="129"/>
        <v>-14764199607.613884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-14764199607.613884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-61517498.365057856</v>
      </c>
      <c r="L2373" s="444">
        <f t="shared" ca="1" si="129"/>
        <v>-14825717105.978941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-14825717105.978941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-61773821.274912246</v>
      </c>
      <c r="L2374" s="444">
        <f t="shared" ca="1" si="129"/>
        <v>-14887490927.253853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-14887490927.253853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-62031212.196891055</v>
      </c>
      <c r="L2375" s="444">
        <f t="shared" ca="1" si="129"/>
        <v>-14949522139.450745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-14949522139.450745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-62289675.581044778</v>
      </c>
      <c r="L2376" s="444">
        <f t="shared" ca="1" si="129"/>
        <v>-15011811815.03179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-15011811815.03179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-62549215.8959658</v>
      </c>
      <c r="L2377" s="444">
        <f t="shared" ca="1" si="129"/>
        <v>-15074361030.927755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-15074361030.927755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-62809837.628865644</v>
      </c>
      <c r="L2378" s="444">
        <f t="shared" ca="1" si="129"/>
        <v>-15137170868.556622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-15137170868.556622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-63071545.285652578</v>
      </c>
      <c r="L2379" s="444">
        <f t="shared" ca="1" si="129"/>
        <v>-15200242413.842274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-15200242413.842274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-63334343.391009465</v>
      </c>
      <c r="L2380" s="444">
        <f t="shared" ca="1" si="129"/>
        <v>-15263576757.233284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-15263576757.233284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-63598236.488472015</v>
      </c>
      <c r="L2381" s="444">
        <f t="shared" ca="1" si="129"/>
        <v>-15327174993.721756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-15327174993.721756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-63863229.140507326</v>
      </c>
      <c r="L2382" s="444">
        <f t="shared" ca="1" si="129"/>
        <v>-15391038222.862263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-15391038222.862263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-64129325.928592749</v>
      </c>
      <c r="L2383" s="444">
        <f t="shared" ca="1" si="129"/>
        <v>-15455167548.790855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-15455167548.790855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-64396531.453295231</v>
      </c>
      <c r="L2384" s="444">
        <f t="shared" ca="1" si="129"/>
        <v>-15519564080.24415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-15519564080.24415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-64664850.334350631</v>
      </c>
      <c r="L2385" s="444">
        <f t="shared" ca="1" si="129"/>
        <v>-15584228930.578501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-15584228930.578501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-64934287.210743763</v>
      </c>
      <c r="L2386" s="444">
        <f t="shared" ca="1" si="129"/>
        <v>-15649163217.789244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-15649163217.789244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-65204846.740788512</v>
      </c>
      <c r="L2387" s="444">
        <f t="shared" ca="1" si="129"/>
        <v>-15714368064.530033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-15714368064.530033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-65476533.60220848</v>
      </c>
      <c r="L2388" s="444">
        <f t="shared" ca="1" si="129"/>
        <v>-15779844598.132242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-15779844598.132242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-65749352.492217667</v>
      </c>
      <c r="L2389" s="444">
        <f t="shared" ca="1" si="129"/>
        <v>-15845593950.62446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-15845593950.62446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-66023308.127601922</v>
      </c>
      <c r="L2390" s="444">
        <f t="shared" ca="1" si="129"/>
        <v>-15911617258.752062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-15911617258.752062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-66298405.244800255</v>
      </c>
      <c r="L2391" s="444">
        <f t="shared" ca="1" si="129"/>
        <v>-15977915663.996862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-15977915663.996862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-66574648.599986918</v>
      </c>
      <c r="L2392" s="444">
        <f t="shared" ca="1" si="129"/>
        <v>-16044490312.596849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-16044490312.596849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-66852042.969153546</v>
      </c>
      <c r="L2393" s="444">
        <f t="shared" ca="1" si="129"/>
        <v>-16111342355.566004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-16111342355.566004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-67130593.148191676</v>
      </c>
      <c r="L2394" s="444">
        <f t="shared" ca="1" si="129"/>
        <v>-16178472948.714195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-16178472948.714195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-67410303.95297581</v>
      </c>
      <c r="L2395" s="444">
        <f t="shared" ca="1" si="129"/>
        <v>-16245883252.667171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-16245883252.667171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-67691180.21944654</v>
      </c>
      <c r="L2396" s="444">
        <f t="shared" ca="1" si="129"/>
        <v>-16313574432.886618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-16313574432.886618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-67973226.803694248</v>
      </c>
      <c r="L2397" s="444">
        <f t="shared" ca="1" si="129"/>
        <v>-16381547659.690311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-16381547659.690311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-68256448.582042962</v>
      </c>
      <c r="L2398" s="444">
        <f t="shared" ca="1" si="129"/>
        <v>-16449804108.272354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-16449804108.272354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-68540850.451134801</v>
      </c>
      <c r="L2399" s="444">
        <f t="shared" ca="1" si="129"/>
        <v>-16518344958.72349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-16518344958.72349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-68826437.328014538</v>
      </c>
      <c r="L2400" s="444">
        <f t="shared" ca="1" si="129"/>
        <v>-16587171396.051504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-16587171396.051504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-69113214.150214612</v>
      </c>
      <c r="L2401" s="444">
        <f t="shared" ca="1" si="129"/>
        <v>-16656284610.201719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-16656284610.201719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-69401185.8758405</v>
      </c>
      <c r="L2402" s="444">
        <f t="shared" ca="1" si="129"/>
        <v>-16725685796.07756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-16725685796.07756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-69690357.483656496</v>
      </c>
      <c r="L2403" s="444">
        <f t="shared" ca="1" si="129"/>
        <v>-16795376153.561216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-16795376153.561216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-69980733.973171741</v>
      </c>
      <c r="L2404" s="444">
        <f t="shared" ca="1" si="129"/>
        <v>-16865356887.534388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-16865356887.534388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-70272320.364726618</v>
      </c>
      <c r="L2405" s="444">
        <f t="shared" ca="1" si="129"/>
        <v>-16935629207.899115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-16935629207.899115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-70565121.699579641</v>
      </c>
      <c r="L2406" s="444">
        <f t="shared" ca="1" si="129"/>
        <v>-17006194329.598694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-17006194329.598694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-70859143.039994553</v>
      </c>
      <c r="L2407" s="444">
        <f t="shared" ca="1" si="129"/>
        <v>-17077053472.638689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-17077053472.638689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-71154389.469327867</v>
      </c>
      <c r="L2408" s="444">
        <f t="shared" ca="1" si="129"/>
        <v>-17148207862.108017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-17148207862.108017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-71450866.092116743</v>
      </c>
      <c r="L2409" s="444">
        <f t="shared" ca="1" si="129"/>
        <v>-17219658728.200134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-17219658728.200134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-71748578.03416723</v>
      </c>
      <c r="L2410" s="444">
        <f t="shared" ca="1" si="129"/>
        <v>-17291407306.234303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-17291407306.234303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-72047530.442642927</v>
      </c>
      <c r="L2411" s="444">
        <f t="shared" ca="1" si="129"/>
        <v>-17363454836.676945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-17363454836.676945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-72347728.48615393</v>
      </c>
      <c r="L2412" s="444">
        <f t="shared" ca="1" si="129"/>
        <v>-17435802565.163097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-17435802565.163097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-72649177.354846239</v>
      </c>
      <c r="L2413" s="444">
        <f t="shared" ca="1" si="129"/>
        <v>-17508451742.517944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-17508451742.517944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-72951882.260491431</v>
      </c>
      <c r="L2414" s="444">
        <f t="shared" ca="1" si="129"/>
        <v>-17581403624.778435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-17581403624.778435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-73255848.436576813</v>
      </c>
      <c r="L2415" s="444">
        <f t="shared" ca="1" si="129"/>
        <v>-17654659473.215012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-17654659473.215012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-73561081.138395876</v>
      </c>
      <c r="L2416" s="444">
        <f t="shared" ca="1" si="129"/>
        <v>-17728220554.353409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-17728220554.353409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-73867585.643139198</v>
      </c>
      <c r="L2417" s="444">
        <f t="shared" ca="1" si="129"/>
        <v>-17802088139.996548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-17802088139.996548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-74175367.24998562</v>
      </c>
      <c r="L2418" s="444">
        <f t="shared" ca="1" si="129"/>
        <v>-17876263507.246532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-17876263507.246532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-74484431.28019388</v>
      </c>
      <c r="L2419" s="444">
        <f t="shared" ca="1" si="129"/>
        <v>-17950747938.526726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-17950747938.526726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-74794783.077194691</v>
      </c>
      <c r="L2420" s="444">
        <f t="shared" ca="1" si="129"/>
        <v>-18025542721.60392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-18025542721.60392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-75106428.006682992</v>
      </c>
      <c r="L2421" s="444">
        <f t="shared" ca="1" si="129"/>
        <v>-18100649149.610603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-18100649149.610603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-75419371.456710845</v>
      </c>
      <c r="L2422" s="444">
        <f t="shared" ca="1" si="129"/>
        <v>-18176068521.067314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-18176068521.067314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-75733618.837780476</v>
      </c>
      <c r="L2423" s="444">
        <f t="shared" ca="1" si="129"/>
        <v>-18251802139.905094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-18251802139.905094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-76049175.582937896</v>
      </c>
      <c r="L2424" s="444">
        <f t="shared" ca="1" si="129"/>
        <v>-18327851315.488033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-18327851315.488033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-76366047.1478668</v>
      </c>
      <c r="L2425" s="444">
        <f t="shared" ca="1" si="129"/>
        <v>-18404217362.635899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-18404217362.635899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-76684239.010982916</v>
      </c>
      <c r="L2426" s="444">
        <f t="shared" ca="1" si="129"/>
        <v>-18480901601.646881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-18480901601.646881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-77003756.673528671</v>
      </c>
      <c r="L2427" s="444">
        <f t="shared" ca="1" si="129"/>
        <v>-18557905358.320412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-18557905358.320412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-77324605.659668386</v>
      </c>
      <c r="L2428" s="444">
        <f t="shared" ca="1" si="129"/>
        <v>-18635229963.98008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-18635229963.98008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-77646791.516583666</v>
      </c>
      <c r="L2429" s="444">
        <f t="shared" ca="1" si="129"/>
        <v>-18712876755.496662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-18712876755.496662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-77970319.814569429</v>
      </c>
      <c r="L2430" s="444">
        <f t="shared" ca="1" si="129"/>
        <v>-18790847075.31123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-18790847075.31123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-78295196.147130117</v>
      </c>
      <c r="L2431" s="444">
        <f t="shared" ca="1" si="129"/>
        <v>-18869142271.458359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-18869142271.458359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-78621426.1310765</v>
      </c>
      <c r="L2432" s="444">
        <f t="shared" ca="1" si="129"/>
        <v>-18947763697.589436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-18947763697.589436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-78949015.406622648</v>
      </c>
      <c r="L2433" s="444">
        <f t="shared" ca="1" si="129"/>
        <v>-19026712712.996059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-19026712712.996059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-79277969.637483582</v>
      </c>
      <c r="L2434" s="444">
        <f t="shared" ca="1" si="129"/>
        <v>-19105990682.633541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-19105990682.633541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-79608294.510973081</v>
      </c>
      <c r="L2435" s="444">
        <f t="shared" ca="1" si="129"/>
        <v>-19185598977.144516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-19185598977.144516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-79939995.738102153</v>
      </c>
      <c r="L2436" s="444">
        <f t="shared" ca="1" si="129"/>
        <v>-19265538972.882618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-19265538972.882618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-80273079.053677574</v>
      </c>
      <c r="L2437" s="444">
        <f t="shared" ca="1" si="129"/>
        <v>-19345812051.936295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-19345812051.936295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-80607550.216401219</v>
      </c>
      <c r="L2438" s="444">
        <f t="shared" ca="1" si="129"/>
        <v>-19426419602.152695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-19426419602.152695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-80943415.00896956</v>
      </c>
      <c r="L2439" s="444">
        <f t="shared" ca="1" si="129"/>
        <v>-19507363017.161663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-19507363017.161663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-81280679.238173589</v>
      </c>
      <c r="L2440" s="444">
        <f t="shared" ca="1" si="129"/>
        <v>-19588643696.399837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-19588643696.399837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-81619348.734999329</v>
      </c>
      <c r="L2441" s="444">
        <f t="shared" ca="1" si="129"/>
        <v>-19670263045.134838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-19670263045.134838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-81959429.35472849</v>
      </c>
      <c r="L2442" s="444">
        <f t="shared" ca="1" si="129"/>
        <v>-19752222474.489567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-19752222474.489567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-82300926.977039859</v>
      </c>
      <c r="L2443" s="444">
        <f t="shared" ca="1" si="129"/>
        <v>-19834523401.466606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-19834523401.466606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-82643847.506110862</v>
      </c>
      <c r="L2444" s="444">
        <f t="shared" ca="1" si="129"/>
        <v>-19917167248.972717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-19917167248.972717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-82988196.870719656</v>
      </c>
      <c r="L2445" s="444">
        <f t="shared" ca="1" si="129"/>
        <v>-20000155445.843437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-20000155445.843437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-83333981.024347648</v>
      </c>
      <c r="L2446" s="444">
        <f t="shared" ca="1" si="129"/>
        <v>-20083489426.867786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-20083489426.867786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-83681205.945282444</v>
      </c>
      <c r="L2447" s="444">
        <f t="shared" ca="1" si="129"/>
        <v>-20167170632.813068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-20167170632.813068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-84029877.636721119</v>
      </c>
      <c r="L2448" s="444">
        <f t="shared" ca="1" si="129"/>
        <v>-20251200510.449791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-20251200510.449791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-84380002.126874134</v>
      </c>
      <c r="L2449" s="444">
        <f t="shared" ca="1" si="129"/>
        <v>-20335580512.576664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-20335580512.576664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-84731585.469069436</v>
      </c>
      <c r="L2450" s="444">
        <f t="shared" ca="1" si="129"/>
        <v>-20420312098.045734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-20420312098.045734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-85084633.741857231</v>
      </c>
      <c r="L2451" s="444">
        <f t="shared" ca="1" si="129"/>
        <v>-20505396731.78759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-20505396731.78759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-85439153.049114957</v>
      </c>
      <c r="L2452" s="444">
        <f t="shared" ca="1" si="129"/>
        <v>-20590835884.836704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-20590835884.836704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-85795149.520152926</v>
      </c>
      <c r="L2453" s="444">
        <f t="shared" ca="1" si="129"/>
        <v>-20676631034.356857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-20676631034.356857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-86152629.309820235</v>
      </c>
      <c r="L2454" s="444">
        <f t="shared" ca="1" si="129"/>
        <v>-20762783663.666679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-20762783663.666679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-86511598.598611161</v>
      </c>
      <c r="L2455" s="444">
        <f t="shared" ca="1" si="129"/>
        <v>-20849295262.265289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-20849295262.265289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-86872063.592772037</v>
      </c>
      <c r="L2456" s="444">
        <f t="shared" ca="1" si="129"/>
        <v>-20936167325.858063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-20936167325.858063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-87234030.524408594</v>
      </c>
      <c r="L2457" s="444">
        <f t="shared" ca="1" si="129"/>
        <v>-21023401356.382473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-21023401356.382473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-87597505.65159364</v>
      </c>
      <c r="L2458" s="444">
        <f t="shared" ca="1" si="129"/>
        <v>-21110998862.034065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-21110998862.034065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-87962495.258475274</v>
      </c>
      <c r="L2459" s="444">
        <f t="shared" ca="1" si="129"/>
        <v>-21198961357.292542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-21198961357.292542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-88329005.655385584</v>
      </c>
      <c r="L2460" s="444">
        <f t="shared" ca="1" si="129"/>
        <v>-21287290362.947926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-21287290362.947926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-88697043.178949684</v>
      </c>
      <c r="L2461" s="444">
        <f t="shared" ca="1" si="129"/>
        <v>-21375987406.126877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-21375987406.126877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-89066614.192195326</v>
      </c>
      <c r="L2462" s="444">
        <f t="shared" ca="1" si="129"/>
        <v>-21465054020.319073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-21465054020.319073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-89437725.084662795</v>
      </c>
      <c r="L2463" s="444">
        <f t="shared" ca="1" si="129"/>
        <v>-21554491745.403736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-21554491745.403736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-89810382.272515565</v>
      </c>
      <c r="L2464" s="444">
        <f t="shared" ca="1" si="129"/>
        <v>-21644302127.67625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-21644302127.67625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-90184592.198651046</v>
      </c>
      <c r="L2465" s="444">
        <f t="shared" ca="1" si="129"/>
        <v>-21734486719.874901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-21734486719.874901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-90560361.332812086</v>
      </c>
      <c r="L2466" s="444">
        <f t="shared" ca="1" si="129"/>
        <v>-21825047081.207714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-21825047081.207714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-90937696.171698809</v>
      </c>
      <c r="L2467" s="444">
        <f t="shared" ca="1" si="129"/>
        <v>-21915984777.379414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-21915984777.379414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-91316603.239080891</v>
      </c>
      <c r="L2468" s="444">
        <f t="shared" ca="1" si="129"/>
        <v>-22007301380.618496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-22007301380.618496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-91697089.085910395</v>
      </c>
      <c r="L2469" s="444">
        <f t="shared" ca="1" si="129"/>
        <v>-22098998469.704407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-22098998469.704407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-92079160.290435031</v>
      </c>
      <c r="L2470" s="444">
        <f t="shared" ca="1" si="129"/>
        <v>-22191077629.994843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-22191077629.994843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-92462823.458311841</v>
      </c>
      <c r="L2471" s="444">
        <f t="shared" ca="1" si="129"/>
        <v>-22283540453.453156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-22283540453.453156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-92848085.222721487</v>
      </c>
      <c r="L2472" s="444">
        <f t="shared" ca="1" si="129"/>
        <v>-22376388538.675877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-22376388538.675877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-93234952.244482815</v>
      </c>
      <c r="L2473" s="444">
        <f t="shared" ca="1" si="129"/>
        <v>-22469623490.920361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-22469623490.920361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-93623431.212168172</v>
      </c>
      <c r="L2474" s="444">
        <f t="shared" ca="1" si="129"/>
        <v>-22563246922.13253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-22563246922.13253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-94013528.842218876</v>
      </c>
      <c r="L2475" s="444">
        <f t="shared" ca="1" si="129"/>
        <v>-22657260450.974751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-22657260450.974751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-94405251.87906146</v>
      </c>
      <c r="L2476" s="444">
        <f t="shared" ca="1" si="129"/>
        <v>-22751665702.853813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-22751665702.853813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-94798607.095224217</v>
      </c>
      <c r="L2477" s="444">
        <f t="shared" ca="1" si="129"/>
        <v>-22846464309.949036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-22846464309.949036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-95193601.291454315</v>
      </c>
      <c r="L2478" s="444">
        <f t="shared" ca="1" si="129"/>
        <v>-22941657911.24049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-22941657911.24049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-95590241.296835378</v>
      </c>
      <c r="L2479" s="444">
        <f t="shared" ca="1" si="129"/>
        <v>-23037248152.537327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-23037248152.537327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-95988533.968905523</v>
      </c>
      <c r="L2480" s="444">
        <f t="shared" ca="1" si="129"/>
        <v>-23133236686.506233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-23133236686.506233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-96388486.193775967</v>
      </c>
      <c r="L2481" s="444">
        <f t="shared" ca="1" si="129"/>
        <v>-23229625172.700008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-23229625172.700008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-96790104.886250034</v>
      </c>
      <c r="L2482" s="444">
        <f t="shared" ca="1" si="129"/>
        <v>-23326415277.586258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-23326415277.586258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-97193396.989942744</v>
      </c>
      <c r="L2483" s="444">
        <f t="shared" ca="1" si="129"/>
        <v>-23423608674.576202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-23423608674.576202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-97598369.477400839</v>
      </c>
      <c r="L2484" s="444">
        <f t="shared" ca="1" si="129"/>
        <v>-23521207044.053604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-23521207044.053604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-98005029.350223348</v>
      </c>
      <c r="L2485" s="444">
        <f t="shared" ca="1" si="129"/>
        <v>-23619212073.403828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-23619212073.403828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-98413383.639182612</v>
      </c>
      <c r="L2486" s="444">
        <f t="shared" ca="1" si="129"/>
        <v>-23717625457.043011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-23717625457.043011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-98823439.40434587</v>
      </c>
      <c r="L2487" s="444">
        <f t="shared" ca="1" si="129"/>
        <v>-23816448896.447357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-23816448896.447357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-99235203.735197321</v>
      </c>
      <c r="L2488" s="444">
        <f t="shared" ca="1" si="129"/>
        <v>-23915684100.182556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-23915684100.182556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-99648683.750760645</v>
      </c>
      <c r="L2489" s="444">
        <f t="shared" ca="1" si="129"/>
        <v>-24015332783.933315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-24015332783.933315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-100063886.59972215</v>
      </c>
      <c r="L2490" s="444">
        <f t="shared" ca="1" si="129"/>
        <v>-24115396670.533039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-24115396670.533039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-100480819.46055433</v>
      </c>
      <c r="L2491" s="444">
        <f t="shared" ca="1" si="129"/>
        <v>-24215877489.993595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-24215877489.993595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-100899489.54163998</v>
      </c>
      <c r="L2492" s="444">
        <f t="shared" ca="1" si="129"/>
        <v>-24316776979.535236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-24316776979.535236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-101319904.08139682</v>
      </c>
      <c r="L2493" s="444">
        <f t="shared" ca="1" si="129"/>
        <v>-24418096883.616634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-24418096883.616634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-101742070.34840265</v>
      </c>
      <c r="L2494" s="444">
        <f t="shared" ca="1" si="129"/>
        <v>-24519838953.965038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-24519838953.965038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-102165995.64152099</v>
      </c>
      <c r="L2495" s="444">
        <f t="shared" ca="1" si="129"/>
        <v>-24622004949.60656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-24622004949.60656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-102591687.29002734</v>
      </c>
      <c r="L2496" s="444">
        <f t="shared" ca="1" si="129"/>
        <v>-24724596636.896587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-24724596636.896587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-103019152.65373579</v>
      </c>
      <c r="L2497" s="444">
        <f t="shared" ca="1" si="129"/>
        <v>-24827615789.550323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-24827615789.550323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-103448399.12312634</v>
      </c>
      <c r="L2498" s="444">
        <f t="shared" ca="1" si="129"/>
        <v>-24931064188.67345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-24931064188.67345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-103879434.11947271</v>
      </c>
      <c r="L2499" s="444">
        <f t="shared" ca="1" si="129"/>
        <v>-25034943622.792923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-25034943622.792923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-104312265.09497051</v>
      </c>
      <c r="L2500" s="444">
        <f t="shared" ca="1" si="129"/>
        <v>-25139255887.887894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-25139255887.887894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-104746899.53286622</v>
      </c>
      <c r="L2501" s="444">
        <f t="shared" ca="1" si="129"/>
        <v>-25244002787.420761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-25244002787.420761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-105183344.94758651</v>
      </c>
      <c r="L2502" s="444">
        <f t="shared" ca="1" si="129"/>
        <v>-25349186132.368347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-25349186132.368347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-105621608.88486812</v>
      </c>
      <c r="L2503" s="444">
        <f t="shared" ca="1" si="129"/>
        <v>-25454807741.253216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-25454807741.253216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-106061698.9218884</v>
      </c>
      <c r="L2504" s="444">
        <f t="shared" ca="1" si="129"/>
        <v>-25560869440.175106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-25560869440.175106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-106503622.66739628</v>
      </c>
      <c r="L2505" s="444">
        <f t="shared" ca="1" si="129"/>
        <v>-25667373062.842503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-25667373062.842503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-106947387.76184376</v>
      </c>
      <c r="L2506" s="444">
        <f t="shared" ca="1" si="129"/>
        <v>-25774320450.604347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-25774320450.604347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-107393001.87751812</v>
      </c>
      <c r="L2507" s="444">
        <f t="shared" ca="1" si="129"/>
        <v>-25881713452.481865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-25881713452.481865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-107840472.71867444</v>
      </c>
      <c r="L2508" s="444">
        <f t="shared" ca="1" si="129"/>
        <v>-25989553925.200539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-25989553925.200539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-108289808.02166891</v>
      </c>
      <c r="L2509" s="444">
        <f t="shared" ca="1" si="129"/>
        <v>-26097843733.222206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-26097843733.222206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-108741015.55509253</v>
      </c>
      <c r="L2510" s="444">
        <f t="shared" ca="1" si="129"/>
        <v>-26206584748.777298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-26206584748.777298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-109194103.11990541</v>
      </c>
      <c r="L2511" s="444">
        <f t="shared" ca="1" si="129"/>
        <v>-26315778851.897202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-26315778851.897202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-109649078.54957168</v>
      </c>
      <c r="L2512" s="444">
        <f t="shared" ca="1" si="129"/>
        <v>-26425427930.446774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-26425427930.446774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-110105949.71019489</v>
      </c>
      <c r="L2513" s="444">
        <f t="shared" ca="1" si="129"/>
        <v>-26535533880.156967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-26535533880.156967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-110564724.50065403</v>
      </c>
      <c r="L2514" s="444">
        <f t="shared" ca="1" si="129"/>
        <v>-26646098604.657619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-26646098604.657619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-111025410.85274008</v>
      </c>
      <c r="L2515" s="444">
        <f t="shared" ca="1" si="129"/>
        <v>-26757124015.510361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-26757124015.510361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-111488016.73129317</v>
      </c>
      <c r="L2516" s="444">
        <f t="shared" ca="1" si="129"/>
        <v>-26868612032.241653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-26868612032.241653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-111952550.13434023</v>
      </c>
      <c r="L2517" s="444">
        <f t="shared" ca="1" si="129"/>
        <v>-26980564582.375992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-26980564582.375992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-112419019.09323332</v>
      </c>
      <c r="L2518" s="444">
        <f t="shared" ca="1" si="129"/>
        <v>-27092983601.469227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-27092983601.469227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-112887431.67278844</v>
      </c>
      <c r="L2519" s="444">
        <f t="shared" ca="1" si="129"/>
        <v>-27205871033.142014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-27205871033.142014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-113357795.97142506</v>
      </c>
      <c r="L2520" s="444">
        <f t="shared" ca="1" si="129"/>
        <v>-27319228829.113438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-27319228829.113438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-113830120.121306</v>
      </c>
      <c r="L2521" s="444">
        <f t="shared" ca="1" si="129"/>
        <v>-27433058949.234745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-27433058949.234745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-114304412.28847811</v>
      </c>
      <c r="L2522" s="444">
        <f t="shared" ca="1" si="129"/>
        <v>-27547363361.523224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-27547363361.523224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-114780680.67301343</v>
      </c>
      <c r="L2523" s="444">
        <f t="shared" ca="1" si="129"/>
        <v>-27662144042.196236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-27662144042.196236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-115258933.50915098</v>
      </c>
      <c r="L2524" s="444">
        <f t="shared" ca="1" si="129"/>
        <v>-27777402975.705387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-27777402975.705387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-115739179.06543911</v>
      </c>
      <c r="L2525" s="444">
        <f t="shared" ca="1" si="129"/>
        <v>-27893142154.770824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-27893142154.770824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-116221425.64487845</v>
      </c>
      <c r="L2526" s="444">
        <f t="shared" ca="1" si="129"/>
        <v>-28009363580.415703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-28009363580.415703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-116705681.58506542</v>
      </c>
      <c r="L2527" s="444">
        <f t="shared" ca="1" si="129"/>
        <v>-28126069262.000767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-28126069262.000767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-117191955.25833653</v>
      </c>
      <c r="L2528" s="444">
        <f t="shared" ca="1" si="129"/>
        <v>-28243261217.259102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-28243261217.259102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-117680255.07191293</v>
      </c>
      <c r="L2529" s="444">
        <f t="shared" ca="1" si="129"/>
        <v>-28360941472.331017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-28360941472.331017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-118170589.46804591</v>
      </c>
      <c r="L2530" s="444">
        <f t="shared" ca="1" si="129"/>
        <v>-28479112061.799061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-28479112061.799061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-118662966.92416275</v>
      </c>
      <c r="L2531" s="444">
        <f t="shared" ca="1" si="129"/>
        <v>-28597775028.723225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-28597775028.723225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-119157395.95301342</v>
      </c>
      <c r="L2532" s="444">
        <f t="shared" ca="1" si="129"/>
        <v>-28716932424.676239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-28716932424.676239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-119653885.10281765</v>
      </c>
      <c r="L2533" s="444">
        <f t="shared" ca="1" si="129"/>
        <v>-28836586309.779057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-28836586309.779057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-120152442.95741273</v>
      </c>
      <c r="L2534" s="444">
        <f t="shared" ca="1" si="129"/>
        <v>-28956738752.736469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-28956738752.736469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-120653078.13640195</v>
      </c>
      <c r="L2535" s="444">
        <f t="shared" ca="1" si="129"/>
        <v>-29077391830.872871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-29077391830.872871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-121155799.29530361</v>
      </c>
      <c r="L2536" s="444">
        <f t="shared" ca="1" si="129"/>
        <v>-29198547630.168175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-29198547630.168175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-121660615.12570071</v>
      </c>
      <c r="L2537" s="444">
        <f t="shared" ca="1" si="129"/>
        <v>-29320208245.293877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-29320208245.293877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-122167534.35539114</v>
      </c>
      <c r="L2538" s="444">
        <f t="shared" ca="1" si="129"/>
        <v>-29442375779.649269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-29442375779.649269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-122676565.74853861</v>
      </c>
      <c r="L2539" s="444">
        <f t="shared" ca="1" si="129"/>
        <v>-29565052345.397808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-29565052345.397808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-123187718.1058242</v>
      </c>
      <c r="L2540" s="444">
        <f t="shared" ca="1" si="129"/>
        <v>-29688240063.503632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-29688240063.503632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-123701000.26459846</v>
      </c>
      <c r="L2541" s="444">
        <f t="shared" ca="1" si="129"/>
        <v>-29811941063.76823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-29811941063.76823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-124216421.09903431</v>
      </c>
      <c r="L2542" s="444">
        <f t="shared" ca="1" si="129"/>
        <v>-29936157484.867264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-29936157484.867264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-124733989.52028026</v>
      </c>
      <c r="L2543" s="444">
        <f t="shared" ca="1" si="129"/>
        <v>-30060891474.387543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-30060891474.387543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-125253714.47661474</v>
      </c>
      <c r="L2544" s="444">
        <f t="shared" ca="1" si="129"/>
        <v>-30186145188.864159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-30186145188.864159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-125775604.95360067</v>
      </c>
      <c r="L2545" s="444">
        <f t="shared" ca="1" si="129"/>
        <v>-30311920793.81776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-30311920793.81776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-126299669.97424066</v>
      </c>
      <c r="L2546" s="444">
        <f t="shared" ca="1" si="129"/>
        <v>-30438220463.792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-30438220463.792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-126825918.59913333</v>
      </c>
      <c r="L2547" s="444">
        <f t="shared" ca="1" si="129"/>
        <v>-30565046382.391132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-30565046382.391132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-127354359.92662974</v>
      </c>
      <c r="L2548" s="444">
        <f t="shared" ca="1" si="129"/>
        <v>-30692400742.31776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-30692400742.31776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-127885003.09299065</v>
      </c>
      <c r="L2549" s="444">
        <f t="shared" ca="1" si="129"/>
        <v>-30820285745.410751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-30820285745.410751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-128417857.27254482</v>
      </c>
      <c r="L2550" s="444">
        <f t="shared" ca="1" si="129"/>
        <v>-30948703602.683296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-30948703602.683296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-128952931.67784707</v>
      </c>
      <c r="L2551" s="444">
        <f t="shared" ca="1" si="129"/>
        <v>-31077656534.361145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-31077656534.361145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-129490235.5598381</v>
      </c>
      <c r="L2552" s="444">
        <f t="shared" ca="1" si="129"/>
        <v>-31207146769.920982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-31207146769.920982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-130029778.2080041</v>
      </c>
      <c r="L2553" s="444">
        <f t="shared" ca="1" si="129"/>
        <v>-31337176548.128986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-31337176548.128986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-130571568.95053744</v>
      </c>
      <c r="L2554" s="444">
        <f t="shared" ca="1" si="129"/>
        <v>-31467748117.079525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-31467748117.079525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-131115617.15449804</v>
      </c>
      <c r="L2555" s="444">
        <f t="shared" ca="1" si="129"/>
        <v>-31598863734.234024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-31598863734.234024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-131661932.2259751</v>
      </c>
      <c r="L2556" s="444">
        <f t="shared" ca="1" si="129"/>
        <v>-31730525666.459999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-31730525666.459999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-132210523.61025</v>
      </c>
      <c r="L2557" s="444">
        <f t="shared" ca="1" si="129"/>
        <v>-31862736190.070248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-31862736190.070248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-132761400.79195935</v>
      </c>
      <c r="L2558" s="444">
        <f t="shared" ref="L2558:L2812" ca="1" si="134">I2558-J2558+K2558</f>
        <v>-31995497590.862206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-31995497590.862206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-133314573.29525919</v>
      </c>
      <c r="L2559" s="444">
        <f t="shared" ca="1" si="134"/>
        <v>-32128812164.157463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-32128812164.157463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-133870050.68398942</v>
      </c>
      <c r="L2560" s="444">
        <f t="shared" ca="1" si="134"/>
        <v>-32262682214.841454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-32262682214.841454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-134427842.5618394</v>
      </c>
      <c r="L2561" s="444">
        <f t="shared" ca="1" si="134"/>
        <v>-32397110057.403294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-32397110057.403294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-134987958.57251373</v>
      </c>
      <c r="L2562" s="444">
        <f t="shared" ca="1" si="134"/>
        <v>-32532098015.975807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-32532098015.975807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-135550408.39989918</v>
      </c>
      <c r="L2563" s="444">
        <f t="shared" ca="1" si="134"/>
        <v>-32667648424.375706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-32667648424.375706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-136115201.76823208</v>
      </c>
      <c r="L2564" s="444">
        <f t="shared" ca="1" si="134"/>
        <v>-32803763626.143936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-32803763626.143936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-136682348.4422664</v>
      </c>
      <c r="L2565" s="444">
        <f t="shared" ca="1" si="134"/>
        <v>-32940445974.586201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-32940445974.586201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-137251858.2274425</v>
      </c>
      <c r="L2566" s="444">
        <f t="shared" ca="1" si="134"/>
        <v>-33077697832.813644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-33077697832.813644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-137823740.97005686</v>
      </c>
      <c r="L2567" s="444">
        <f t="shared" ca="1" si="134"/>
        <v>-33215521573.783703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-33215521573.783703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-138398006.55743209</v>
      </c>
      <c r="L2568" s="444">
        <f t="shared" ca="1" si="134"/>
        <v>-33353919580.341133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-33353919580.341133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-138974664.91808808</v>
      </c>
      <c r="L2569" s="444">
        <f t="shared" ca="1" si="134"/>
        <v>-33492894245.25922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-33492894245.25922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-139553726.02191341</v>
      </c>
      <c r="L2570" s="444">
        <f t="shared" ca="1" si="134"/>
        <v>-33632447971.281132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-33632447971.281132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-140135199.88033804</v>
      </c>
      <c r="L2571" s="444">
        <f t="shared" ca="1" si="134"/>
        <v>-33772583171.161469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-33772583171.161469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-140719096.54650611</v>
      </c>
      <c r="L2572" s="444">
        <f t="shared" ca="1" si="134"/>
        <v>-33913302267.707973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-33913302267.707973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-141305426.11544988</v>
      </c>
      <c r="L2573" s="444">
        <f t="shared" ca="1" si="134"/>
        <v>-34054607693.823421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-34054607693.823421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-141894198.72426426</v>
      </c>
      <c r="L2574" s="444">
        <f t="shared" ca="1" si="134"/>
        <v>-34196501892.547688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-34196501892.547688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-142485424.55228201</v>
      </c>
      <c r="L2575" s="444">
        <f t="shared" ca="1" si="134"/>
        <v>-34338987317.099968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-34338987317.099968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-143079113.82124987</v>
      </c>
      <c r="L2576" s="444">
        <f t="shared" ca="1" si="134"/>
        <v>-34482066430.921219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-34482066430.921219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-143675276.79550508</v>
      </c>
      <c r="L2577" s="444">
        <f t="shared" ca="1" si="134"/>
        <v>-34625741707.716721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-34625741707.716721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-144273923.78215301</v>
      </c>
      <c r="L2578" s="444">
        <f t="shared" ca="1" si="134"/>
        <v>-34770015631.498871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-34770015631.498871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-144875065.13124529</v>
      </c>
      <c r="L2579" s="444">
        <f t="shared" ca="1" si="134"/>
        <v>-34914890696.630119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-34914890696.630119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-145478711.23595881</v>
      </c>
      <c r="L2580" s="444">
        <f t="shared" ca="1" si="134"/>
        <v>-35060369407.866081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-35060369407.866081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-146084872.53277534</v>
      </c>
      <c r="L2581" s="444">
        <f t="shared" ca="1" si="134"/>
        <v>-35206454280.398857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-35206454280.398857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-146693559.5016619</v>
      </c>
      <c r="L2582" s="444">
        <f t="shared" ca="1" si="134"/>
        <v>-35353147839.90052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-35353147839.90052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-147304782.66625217</v>
      </c>
      <c r="L2583" s="444">
        <f t="shared" ca="1" si="134"/>
        <v>-35500452622.566772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-35500452622.566772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-147918552.5940282</v>
      </c>
      <c r="L2584" s="444">
        <f t="shared" ca="1" si="134"/>
        <v>-35648371175.160797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-35648371175.160797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-148534879.89650333</v>
      </c>
      <c r="L2585" s="444">
        <f t="shared" ca="1" si="134"/>
        <v>-35796906055.057297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-35796906055.057297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-149153775.2294054</v>
      </c>
      <c r="L2586" s="444">
        <f t="shared" ca="1" si="134"/>
        <v>-35946059830.286705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-35946059830.286705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-149775249.29286128</v>
      </c>
      <c r="L2587" s="444">
        <f t="shared" ca="1" si="134"/>
        <v>-36095835079.579567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-36095835079.579567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-150399312.83158153</v>
      </c>
      <c r="L2588" s="444">
        <f t="shared" ca="1" si="134"/>
        <v>-36246234392.411148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-36246234392.411148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-151025976.63504645</v>
      </c>
      <c r="L2589" s="444">
        <f t="shared" ca="1" si="134"/>
        <v>-36397260369.046196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-36397260369.046196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-151655251.53769249</v>
      </c>
      <c r="L2590" s="444">
        <f t="shared" ca="1" si="134"/>
        <v>-36548915620.583885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-36548915620.583885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-152287148.41909951</v>
      </c>
      <c r="L2591" s="444">
        <f t="shared" ca="1" si="134"/>
        <v>-36701202769.002983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-36701202769.002983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-152921678.20417911</v>
      </c>
      <c r="L2592" s="444">
        <f t="shared" ca="1" si="134"/>
        <v>-36854124447.207161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-36854124447.207161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-153558851.86336318</v>
      </c>
      <c r="L2593" s="444">
        <f t="shared" ca="1" si="134"/>
        <v>-37007683299.070526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-37007683299.070526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-154198680.41279384</v>
      </c>
      <c r="L2594" s="444">
        <f t="shared" ca="1" si="134"/>
        <v>-37161881979.483322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-37161881979.483322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-154841174.91451383</v>
      </c>
      <c r="L2595" s="444">
        <f t="shared" ca="1" si="134"/>
        <v>-37316723154.397835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-37316723154.397835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-155486346.47665763</v>
      </c>
      <c r="L2596" s="444">
        <f t="shared" ca="1" si="134"/>
        <v>-37472209500.874489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-37472209500.874489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-156134206.25364369</v>
      </c>
      <c r="L2597" s="444">
        <f t="shared" ca="1" si="134"/>
        <v>-37628343707.128136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-37628343707.128136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-156784765.44636723</v>
      </c>
      <c r="L2598" s="444">
        <f t="shared" ca="1" si="134"/>
        <v>-37785128472.574501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-37785128472.574501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-157438035.30239376</v>
      </c>
      <c r="L2599" s="444">
        <f t="shared" ca="1" si="134"/>
        <v>-37942566507.876892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-37942566507.876892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-158094027.11615372</v>
      </c>
      <c r="L2600" s="444">
        <f t="shared" ca="1" si="134"/>
        <v>-38100660534.993042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-38100660534.993042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-158752752.22913766</v>
      </c>
      <c r="L2601" s="444">
        <f t="shared" ca="1" si="134"/>
        <v>-38259413287.222183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-38259413287.222183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-159414222.03009242</v>
      </c>
      <c r="L2602" s="444">
        <f t="shared" ca="1" si="134"/>
        <v>-38418827509.252274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-38418827509.252274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-160078447.95521781</v>
      </c>
      <c r="L2603" s="444">
        <f t="shared" ca="1" si="134"/>
        <v>-38578905957.207489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-38578905957.207489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-160745441.48836455</v>
      </c>
      <c r="L2604" s="444">
        <f t="shared" ca="1" si="134"/>
        <v>-38739651398.695854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-38739651398.695854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-161415214.16123271</v>
      </c>
      <c r="L2605" s="444">
        <f t="shared" ca="1" si="134"/>
        <v>-38901066612.857086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-38901066612.857086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-162087777.55357119</v>
      </c>
      <c r="L2606" s="444">
        <f t="shared" ca="1" si="134"/>
        <v>-39063154390.41066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-39063154390.41066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-162763143.29337776</v>
      </c>
      <c r="L2607" s="444">
        <f t="shared" ca="1" si="134"/>
        <v>-39225917533.704041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-39225917533.704041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-163441323.05710018</v>
      </c>
      <c r="L2608" s="444">
        <f t="shared" ca="1" si="134"/>
        <v>-39389358856.761139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-39389358856.761139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-164122328.56983808</v>
      </c>
      <c r="L2609" s="444">
        <f t="shared" ca="1" si="134"/>
        <v>-39553481185.330978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-39553481185.330978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-164806171.60554573</v>
      </c>
      <c r="L2610" s="444">
        <f t="shared" ca="1" si="134"/>
        <v>-39718287356.936523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-39718287356.936523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-165492863.98723552</v>
      </c>
      <c r="L2611" s="444">
        <f t="shared" ca="1" si="134"/>
        <v>-39883780220.923759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-39883780220.923759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-166182417.58718234</v>
      </c>
      <c r="L2612" s="444">
        <f t="shared" ca="1" si="134"/>
        <v>-40049962638.510941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-40049962638.510941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-166874844.32712892</v>
      </c>
      <c r="L2613" s="444">
        <f t="shared" ca="1" si="134"/>
        <v>-40216837482.838066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-40216837482.838066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-167570156.17849195</v>
      </c>
      <c r="L2614" s="444">
        <f t="shared" ca="1" si="134"/>
        <v>-40384407639.016556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-40384407639.016556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-168268365.16256899</v>
      </c>
      <c r="L2615" s="444">
        <f t="shared" ca="1" si="134"/>
        <v>-40552676004.179123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-40552676004.179123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-168969483.35074633</v>
      </c>
      <c r="L2616" s="444">
        <f t="shared" ca="1" si="134"/>
        <v>-40721645487.529869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-40721645487.529869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-169673522.8647078</v>
      </c>
      <c r="L2617" s="444">
        <f t="shared" ca="1" si="134"/>
        <v>-40891319010.394577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-40891319010.394577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-170380495.87664407</v>
      </c>
      <c r="L2618" s="444">
        <f t="shared" ca="1" si="134"/>
        <v>-41061699506.271217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-41061699506.271217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-171090414.60946339</v>
      </c>
      <c r="L2619" s="444">
        <f t="shared" ca="1" si="134"/>
        <v>-41232789920.880684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-41232789920.880684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-171803291.33700284</v>
      </c>
      <c r="L2620" s="444">
        <f t="shared" ca="1" si="134"/>
        <v>-41404593212.21769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-41404593212.21769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-172519138.38424036</v>
      </c>
      <c r="L2621" s="444">
        <f t="shared" ca="1" si="134"/>
        <v>-41577112350.601929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-41577112350.601929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-173237968.12750804</v>
      </c>
      <c r="L2622" s="444">
        <f t="shared" ca="1" si="134"/>
        <v>-41750350318.729439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-41750350318.729439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-173959792.994706</v>
      </c>
      <c r="L2623" s="444">
        <f t="shared" ca="1" si="134"/>
        <v>-41924310111.724144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-41924310111.724144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-174684625.46551725</v>
      </c>
      <c r="L2624" s="444">
        <f t="shared" ca="1" si="134"/>
        <v>-42098994737.189659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-42098994737.189659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-175412478.07162356</v>
      </c>
      <c r="L2625" s="444">
        <f t="shared" ca="1" si="134"/>
        <v>-42274407215.261284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-42274407215.261284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-176143363.39692202</v>
      </c>
      <c r="L2626" s="444">
        <f t="shared" ca="1" si="134"/>
        <v>-42450550578.658203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-42450550578.658203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-176877294.07774252</v>
      </c>
      <c r="L2627" s="444">
        <f t="shared" ca="1" si="134"/>
        <v>-42627427872.735947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-42627427872.735947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-177614282.80306643</v>
      </c>
      <c r="L2628" s="444">
        <f t="shared" ca="1" si="134"/>
        <v>-42805042155.539017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-42805042155.539017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-178354342.3147459</v>
      </c>
      <c r="L2629" s="444">
        <f t="shared" ca="1" si="134"/>
        <v>-42983396497.85376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-42983396497.85376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-179097485.40772399</v>
      </c>
      <c r="L2630" s="444">
        <f t="shared" ca="1" si="134"/>
        <v>-43162493983.261482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-43162493983.261482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-179843724.93025619</v>
      </c>
      <c r="L2631" s="444">
        <f t="shared" ca="1" si="134"/>
        <v>-43342337708.191742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-43342337708.191742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-180593073.78413224</v>
      </c>
      <c r="L2632" s="444">
        <f t="shared" ca="1" si="134"/>
        <v>-43522930781.975876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-43522930781.975876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-181345544.92489949</v>
      </c>
      <c r="L2633" s="444">
        <f t="shared" ca="1" si="134"/>
        <v>-43704276326.900772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-43704276326.900772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-182101151.36208653</v>
      </c>
      <c r="L2634" s="444">
        <f t="shared" ca="1" si="134"/>
        <v>-43886377478.262856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-43886377478.262856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-182859906.15942857</v>
      </c>
      <c r="L2635" s="444">
        <f t="shared" ca="1" si="134"/>
        <v>-44069237384.422287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-44069237384.422287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-183621822.43509287</v>
      </c>
      <c r="L2636" s="444">
        <f t="shared" ca="1" si="134"/>
        <v>-44252859206.857376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-44252859206.857376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-184386913.36190572</v>
      </c>
      <c r="L2637" s="444">
        <f t="shared" ca="1" si="134"/>
        <v>-44437246120.219284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-44437246120.219284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-185155192.16758034</v>
      </c>
      <c r="L2638" s="444">
        <f t="shared" ca="1" si="134"/>
        <v>-44622401312.386864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-44622401312.386864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-185926672.13494527</v>
      </c>
      <c r="L2639" s="444">
        <f t="shared" ca="1" si="134"/>
        <v>-44808327984.521812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-44808327984.521812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-186701366.60217422</v>
      </c>
      <c r="L2640" s="444">
        <f t="shared" ca="1" si="134"/>
        <v>-44995029351.123985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-44995029351.123985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-187479288.9630166</v>
      </c>
      <c r="L2641" s="444">
        <f t="shared" ca="1" si="134"/>
        <v>-45182508640.087006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-45182508640.087006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-188260452.6670292</v>
      </c>
      <c r="L2642" s="444">
        <f t="shared" ca="1" si="134"/>
        <v>-45370769092.754036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-45370769092.754036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-189044871.21980849</v>
      </c>
      <c r="L2643" s="444">
        <f t="shared" ca="1" si="134"/>
        <v>-45559813963.973846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-45559813963.973846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-189832558.18322435</v>
      </c>
      <c r="L2644" s="444">
        <f t="shared" ca="1" si="134"/>
        <v>-45749646522.157074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-45749646522.157074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-190623527.17565447</v>
      </c>
      <c r="L2645" s="444">
        <f t="shared" ca="1" si="134"/>
        <v>-45940270049.332726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-45940270049.332726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-191417791.87221968</v>
      </c>
      <c r="L2646" s="444">
        <f t="shared" ca="1" si="134"/>
        <v>-46131687841.204948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-46131687841.204948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-192215366.00502062</v>
      </c>
      <c r="L2647" s="444">
        <f t="shared" ca="1" si="134"/>
        <v>-46323903207.209969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-46323903207.209969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-193016263.36337486</v>
      </c>
      <c r="L2648" s="444">
        <f t="shared" ca="1" si="134"/>
        <v>-46516919470.573341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-46516919470.573341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-193820497.79405558</v>
      </c>
      <c r="L2649" s="444">
        <f t="shared" ca="1" si="134"/>
        <v>-46710739968.367393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-46710739968.367393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-194628083.20153081</v>
      </c>
      <c r="L2650" s="444">
        <f t="shared" ca="1" si="134"/>
        <v>-46905368051.568924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-46905368051.568924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-195439033.54820386</v>
      </c>
      <c r="L2651" s="444">
        <f t="shared" ca="1" si="134"/>
        <v>-47100807085.117126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-47100807085.117126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-196253362.8546547</v>
      </c>
      <c r="L2652" s="444">
        <f t="shared" ca="1" si="134"/>
        <v>-47297060447.971779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-47297060447.971779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-197071085.19988242</v>
      </c>
      <c r="L2653" s="444">
        <f t="shared" ca="1" si="134"/>
        <v>-47494131533.171661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-47494131533.171661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-197892214.72154859</v>
      </c>
      <c r="L2654" s="444">
        <f t="shared" ca="1" si="134"/>
        <v>-47692023747.893211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-47692023747.893211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-198716765.61622173</v>
      </c>
      <c r="L2655" s="444">
        <f t="shared" ca="1" si="134"/>
        <v>-47890740513.50943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-47890740513.50943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-199544752.13962263</v>
      </c>
      <c r="L2656" s="444">
        <f t="shared" ca="1" si="134"/>
        <v>-48090285265.649055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-48090285265.649055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-200376188.60687107</v>
      </c>
      <c r="L2657" s="444">
        <f t="shared" ca="1" si="134"/>
        <v>-48290661454.255928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-48290661454.255928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-201211089.39273304</v>
      </c>
      <c r="L2658" s="444">
        <f t="shared" ca="1" si="134"/>
        <v>-48491872543.648659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-48491872543.648659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-202049468.93186942</v>
      </c>
      <c r="L2659" s="444">
        <f t="shared" ca="1" si="134"/>
        <v>-48693922012.580528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-48693922012.580528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-202891341.71908554</v>
      </c>
      <c r="L2660" s="444">
        <f t="shared" ca="1" si="134"/>
        <v>-48896813354.299614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-48896813354.299614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-203736722.30958173</v>
      </c>
      <c r="L2661" s="444">
        <f t="shared" ca="1" si="134"/>
        <v>-49100550076.609192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-49100550076.609192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-204585625.31920496</v>
      </c>
      <c r="L2662" s="444">
        <f t="shared" ca="1" si="134"/>
        <v>-49305135701.928398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-49305135701.928398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-205438065.42470166</v>
      </c>
      <c r="L2663" s="444">
        <f t="shared" ca="1" si="134"/>
        <v>-49510573767.353096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-49510573767.353096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-206294057.36397123</v>
      </c>
      <c r="L2664" s="444">
        <f t="shared" ca="1" si="134"/>
        <v>-49716867824.717064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-49716867824.717064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-207153615.93632111</v>
      </c>
      <c r="L2665" s="444">
        <f t="shared" ca="1" si="134"/>
        <v>-49924021440.653381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-49924021440.653381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-208016756.00272241</v>
      </c>
      <c r="L2666" s="444">
        <f t="shared" ca="1" si="134"/>
        <v>-50132038196.656105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-50132038196.656105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-208883492.48606712</v>
      </c>
      <c r="L2667" s="444">
        <f t="shared" ca="1" si="134"/>
        <v>-50340921689.142174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-50340921689.142174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-209753840.37142572</v>
      </c>
      <c r="L2668" s="444">
        <f t="shared" ca="1" si="134"/>
        <v>-50550675529.513603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-50550675529.513603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-210627814.70630667</v>
      </c>
      <c r="L2669" s="444">
        <f t="shared" ca="1" si="134"/>
        <v>-50761303344.21991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-50761303344.21991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-211505430.6009163</v>
      </c>
      <c r="L2670" s="444">
        <f t="shared" ca="1" si="134"/>
        <v>-50972808774.820824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-50972808774.820824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-212386703.22842011</v>
      </c>
      <c r="L2671" s="444">
        <f t="shared" ca="1" si="134"/>
        <v>-51185195478.04924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-51185195478.04924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-213271647.82520518</v>
      </c>
      <c r="L2672" s="444">
        <f t="shared" ca="1" si="134"/>
        <v>-51398467125.874443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-51398467125.874443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-214160279.69114351</v>
      </c>
      <c r="L2673" s="444">
        <f t="shared" ca="1" si="134"/>
        <v>-51612627405.56559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-51612627405.56559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-215052614.18985662</v>
      </c>
      <c r="L2674" s="444">
        <f t="shared" ca="1" si="134"/>
        <v>-51827680019.755447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-51827680019.755447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-215948666.74898103</v>
      </c>
      <c r="L2675" s="444">
        <f t="shared" ca="1" si="134"/>
        <v>-52043628686.504425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-52043628686.504425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-216848452.8604351</v>
      </c>
      <c r="L2676" s="444">
        <f t="shared" ca="1" si="134"/>
        <v>-52260477139.364861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-52260477139.364861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-217751988.08068693</v>
      </c>
      <c r="L2677" s="444">
        <f t="shared" ca="1" si="134"/>
        <v>-52478229127.445549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-52478229127.445549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-218659288.03102311</v>
      </c>
      <c r="L2678" s="444">
        <f t="shared" ca="1" si="134"/>
        <v>-52696888415.47657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-52696888415.47657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-219570368.39781904</v>
      </c>
      <c r="L2679" s="444">
        <f t="shared" ca="1" si="134"/>
        <v>-52916458783.87439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-52916458783.87439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-220485244.93280995</v>
      </c>
      <c r="L2680" s="444">
        <f t="shared" ca="1" si="134"/>
        <v>-53136944028.807198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-53136944028.807198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-221403933.45336333</v>
      </c>
      <c r="L2681" s="444">
        <f t="shared" ca="1" si="134"/>
        <v>-53358347962.260559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-53358347962.260559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-222326449.84275234</v>
      </c>
      <c r="L2682" s="444">
        <f t="shared" ca="1" si="134"/>
        <v>-53580674412.10331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-53580674412.10331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-223252810.05043045</v>
      </c>
      <c r="L2683" s="444">
        <f t="shared" ca="1" si="134"/>
        <v>-53803927222.15374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-53803927222.15374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-224183030.09230724</v>
      </c>
      <c r="L2684" s="444">
        <f t="shared" ca="1" si="134"/>
        <v>-54028110252.246048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-54028110252.246048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-225117126.05102524</v>
      </c>
      <c r="L2685" s="444">
        <f t="shared" ca="1" si="134"/>
        <v>-54253227378.297073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-54253227378.297073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-226055114.0762378</v>
      </c>
      <c r="L2686" s="444">
        <f t="shared" ca="1" si="134"/>
        <v>-54479282492.373314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-54479282492.373314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-226997010.3848888</v>
      </c>
      <c r="L2687" s="444">
        <f t="shared" ca="1" si="134"/>
        <v>-54706279502.758202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-54706279502.758202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-227942831.26149246</v>
      </c>
      <c r="L2688" s="444">
        <f t="shared" ca="1" si="134"/>
        <v>-54934222334.019691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-54934222334.019691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-228892593.05841541</v>
      </c>
      <c r="L2689" s="444">
        <f t="shared" ca="1" si="134"/>
        <v>-55163114927.07811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-55163114927.07811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-229846312.1961588</v>
      </c>
      <c r="L2690" s="444">
        <f t="shared" ca="1" si="134"/>
        <v>-55392961239.274269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-55392961239.274269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-230804005.16364279</v>
      </c>
      <c r="L2691" s="444">
        <f t="shared" ca="1" si="134"/>
        <v>-55623765244.437912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-55623765244.437912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-231765688.5184913</v>
      </c>
      <c r="L2692" s="444">
        <f t="shared" ca="1" si="134"/>
        <v>-55855530932.956406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-55855530932.956406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-232731378.88731834</v>
      </c>
      <c r="L2693" s="444">
        <f t="shared" ca="1" si="134"/>
        <v>-56088262311.843727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-56088262311.843727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-233701092.96601555</v>
      </c>
      <c r="L2694" s="444">
        <f t="shared" ca="1" si="134"/>
        <v>-56321963404.809746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-56321963404.809746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-234674847.5200406</v>
      </c>
      <c r="L2695" s="444">
        <f t="shared" ca="1" si="134"/>
        <v>-56556638252.329788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-56556638252.329788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-235652659.38470745</v>
      </c>
      <c r="L2696" s="444">
        <f t="shared" ca="1" si="134"/>
        <v>-56792290911.714493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-56792290911.714493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-236634545.46547705</v>
      </c>
      <c r="L2697" s="444">
        <f t="shared" ca="1" si="134"/>
        <v>-57028925457.17997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-57028925457.17997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-237620522.73824987</v>
      </c>
      <c r="L2698" s="444">
        <f t="shared" ca="1" si="134"/>
        <v>-57266545979.918221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-57266545979.918221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-238610608.24965927</v>
      </c>
      <c r="L2699" s="444">
        <f t="shared" ca="1" si="134"/>
        <v>-57505156588.167877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-57505156588.167877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-239604819.11736619</v>
      </c>
      <c r="L2700" s="444">
        <f t="shared" ca="1" si="134"/>
        <v>-57744761407.28524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-57744761407.28524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-240603172.53035519</v>
      </c>
      <c r="L2701" s="444">
        <f t="shared" ca="1" si="134"/>
        <v>-57985364579.815598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-57985364579.815598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-241605685.74923167</v>
      </c>
      <c r="L2702" s="444">
        <f t="shared" ca="1" si="134"/>
        <v>-58226970265.564827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-58226970265.564827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-242612376.10652012</v>
      </c>
      <c r="L2703" s="444">
        <f t="shared" ca="1" si="134"/>
        <v>-58469582641.671349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-58469582641.671349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-243623261.00696394</v>
      </c>
      <c r="L2704" s="444">
        <f t="shared" ca="1" si="134"/>
        <v>-58713205902.678314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-58713205902.678314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-244638357.92782632</v>
      </c>
      <c r="L2705" s="444">
        <f t="shared" ca="1" si="134"/>
        <v>-58957844260.60614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-58957844260.60614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-245657684.41919222</v>
      </c>
      <c r="L2706" s="444">
        <f t="shared" ca="1" si="134"/>
        <v>-59203501945.02533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-59203501945.02533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-246681258.10427222</v>
      </c>
      <c r="L2707" s="444">
        <f t="shared" ca="1" si="134"/>
        <v>-59450183203.129601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-59450183203.129601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-247709096.67970666</v>
      </c>
      <c r="L2708" s="444">
        <f t="shared" ca="1" si="134"/>
        <v>-59697892299.809311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-59697892299.809311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-248741217.91587213</v>
      </c>
      <c r="L2709" s="444">
        <f t="shared" ca="1" si="134"/>
        <v>-59946633517.725182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-59946633517.725182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-249777639.65718827</v>
      </c>
      <c r="L2710" s="444">
        <f t="shared" ca="1" si="134"/>
        <v>-60196411157.38237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-60196411157.38237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-250818379.8224265</v>
      </c>
      <c r="L2711" s="444">
        <f t="shared" ca="1" si="134"/>
        <v>-60447229537.204796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-60447229537.204796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-251863456.40501997</v>
      </c>
      <c r="L2712" s="444">
        <f t="shared" ca="1" si="134"/>
        <v>-60699092993.609818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-60699092993.609818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-252912887.47337428</v>
      </c>
      <c r="L2713" s="444">
        <f t="shared" ca="1" si="134"/>
        <v>-60952005881.083191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-60952005881.083191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-253966691.17117995</v>
      </c>
      <c r="L2714" s="444">
        <f t="shared" ca="1" si="134"/>
        <v>-61205972572.254372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-61205972572.254372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-255024885.71772656</v>
      </c>
      <c r="L2715" s="444">
        <f t="shared" ca="1" si="134"/>
        <v>-61460997457.972099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-61460997457.972099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-256087489.40821707</v>
      </c>
      <c r="L2716" s="444">
        <f t="shared" ca="1" si="134"/>
        <v>-61717084947.380318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-61717084947.380318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-257154520.61408466</v>
      </c>
      <c r="L2717" s="444">
        <f t="shared" ca="1" si="134"/>
        <v>-61974239467.9944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-61974239467.9944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-258225997.78330997</v>
      </c>
      <c r="L2718" s="444">
        <f t="shared" ca="1" si="134"/>
        <v>-62232465465.77771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-62232465465.77771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-259301939.44074047</v>
      </c>
      <c r="L2719" s="444">
        <f t="shared" ca="1" si="134"/>
        <v>-62491767405.218452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-62491767405.218452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-260382364.18841022</v>
      </c>
      <c r="L2720" s="444">
        <f t="shared" ca="1" si="134"/>
        <v>-62752149769.40686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-62752149769.40686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-261467290.70586193</v>
      </c>
      <c r="L2721" s="444">
        <f t="shared" ca="1" si="134"/>
        <v>-63013617060.112724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-63013617060.112724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-262556737.75046968</v>
      </c>
      <c r="L2722" s="444">
        <f t="shared" ca="1" si="134"/>
        <v>-63276173797.863197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-63276173797.863197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-263650724.15776336</v>
      </c>
      <c r="L2723" s="444">
        <f t="shared" ca="1" si="134"/>
        <v>-63539824522.020958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-63539824522.020958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-264749268.84175402</v>
      </c>
      <c r="L2724" s="444">
        <f t="shared" ca="1" si="134"/>
        <v>-63804573790.862709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-63804573790.862709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-265852390.79526129</v>
      </c>
      <c r="L2725" s="444">
        <f t="shared" ca="1" si="134"/>
        <v>-64070426181.657967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-64070426181.657967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-266960109.09024155</v>
      </c>
      <c r="L2726" s="444">
        <f t="shared" ca="1" si="134"/>
        <v>-64337386290.748207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-64337386290.748207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-268072442.8781175</v>
      </c>
      <c r="L2727" s="444">
        <f t="shared" ca="1" si="134"/>
        <v>-64605458733.626328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-64605458733.626328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-269189411.39010972</v>
      </c>
      <c r="L2728" s="444">
        <f t="shared" ca="1" si="134"/>
        <v>-64874648145.016434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-64874648145.016434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-270311033.93756843</v>
      </c>
      <c r="L2729" s="444">
        <f t="shared" ca="1" si="134"/>
        <v>-65144959178.954002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-65144959178.954002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-271437329.91230839</v>
      </c>
      <c r="L2730" s="444">
        <f t="shared" ca="1" si="134"/>
        <v>-65416396508.86631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-65416396508.86631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-272568318.78694296</v>
      </c>
      <c r="L2731" s="444">
        <f t="shared" ca="1" si="134"/>
        <v>-65688964827.653252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-65688964827.653252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-273704020.11522186</v>
      </c>
      <c r="L2732" s="444">
        <f t="shared" ca="1" si="134"/>
        <v>-65962668847.768471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-65962668847.768471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-274844453.5323686</v>
      </c>
      <c r="L2733" s="444">
        <f t="shared" ca="1" si="134"/>
        <v>-66237513301.300842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-66237513301.300842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-275989638.75542015</v>
      </c>
      <c r="L2734" s="444">
        <f t="shared" ca="1" si="134"/>
        <v>-66513502940.056259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-66513502940.056259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-277139595.58356774</v>
      </c>
      <c r="L2735" s="444">
        <f t="shared" ca="1" si="134"/>
        <v>-66790642535.639824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-66790642535.639824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-278294343.89849925</v>
      </c>
      <c r="L2736" s="444">
        <f t="shared" ca="1" si="134"/>
        <v>-67068936879.538322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-67068936879.538322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-279453903.66474301</v>
      </c>
      <c r="L2737" s="444">
        <f t="shared" ca="1" si="134"/>
        <v>-67348390783.203064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-67348390783.203064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-280618294.9300127</v>
      </c>
      <c r="L2738" s="444">
        <f t="shared" ca="1" si="134"/>
        <v>-67629009078.13308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-67629009078.13308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-281787537.82555449</v>
      </c>
      <c r="L2739" s="444">
        <f t="shared" ca="1" si="134"/>
        <v>-67910796615.958633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-67910796615.958633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-282961652.56649429</v>
      </c>
      <c r="L2740" s="444">
        <f t="shared" ca="1" si="134"/>
        <v>-68193758268.525131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-68193758268.525131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-284140659.45218801</v>
      </c>
      <c r="L2741" s="444">
        <f t="shared" ca="1" si="134"/>
        <v>-68477898927.977318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-68477898927.977318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-285324578.86657214</v>
      </c>
      <c r="L2742" s="444">
        <f t="shared" ca="1" si="134"/>
        <v>-68763223506.843887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-68763223506.843887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-286513431.27851617</v>
      </c>
      <c r="L2743" s="444">
        <f t="shared" ca="1" si="134"/>
        <v>-69049736938.122406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-69049736938.122406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-287707237.24217671</v>
      </c>
      <c r="L2744" s="444">
        <f t="shared" ca="1" si="134"/>
        <v>-69337444175.364578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-69337444175.364578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-288906017.3973524</v>
      </c>
      <c r="L2745" s="444">
        <f t="shared" ca="1" si="134"/>
        <v>-69626350192.761932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-69626350192.761932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-290109792.46984136</v>
      </c>
      <c r="L2746" s="444">
        <f t="shared" ca="1" si="134"/>
        <v>-69916459985.231781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-69916459985.231781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-291318583.27179909</v>
      </c>
      <c r="L2747" s="444">
        <f t="shared" ca="1" si="134"/>
        <v>-70207778568.503586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-70207778568.503586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-292532410.70209825</v>
      </c>
      <c r="L2748" s="444">
        <f t="shared" ca="1" si="134"/>
        <v>-70500310979.205688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-70500310979.205688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-293751295.74669039</v>
      </c>
      <c r="L2749" s="444">
        <f t="shared" ca="1" si="134"/>
        <v>-70794062274.952377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-70794062274.952377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-294975259.47896826</v>
      </c>
      <c r="L2750" s="444">
        <f t="shared" ca="1" si="134"/>
        <v>-71089037534.431351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-71089037534.431351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-296204323.0601306</v>
      </c>
      <c r="L2751" s="444">
        <f t="shared" ca="1" si="134"/>
        <v>-71385241857.491486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-71385241857.491486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-297438507.73954785</v>
      </c>
      <c r="L2752" s="444">
        <f t="shared" ca="1" si="134"/>
        <v>-71682680365.231033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-71682680365.231033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-298677834.8551293</v>
      </c>
      <c r="L2753" s="444">
        <f t="shared" ca="1" si="134"/>
        <v>-71981358200.086166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-71981358200.086166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-299922325.83369237</v>
      </c>
      <c r="L2754" s="444">
        <f t="shared" ca="1" si="134"/>
        <v>-72281280525.919861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-72281280525.919861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-301172002.19133276</v>
      </c>
      <c r="L2755" s="444">
        <f t="shared" ca="1" si="134"/>
        <v>-72582452528.111191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-72582452528.111191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-302426885.53379661</v>
      </c>
      <c r="L2756" s="444">
        <f t="shared" ca="1" si="134"/>
        <v>-72884879413.644989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-72884879413.644989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-303686997.55685413</v>
      </c>
      <c r="L2757" s="444">
        <f t="shared" ca="1" si="134"/>
        <v>-73188566411.201843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-73188566411.201843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-304952360.04667437</v>
      </c>
      <c r="L2758" s="444">
        <f t="shared" ca="1" si="134"/>
        <v>-73493518771.24852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-73493518771.24852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-306222994.88020217</v>
      </c>
      <c r="L2759" s="444">
        <f t="shared" ca="1" si="134"/>
        <v>-73799741766.128723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-73799741766.128723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-307498924.02553636</v>
      </c>
      <c r="L2760" s="444">
        <f t="shared" ca="1" si="134"/>
        <v>-74107240690.154266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-74107240690.154266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-308780169.54230946</v>
      </c>
      <c r="L2761" s="444">
        <f t="shared" ca="1" si="134"/>
        <v>-74416020859.696579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-74416020859.696579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-310066753.5820691</v>
      </c>
      <c r="L2762" s="444">
        <f t="shared" ca="1" si="134"/>
        <v>-74726087613.278641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-74726087613.278641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-311358698.38866103</v>
      </c>
      <c r="L2763" s="444">
        <f t="shared" ca="1" si="134"/>
        <v>-75037446311.667297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-75037446311.667297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-312656026.29861373</v>
      </c>
      <c r="L2764" s="444">
        <f t="shared" ca="1" si="134"/>
        <v>-75350102337.965912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-75350102337.965912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-313958759.74152464</v>
      </c>
      <c r="L2765" s="444">
        <f t="shared" ca="1" si="134"/>
        <v>-75664061097.707443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-75664061097.707443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-315266921.2404477</v>
      </c>
      <c r="L2766" s="444">
        <f t="shared" ca="1" si="134"/>
        <v>-75979328018.947891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-75979328018.947891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-316580533.41228288</v>
      </c>
      <c r="L2767" s="444">
        <f t="shared" ca="1" si="134"/>
        <v>-76295908552.360168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-76295908552.360168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-317899618.96816736</v>
      </c>
      <c r="L2768" s="444">
        <f t="shared" ca="1" si="134"/>
        <v>-76613808171.328339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-76613808171.328339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-319224200.71386808</v>
      </c>
      <c r="L2769" s="444">
        <f t="shared" ca="1" si="134"/>
        <v>-76933032372.042206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-76933032372.042206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-320554301.55017585</v>
      </c>
      <c r="L2770" s="444">
        <f t="shared" ca="1" si="134"/>
        <v>-77253586673.592377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-77253586673.592377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-321889944.47330159</v>
      </c>
      <c r="L2771" s="444">
        <f t="shared" ca="1" si="134"/>
        <v>-77575476618.065674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-77575476618.065674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-323231152.57527363</v>
      </c>
      <c r="L2772" s="444">
        <f t="shared" ca="1" si="134"/>
        <v>-77898707770.640945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-77898707770.640945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-324577949.04433727</v>
      </c>
      <c r="L2773" s="444">
        <f t="shared" ca="1" si="134"/>
        <v>-78223285719.685287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-78223285719.685287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-325930357.16535538</v>
      </c>
      <c r="L2774" s="444">
        <f t="shared" ca="1" si="134"/>
        <v>-78549216076.850647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-78549216076.850647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-327288400.32021105</v>
      </c>
      <c r="L2775" s="444">
        <f t="shared" ca="1" si="134"/>
        <v>-78876504477.170853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-78876504477.170853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-328652101.98821187</v>
      </c>
      <c r="L2776" s="444">
        <f t="shared" ca="1" si="134"/>
        <v>-79205156579.159058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-79205156579.159058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-330021485.74649608</v>
      </c>
      <c r="L2777" s="444">
        <f t="shared" ca="1" si="134"/>
        <v>-79535178064.905548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-79535178064.905548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-331396575.2704398</v>
      </c>
      <c r="L2778" s="444">
        <f t="shared" ca="1" si="134"/>
        <v>-79866574640.175995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-79866574640.175995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-332777394.33406663</v>
      </c>
      <c r="L2779" s="444">
        <f t="shared" ca="1" si="134"/>
        <v>-80199352034.510056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-80199352034.510056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-334163966.81045854</v>
      </c>
      <c r="L2780" s="444">
        <f t="shared" ca="1" si="134"/>
        <v>-80533516001.320511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-80533516001.320511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-335556316.67216879</v>
      </c>
      <c r="L2781" s="444">
        <f t="shared" ca="1" si="134"/>
        <v>-80869072317.992676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-80869072317.992676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-336954467.99163616</v>
      </c>
      <c r="L2782" s="444">
        <f t="shared" ca="1" si="134"/>
        <v>-81206026785.984314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-81206026785.984314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-338358444.94160128</v>
      </c>
      <c r="L2783" s="444">
        <f t="shared" ca="1" si="134"/>
        <v>-81544385230.925919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-81544385230.925919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-339768271.79552466</v>
      </c>
      <c r="L2784" s="444">
        <f t="shared" ca="1" si="134"/>
        <v>-81884153502.721451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-81884153502.721451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-341183972.92800605</v>
      </c>
      <c r="L2785" s="444">
        <f t="shared" ca="1" si="134"/>
        <v>-82225337475.64946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-82225337475.64946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-342605572.81520605</v>
      </c>
      <c r="L2786" s="444">
        <f t="shared" ca="1" si="134"/>
        <v>-82567943048.464661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-82567943048.464661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-344033096.03526944</v>
      </c>
      <c r="L2787" s="444">
        <f t="shared" ca="1" si="134"/>
        <v>-82911976144.499924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-82911976144.499924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-345466567.26874965</v>
      </c>
      <c r="L2788" s="444">
        <f t="shared" ca="1" si="134"/>
        <v>-83257442711.768677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-83257442711.768677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-346906011.29903615</v>
      </c>
      <c r="L2789" s="444">
        <f t="shared" ca="1" si="134"/>
        <v>-83604348723.067719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-83604348723.067719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-348351453.01278216</v>
      </c>
      <c r="L2790" s="444">
        <f t="shared" ca="1" si="134"/>
        <v>-83952700176.080505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-83952700176.080505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-349802917.40033543</v>
      </c>
      <c r="L2791" s="444">
        <f t="shared" ca="1" si="134"/>
        <v>-84302503093.480835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-84302503093.480835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-351260429.55617017</v>
      </c>
      <c r="L2792" s="444">
        <f t="shared" ca="1" si="134"/>
        <v>-84653763523.037003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-84653763523.037003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-352724014.67932081</v>
      </c>
      <c r="L2793" s="444">
        <f t="shared" ca="1" si="134"/>
        <v>-85006487537.716324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-85006487537.716324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-354193698.07381803</v>
      </c>
      <c r="L2794" s="444">
        <f t="shared" ca="1" si="134"/>
        <v>-85360681235.790146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-85360681235.790146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-355669505.14912558</v>
      </c>
      <c r="L2795" s="444">
        <f t="shared" ca="1" si="134"/>
        <v>-85716350740.93927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-85716350740.93927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-357151461.42058027</v>
      </c>
      <c r="L2796" s="444">
        <f t="shared" ca="1" si="134"/>
        <v>-86073502202.359848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-86073502202.359848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-358639592.50983268</v>
      </c>
      <c r="L2797" s="444">
        <f t="shared" ca="1" si="134"/>
        <v>-86432141794.869675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-86432141794.869675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-360133924.14529032</v>
      </c>
      <c r="L2798" s="444">
        <f t="shared" ca="1" si="134"/>
        <v>-86792275719.014969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-86792275719.014969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-361634482.16256237</v>
      </c>
      <c r="L2799" s="444">
        <f t="shared" ca="1" si="134"/>
        <v>-87153910201.177536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-87153910201.177536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-363141292.50490642</v>
      </c>
      <c r="L2800" s="444">
        <f t="shared" ca="1" si="134"/>
        <v>-87517051493.682449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-87517051493.682449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-364654381.22367686</v>
      </c>
      <c r="L2801" s="444">
        <f t="shared" ca="1" si="134"/>
        <v>-87881705874.906128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-87881705874.906128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-366173774.4787755</v>
      </c>
      <c r="L2802" s="444">
        <f t="shared" ca="1" si="134"/>
        <v>-88247879649.384903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-88247879649.384903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-367699498.53910375</v>
      </c>
      <c r="L2803" s="444">
        <f t="shared" ca="1" si="134"/>
        <v>-88615579147.924011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-88615579147.924011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-369231579.78301668</v>
      </c>
      <c r="L2804" s="444">
        <f t="shared" ca="1" si="134"/>
        <v>-88984810727.707031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-88984810727.707031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-370770044.69877928</v>
      </c>
      <c r="L2805" s="444">
        <f t="shared" ca="1" si="134"/>
        <v>-89355580772.405807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-89355580772.405807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-372314919.88502419</v>
      </c>
      <c r="L2806" s="444">
        <f t="shared" ca="1" si="134"/>
        <v>-89727895692.290833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-89727895692.290833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-373866232.05121177</v>
      </c>
      <c r="L2807" s="444">
        <f t="shared" ca="1" si="134"/>
        <v>-90101761924.342041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-90101761924.342041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-375424008.01809186</v>
      </c>
      <c r="L2808" s="444">
        <f t="shared" ca="1" si="134"/>
        <v>-90477185932.360138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-90477185932.360138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-376988274.71816725</v>
      </c>
      <c r="L2809" s="444">
        <f t="shared" ca="1" si="134"/>
        <v>-90854174207.078308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-90854174207.078308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-378559059.1961596</v>
      </c>
      <c r="L2810" s="444">
        <f t="shared" ca="1" si="134"/>
        <v>-91232733266.274475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-91232733266.274475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-380136388.60947698</v>
      </c>
      <c r="L2811" s="444">
        <f t="shared" ca="1" si="134"/>
        <v>-91612869654.883957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-91612869654.883957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-381720290.22868317</v>
      </c>
      <c r="L2812" s="444">
        <f t="shared" ca="1" si="134"/>
        <v>-91994589945.11264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-91994589945.11264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-383310791.43796933</v>
      </c>
      <c r="L2813" s="444">
        <f t="shared" ref="L2813:L3067" ca="1" si="139">I2813-J2813+K2813</f>
        <v>-92377900736.550613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-92377900736.550613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-384907919.73562753</v>
      </c>
      <c r="L2814" s="444">
        <f t="shared" ca="1" si="139"/>
        <v>-92762808656.28624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-92762808656.28624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-386511702.73452598</v>
      </c>
      <c r="L2815" s="444">
        <f t="shared" ca="1" si="139"/>
        <v>-93149320359.020767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-93149320359.020767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-388122168.16258651</v>
      </c>
      <c r="L2816" s="444">
        <f t="shared" ca="1" si="139"/>
        <v>-93537442527.18335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-93537442527.18335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-389739343.86326396</v>
      </c>
      <c r="L2817" s="444">
        <f t="shared" ca="1" si="139"/>
        <v>-93927181871.046616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-93927181871.046616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-391363257.79602754</v>
      </c>
      <c r="L2818" s="444">
        <f t="shared" ca="1" si="139"/>
        <v>-94318545128.842636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-94318545128.842636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-392993938.03684431</v>
      </c>
      <c r="L2819" s="444">
        <f t="shared" ca="1" si="139"/>
        <v>-94711539066.879486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-94711539066.879486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-394631412.77866453</v>
      </c>
      <c r="L2820" s="444">
        <f t="shared" ca="1" si="139"/>
        <v>-95106170479.658157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-95106170479.658157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-396275710.331909</v>
      </c>
      <c r="L2821" s="444">
        <f t="shared" ca="1" si="139"/>
        <v>-95502446189.990067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-95502446189.990067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-397926859.12495863</v>
      </c>
      <c r="L2822" s="444">
        <f t="shared" ca="1" si="139"/>
        <v>-95900373049.115021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-95900373049.115021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-399584887.70464593</v>
      </c>
      <c r="L2823" s="444">
        <f t="shared" ca="1" si="139"/>
        <v>-96299957936.819672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-96299957936.819672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-401249824.73674864</v>
      </c>
      <c r="L2824" s="444">
        <f t="shared" ca="1" si="139"/>
        <v>-96701207761.556427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-96701207761.556427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-402921699.0064851</v>
      </c>
      <c r="L2825" s="444">
        <f t="shared" ca="1" si="139"/>
        <v>-97104129460.562912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-97104129460.562912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-404600539.41901213</v>
      </c>
      <c r="L2826" s="444">
        <f t="shared" ca="1" si="139"/>
        <v>-97508729999.981918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-97508729999.981918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-406286374.99992466</v>
      </c>
      <c r="L2827" s="444">
        <f t="shared" ca="1" si="139"/>
        <v>-97915016374.981842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-97915016374.981842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-407979234.89575768</v>
      </c>
      <c r="L2828" s="444">
        <f t="shared" ca="1" si="139"/>
        <v>-98322995609.877594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-98322995609.877594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-409679148.37448996</v>
      </c>
      <c r="L2829" s="444">
        <f t="shared" ca="1" si="139"/>
        <v>-98732674758.25209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-98732674758.25209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-411386144.8260504</v>
      </c>
      <c r="L2830" s="444">
        <f t="shared" ca="1" si="139"/>
        <v>-99144060903.07814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-99144060903.07814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-413100253.76282561</v>
      </c>
      <c r="L2831" s="444">
        <f t="shared" ca="1" si="139"/>
        <v>-99557161156.840973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-99557161156.840973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-414821504.8201707</v>
      </c>
      <c r="L2832" s="444">
        <f t="shared" ca="1" si="139"/>
        <v>-99971982661.661148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-99971982661.661148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-416549927.75692147</v>
      </c>
      <c r="L2833" s="444">
        <f t="shared" ca="1" si="139"/>
        <v>-100388532589.41808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-100388532589.41808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-418285552.45590866</v>
      </c>
      <c r="L2834" s="444">
        <f t="shared" ca="1" si="139"/>
        <v>-100806818141.87398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-100806818141.87398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-420028408.9244749</v>
      </c>
      <c r="L2835" s="444">
        <f t="shared" ca="1" si="139"/>
        <v>-101226846550.79845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-101226846550.79845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-421778527.29499352</v>
      </c>
      <c r="L2836" s="444">
        <f t="shared" ca="1" si="139"/>
        <v>-101648625078.09344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-101648625078.09344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-423535937.82538933</v>
      </c>
      <c r="L2837" s="444">
        <f t="shared" ca="1" si="139"/>
        <v>-102072161015.91884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-102072161015.91884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-425300670.89966184</v>
      </c>
      <c r="L2838" s="444">
        <f t="shared" ca="1" si="139"/>
        <v>-102497461686.8185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-102497461686.8185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-427072757.02841038</v>
      </c>
      <c r="L2839" s="444">
        <f t="shared" ca="1" si="139"/>
        <v>-102924534443.84691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-102924534443.84691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-428852226.84936213</v>
      </c>
      <c r="L2840" s="444">
        <f t="shared" ca="1" si="139"/>
        <v>-103353386670.69627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-103353386670.69627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-430639111.12790114</v>
      </c>
      <c r="L2841" s="444">
        <f t="shared" ca="1" si="139"/>
        <v>-103784025781.82417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-103784025781.82417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-432433440.75760072</v>
      </c>
      <c r="L2842" s="444">
        <f t="shared" ca="1" si="139"/>
        <v>-104216459222.58177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-104216459222.58177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-434235246.76075739</v>
      </c>
      <c r="L2843" s="444">
        <f t="shared" ca="1" si="139"/>
        <v>-104650694469.34253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-104650694469.34253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-436044560.2889272</v>
      </c>
      <c r="L2844" s="444">
        <f t="shared" ca="1" si="139"/>
        <v>-105086739029.63145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-105086739029.63145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-437861412.62346441</v>
      </c>
      <c r="L2845" s="444">
        <f t="shared" ca="1" si="139"/>
        <v>-105524600442.25491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-105524600442.25491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-439685835.17606211</v>
      </c>
      <c r="L2846" s="444">
        <f t="shared" ca="1" si="139"/>
        <v>-105964286277.43097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-105964286277.43097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-441517859.48929572</v>
      </c>
      <c r="L2847" s="444">
        <f t="shared" ca="1" si="139"/>
        <v>-106405804136.92026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-106405804136.92026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-443357517.23716772</v>
      </c>
      <c r="L2848" s="444">
        <f t="shared" ca="1" si="139"/>
        <v>-106849161654.15742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-106849161654.15742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-445204840.22565591</v>
      </c>
      <c r="L2849" s="444">
        <f t="shared" ca="1" si="139"/>
        <v>-107294366494.38309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-107294366494.38309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-447059860.39326286</v>
      </c>
      <c r="L2850" s="444">
        <f t="shared" ca="1" si="139"/>
        <v>-107741426354.77635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-107741426354.77635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-448922609.81156814</v>
      </c>
      <c r="L2851" s="444">
        <f t="shared" ca="1" si="139"/>
        <v>-108190348964.58792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-108190348964.58792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-450793120.68578309</v>
      </c>
      <c r="L2852" s="444">
        <f t="shared" ca="1" si="139"/>
        <v>-108641142085.2737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-108641142085.2737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-452671425.35530698</v>
      </c>
      <c r="L2853" s="444">
        <f t="shared" ca="1" si="139"/>
        <v>-109093813510.629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-109093813510.629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-454557556.2942875</v>
      </c>
      <c r="L2854" s="444">
        <f t="shared" ca="1" si="139"/>
        <v>-109548371066.92328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-109548371066.92328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-456451546.11218023</v>
      </c>
      <c r="L2855" s="444">
        <f t="shared" ca="1" si="139"/>
        <v>-110004822613.03546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-110004822613.03546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-458353427.55431449</v>
      </c>
      <c r="L2856" s="444">
        <f t="shared" ca="1" si="139"/>
        <v>-110463176040.58978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-110463176040.58978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-460263233.50245744</v>
      </c>
      <c r="L2857" s="444">
        <f t="shared" ca="1" si="139"/>
        <v>-110923439274.09224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-110923439274.09224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-462180996.97538424</v>
      </c>
      <c r="L2858" s="444">
        <f t="shared" ca="1" si="139"/>
        <v>-111385620271.06763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-111385620271.06763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-464106751.12944841</v>
      </c>
      <c r="L2859" s="444">
        <f t="shared" ca="1" si="139"/>
        <v>-111849727022.19708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-111849727022.19708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-466040529.2591545</v>
      </c>
      <c r="L2860" s="444">
        <f t="shared" ca="1" si="139"/>
        <v>-112315767551.45624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-112315767551.45624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-467982364.79773438</v>
      </c>
      <c r="L2861" s="444">
        <f t="shared" ca="1" si="139"/>
        <v>-112783749916.25397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-112783749916.25397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-469932291.31772488</v>
      </c>
      <c r="L2862" s="444">
        <f t="shared" ca="1" si="139"/>
        <v>-113253682207.57169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-113253682207.57169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-471890342.53154874</v>
      </c>
      <c r="L2863" s="444">
        <f t="shared" ca="1" si="139"/>
        <v>-113725572550.10324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-113725572550.10324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-473856552.29209685</v>
      </c>
      <c r="L2864" s="444">
        <f t="shared" ca="1" si="139"/>
        <v>-114199429102.39534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-114199429102.39534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-475830954.59331393</v>
      </c>
      <c r="L2865" s="444">
        <f t="shared" ca="1" si="139"/>
        <v>-114675260056.98865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-114675260056.98865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-477813583.570786</v>
      </c>
      <c r="L2866" s="444">
        <f t="shared" ca="1" si="139"/>
        <v>-115153073640.55943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-115153073640.55943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-479804473.50233102</v>
      </c>
      <c r="L2867" s="444">
        <f t="shared" ca="1" si="139"/>
        <v>-115632878114.06177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-115632878114.06177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-481803658.80859077</v>
      </c>
      <c r="L2868" s="444">
        <f t="shared" ca="1" si="139"/>
        <v>-116114681772.87036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-116114681772.87036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-483811174.05362648</v>
      </c>
      <c r="L2869" s="444">
        <f t="shared" ca="1" si="139"/>
        <v>-116598492946.92398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-116598492946.92398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-485827053.94551659</v>
      </c>
      <c r="L2870" s="444">
        <f t="shared" ca="1" si="139"/>
        <v>-117084320000.86949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-117084320000.86949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-487851333.33695614</v>
      </c>
      <c r="L2871" s="444">
        <f t="shared" ca="1" si="139"/>
        <v>-117572171334.20645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-117572171334.20645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-489884047.2258603</v>
      </c>
      <c r="L2872" s="444">
        <f t="shared" ca="1" si="139"/>
        <v>-118062055381.43231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-118062055381.43231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-491925230.75596792</v>
      </c>
      <c r="L2873" s="444">
        <f t="shared" ca="1" si="139"/>
        <v>-118553980612.18828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-118553980612.18828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-493974919.21745116</v>
      </c>
      <c r="L2874" s="444">
        <f t="shared" ca="1" si="139"/>
        <v>-119047955531.40573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-119047955531.40573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-496033148.04752392</v>
      </c>
      <c r="L2875" s="444">
        <f t="shared" ca="1" si="139"/>
        <v>-119543988679.45326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-119543988679.45326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-498099952.83105522</v>
      </c>
      <c r="L2876" s="444">
        <f t="shared" ca="1" si="139"/>
        <v>-120042088632.28432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-120042088632.28432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-500175369.30118459</v>
      </c>
      <c r="L2877" s="444">
        <f t="shared" ca="1" si="139"/>
        <v>-120542264001.58549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-120542264001.58549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-502259433.33993953</v>
      </c>
      <c r="L2878" s="444">
        <f t="shared" ca="1" si="139"/>
        <v>-121044523434.92543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-121044523434.92543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-504352180.97885603</v>
      </c>
      <c r="L2879" s="444">
        <f t="shared" ca="1" si="139"/>
        <v>-121548875615.90428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-121548875615.90428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-506453648.39960116</v>
      </c>
      <c r="L2880" s="444">
        <f t="shared" ca="1" si="139"/>
        <v>-122055329264.30388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-122055329264.30388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-508563871.93459958</v>
      </c>
      <c r="L2881" s="444">
        <f t="shared" ca="1" si="139"/>
        <v>-122563893136.23848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-122563893136.23848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-510682888.06766033</v>
      </c>
      <c r="L2882" s="444">
        <f t="shared" ca="1" si="139"/>
        <v>-123074576024.30614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-123074576024.30614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-512810733.43460888</v>
      </c>
      <c r="L2883" s="444">
        <f t="shared" ca="1" si="139"/>
        <v>-123587386757.74075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-123587386757.74075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-514947444.82391983</v>
      </c>
      <c r="L2884" s="444">
        <f t="shared" ca="1" si="139"/>
        <v>-124102334202.56467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-124102334202.56467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-517093059.17735273</v>
      </c>
      <c r="L2885" s="444">
        <f t="shared" ca="1" si="139"/>
        <v>-124619427261.74202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-124619427261.74202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-519247613.59059167</v>
      </c>
      <c r="L2886" s="444">
        <f t="shared" ca="1" si="139"/>
        <v>-125138674875.33261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-125138674875.33261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-521411145.31388587</v>
      </c>
      <c r="L2887" s="444">
        <f t="shared" ca="1" si="139"/>
        <v>-125660086020.6465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-125660086020.6465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-523583691.75269383</v>
      </c>
      <c r="L2888" s="444">
        <f t="shared" ca="1" si="139"/>
        <v>-126183669712.3992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-126183669712.3992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-525765290.46833009</v>
      </c>
      <c r="L2889" s="444">
        <f t="shared" ca="1" si="139"/>
        <v>-126709435002.86752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-126709435002.86752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-527955979.17861468</v>
      </c>
      <c r="L2890" s="444">
        <f t="shared" ca="1" si="139"/>
        <v>-127237390982.04614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-127237390982.04614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-530155795.75852561</v>
      </c>
      <c r="L2891" s="444">
        <f t="shared" ca="1" si="139"/>
        <v>-127767546777.80467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-127767546777.80467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-532364778.24085277</v>
      </c>
      <c r="L2892" s="444">
        <f t="shared" ca="1" si="139"/>
        <v>-128299911556.04553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-128299911556.04553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-534582964.81685644</v>
      </c>
      <c r="L2893" s="444">
        <f t="shared" ca="1" si="139"/>
        <v>-128834494520.8624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-128834494520.8624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-536810393.83692664</v>
      </c>
      <c r="L2894" s="444">
        <f t="shared" ca="1" si="139"/>
        <v>-129371304914.69933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-129371304914.69933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-539047103.81124723</v>
      </c>
      <c r="L2895" s="444">
        <f t="shared" ca="1" si="139"/>
        <v>-129910352018.51057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-129910352018.51057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-541293133.41046071</v>
      </c>
      <c r="L2896" s="444">
        <f t="shared" ca="1" si="139"/>
        <v>-130451645151.92104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-130451645151.92104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-543548521.46633768</v>
      </c>
      <c r="L2897" s="444">
        <f t="shared" ca="1" si="139"/>
        <v>-130995193673.38737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-130995193673.38737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-545813306.9724474</v>
      </c>
      <c r="L2898" s="444">
        <f t="shared" ca="1" si="139"/>
        <v>-131541006980.35982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-131541006980.35982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-548087529.08483255</v>
      </c>
      <c r="L2899" s="444">
        <f t="shared" ca="1" si="139"/>
        <v>-132089094509.44466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-132089094509.44466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-550371227.12268615</v>
      </c>
      <c r="L2900" s="444">
        <f t="shared" ca="1" si="139"/>
        <v>-132639465736.56734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-132639465736.56734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-552664440.56903052</v>
      </c>
      <c r="L2901" s="444">
        <f t="shared" ca="1" si="139"/>
        <v>-133192130177.13637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-133192130177.13637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-554967209.0714016</v>
      </c>
      <c r="L2902" s="444">
        <f t="shared" ca="1" si="139"/>
        <v>-133747097386.20776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-133747097386.20776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-557279572.4425323</v>
      </c>
      <c r="L2903" s="444">
        <f t="shared" ca="1" si="139"/>
        <v>-134304376958.6503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-134304376958.6503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-559601570.66104293</v>
      </c>
      <c r="L2904" s="444">
        <f t="shared" ca="1" si="139"/>
        <v>-134863978529.31134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-134863978529.31134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-561933243.87213063</v>
      </c>
      <c r="L2905" s="444">
        <f t="shared" ca="1" si="139"/>
        <v>-135425911773.18347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-135425911773.18347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-564274632.38826442</v>
      </c>
      <c r="L2906" s="444">
        <f t="shared" ca="1" si="139"/>
        <v>-135990186405.57173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-135990186405.57173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-566625776.68988216</v>
      </c>
      <c r="L2907" s="444">
        <f t="shared" ca="1" si="139"/>
        <v>-136556812182.26161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-136556812182.26161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-568986717.42609012</v>
      </c>
      <c r="L2908" s="444">
        <f t="shared" ca="1" si="139"/>
        <v>-137125798899.6877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-137125798899.6877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-571357495.41536546</v>
      </c>
      <c r="L2909" s="444">
        <f t="shared" ca="1" si="139"/>
        <v>-137697156395.10306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-137697156395.10306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-573738151.64626276</v>
      </c>
      <c r="L2910" s="444">
        <f t="shared" ca="1" si="139"/>
        <v>-138270894546.74933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-138270894546.74933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-576128727.27812219</v>
      </c>
      <c r="L2911" s="444">
        <f t="shared" ca="1" si="139"/>
        <v>-138847023274.02747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-138847023274.02747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-578529263.64178109</v>
      </c>
      <c r="L2912" s="444">
        <f t="shared" ca="1" si="139"/>
        <v>-139425552537.66925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-139425552537.66925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-580939802.2402885</v>
      </c>
      <c r="L2913" s="444">
        <f t="shared" ca="1" si="139"/>
        <v>-140006492339.90955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-140006492339.90955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-583360384.74962306</v>
      </c>
      <c r="L2914" s="444">
        <f t="shared" ca="1" si="139"/>
        <v>-140589852724.65918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-140589852724.65918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-585791053.01941323</v>
      </c>
      <c r="L2915" s="444">
        <f t="shared" ca="1" si="139"/>
        <v>-141175643777.67859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-141175643777.67859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-588231849.07366073</v>
      </c>
      <c r="L2916" s="444">
        <f t="shared" ca="1" si="139"/>
        <v>-141763875626.75226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-141763875626.75226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-590682815.11146772</v>
      </c>
      <c r="L2917" s="444">
        <f t="shared" ca="1" si="139"/>
        <v>-142354558441.86374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-142354558441.86374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-593143993.50776553</v>
      </c>
      <c r="L2918" s="444">
        <f t="shared" ca="1" si="139"/>
        <v>-142947702435.37149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-142947702435.37149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-595615426.81404781</v>
      </c>
      <c r="L2919" s="444">
        <f t="shared" ca="1" si="139"/>
        <v>-143543317862.18555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-143543317862.18555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-598097157.7591064</v>
      </c>
      <c r="L2920" s="444">
        <f t="shared" ca="1" si="139"/>
        <v>-144141415019.94464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-144141415019.94464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-600589229.24976933</v>
      </c>
      <c r="L2921" s="444">
        <f t="shared" ca="1" si="139"/>
        <v>-144742004249.1944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-144742004249.1944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-603091684.3716433</v>
      </c>
      <c r="L2922" s="444">
        <f t="shared" ca="1" si="139"/>
        <v>-145345095933.56604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-145345095933.56604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-605604566.38985848</v>
      </c>
      <c r="L2923" s="444">
        <f t="shared" ca="1" si="139"/>
        <v>-145950700499.9559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-145950700499.9559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-608127918.7498163</v>
      </c>
      <c r="L2924" s="444">
        <f t="shared" ca="1" si="139"/>
        <v>-146558828418.70572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-146558828418.70572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-610661785.07794046</v>
      </c>
      <c r="L2925" s="444">
        <f t="shared" ca="1" si="139"/>
        <v>-147169490203.78366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-147169490203.78366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-613206209.18243194</v>
      </c>
      <c r="L2926" s="444">
        <f t="shared" ca="1" si="139"/>
        <v>-147782696412.96609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-147782696412.96609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-615761235.05402541</v>
      </c>
      <c r="L2927" s="444">
        <f t="shared" ca="1" si="139"/>
        <v>-148398457648.02011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-148398457648.02011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-618326906.86675048</v>
      </c>
      <c r="L2928" s="444">
        <f t="shared" ca="1" si="139"/>
        <v>-149016784554.88687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-149016784554.88687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-620903268.97869527</v>
      </c>
      <c r="L2929" s="444">
        <f t="shared" ca="1" si="139"/>
        <v>-149637687823.86557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-149637687823.86557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-623490365.93277323</v>
      </c>
      <c r="L2930" s="444">
        <f t="shared" ca="1" si="139"/>
        <v>-150261178189.79834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-150261178189.79834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-626088242.45749307</v>
      </c>
      <c r="L2931" s="444">
        <f t="shared" ca="1" si="139"/>
        <v>-150887266432.25583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-150887266432.25583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-628696943.46773267</v>
      </c>
      <c r="L2932" s="444">
        <f t="shared" ca="1" si="139"/>
        <v>-151515963375.72357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-151515963375.72357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-631316514.06551492</v>
      </c>
      <c r="L2933" s="444">
        <f t="shared" ca="1" si="139"/>
        <v>-152147279889.78909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-152147279889.78909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-633946999.54078794</v>
      </c>
      <c r="L2934" s="444">
        <f t="shared" ca="1" si="139"/>
        <v>-152781226889.3299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-152781226889.3299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-636588445.37220788</v>
      </c>
      <c r="L2935" s="444">
        <f t="shared" ca="1" si="139"/>
        <v>-153417815334.70212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-153417815334.70212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-639240897.22792554</v>
      </c>
      <c r="L2936" s="444">
        <f t="shared" ca="1" si="139"/>
        <v>-154057056231.93005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-154057056231.93005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-641904400.96637523</v>
      </c>
      <c r="L2937" s="444">
        <f t="shared" ca="1" si="139"/>
        <v>-154698960632.89642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-154698960632.89642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-644579002.63706839</v>
      </c>
      <c r="L2938" s="444">
        <f t="shared" ca="1" si="139"/>
        <v>-155343539635.53348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-155343539635.53348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-647264748.48138952</v>
      </c>
      <c r="L2939" s="444">
        <f t="shared" ca="1" si="139"/>
        <v>-155990804384.01486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-155990804384.01486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-649961684.93339527</v>
      </c>
      <c r="L2940" s="444">
        <f t="shared" ca="1" si="139"/>
        <v>-156640766068.94824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-156640766068.94824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-652669858.62061763</v>
      </c>
      <c r="L2941" s="444">
        <f t="shared" ca="1" si="139"/>
        <v>-157293435927.56885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-157293435927.56885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-655389316.36487019</v>
      </c>
      <c r="L2942" s="444">
        <f t="shared" ca="1" si="139"/>
        <v>-157948825243.93372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-157948825243.93372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-658120105.18305719</v>
      </c>
      <c r="L2943" s="444">
        <f t="shared" ca="1" si="139"/>
        <v>-158606945349.11676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-158606945349.11676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-660862272.28798652</v>
      </c>
      <c r="L2944" s="444">
        <f t="shared" ca="1" si="139"/>
        <v>-159267807621.40475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-159267807621.40475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-663615865.08918643</v>
      </c>
      <c r="L2945" s="444">
        <f t="shared" ca="1" si="139"/>
        <v>-159931423486.49393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-159931423486.49393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-666380931.19372463</v>
      </c>
      <c r="L2946" s="444">
        <f t="shared" ca="1" si="139"/>
        <v>-160597804417.68765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-160597804417.68765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-669157518.40703189</v>
      </c>
      <c r="L2947" s="444">
        <f t="shared" ca="1" si="139"/>
        <v>-161266961936.0947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-161266961936.0947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-671945674.73372793</v>
      </c>
      <c r="L2948" s="444">
        <f t="shared" ca="1" si="139"/>
        <v>-161938907610.82843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-161938907610.82843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-674745448.37845182</v>
      </c>
      <c r="L2949" s="444">
        <f t="shared" ca="1" si="139"/>
        <v>-162613653059.20688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-162613653059.20688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-677556887.74669528</v>
      </c>
      <c r="L2950" s="444">
        <f t="shared" ca="1" si="139"/>
        <v>-163291209946.95358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-163291209946.95358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-680380041.44563997</v>
      </c>
      <c r="L2951" s="444">
        <f t="shared" ca="1" si="139"/>
        <v>-163971589988.39923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-163971589988.39923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-683214958.28499675</v>
      </c>
      <c r="L2952" s="444">
        <f t="shared" ca="1" si="139"/>
        <v>-164654804946.68423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-164654804946.68423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-686061687.27785099</v>
      </c>
      <c r="L2953" s="444">
        <f t="shared" ca="1" si="139"/>
        <v>-165340866633.9621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-165340866633.9621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-688920277.6415087</v>
      </c>
      <c r="L2954" s="444">
        <f t="shared" ca="1" si="139"/>
        <v>-166029786911.60361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-166029786911.60361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-691790778.79834831</v>
      </c>
      <c r="L2955" s="444">
        <f t="shared" ca="1" si="139"/>
        <v>-166721577690.40195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-166721577690.40195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-694673240.37667477</v>
      </c>
      <c r="L2956" s="444">
        <f t="shared" ca="1" si="139"/>
        <v>-167416250930.77863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-167416250930.77863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-697567712.21157765</v>
      </c>
      <c r="L2957" s="444">
        <f t="shared" ca="1" si="139"/>
        <v>-168113818642.9902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-168113818642.9902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-700474244.34579253</v>
      </c>
      <c r="L2958" s="444">
        <f t="shared" ca="1" si="139"/>
        <v>-168814292887.336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-168814292887.336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-703392887.03056669</v>
      </c>
      <c r="L2959" s="444">
        <f t="shared" ca="1" si="139"/>
        <v>-169517685774.36658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-169517685774.36658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-706323690.72652745</v>
      </c>
      <c r="L2960" s="444">
        <f t="shared" ca="1" si="139"/>
        <v>-170224009465.09311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-170224009465.09311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-709266706.10455465</v>
      </c>
      <c r="L2961" s="444">
        <f t="shared" ca="1" si="139"/>
        <v>-170933276171.19766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-170933276171.19766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-712221984.04665697</v>
      </c>
      <c r="L2962" s="444">
        <f t="shared" ca="1" si="139"/>
        <v>-171645498155.24432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-171645498155.24432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-715189575.6468513</v>
      </c>
      <c r="L2963" s="444">
        <f t="shared" ca="1" si="139"/>
        <v>-172360687730.89117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-172360687730.89117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-718169532.2120465</v>
      </c>
      <c r="L2964" s="444">
        <f t="shared" ca="1" si="139"/>
        <v>-173078857263.10321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-173078857263.10321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-721161905.26293004</v>
      </c>
      <c r="L2965" s="444">
        <f t="shared" ca="1" si="139"/>
        <v>-173800019168.36615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-173800019168.36615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-724166746.53485894</v>
      </c>
      <c r="L2966" s="444">
        <f t="shared" ca="1" si="139"/>
        <v>-174524185914.901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-174524185914.901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-727184107.97875416</v>
      </c>
      <c r="L2967" s="444">
        <f t="shared" ca="1" si="139"/>
        <v>-175251370022.87976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-175251370022.87976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-730214041.76199901</v>
      </c>
      <c r="L2968" s="444">
        <f t="shared" ca="1" si="139"/>
        <v>-175981584064.64175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-175981584064.64175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-733256600.26934063</v>
      </c>
      <c r="L2969" s="444">
        <f t="shared" ca="1" si="139"/>
        <v>-176714840664.9111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-176714840664.9111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-736311836.10379624</v>
      </c>
      <c r="L2970" s="444">
        <f t="shared" ca="1" si="139"/>
        <v>-177451152501.01489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-177451152501.01489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-739379802.08756208</v>
      </c>
      <c r="L2971" s="444">
        <f t="shared" ca="1" si="139"/>
        <v>-178190532303.10245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-178190532303.10245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-742460551.26292682</v>
      </c>
      <c r="L2972" s="444">
        <f t="shared" ca="1" si="139"/>
        <v>-178932992854.36539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-178932992854.36539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-745554136.89318907</v>
      </c>
      <c r="L2973" s="444">
        <f t="shared" ca="1" si="139"/>
        <v>-179678546991.25858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-179678546991.25858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-748660612.46357739</v>
      </c>
      <c r="L2974" s="444">
        <f t="shared" ca="1" si="139"/>
        <v>-180427207603.72217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-180427207603.72217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-751780031.68217564</v>
      </c>
      <c r="L2975" s="444">
        <f t="shared" ca="1" si="139"/>
        <v>-181178987635.40436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-181178987635.40436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-754912448.48085153</v>
      </c>
      <c r="L2976" s="444">
        <f t="shared" ca="1" si="139"/>
        <v>-181933900083.88522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-181933900083.88522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-758057917.01618838</v>
      </c>
      <c r="L2977" s="444">
        <f t="shared" ca="1" si="139"/>
        <v>-182691958000.9014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-182691958000.9014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-761216491.67042243</v>
      </c>
      <c r="L2978" s="444">
        <f t="shared" ca="1" si="139"/>
        <v>-183453174492.57181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-183453174492.57181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-764388227.05238247</v>
      </c>
      <c r="L2979" s="444">
        <f t="shared" ca="1" si="139"/>
        <v>-184217562719.62418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-184217562719.62418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-767573177.99843407</v>
      </c>
      <c r="L2980" s="444">
        <f t="shared" ca="1" si="139"/>
        <v>-184985135897.62262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-184985135897.62262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-770771399.57342756</v>
      </c>
      <c r="L2981" s="444">
        <f t="shared" ca="1" si="139"/>
        <v>-185755907297.19604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-185755907297.19604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-773982947.07165015</v>
      </c>
      <c r="L2982" s="444">
        <f t="shared" ca="1" si="139"/>
        <v>-186529890244.2677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-186529890244.2677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-777207876.01778209</v>
      </c>
      <c r="L2983" s="444">
        <f t="shared" ca="1" si="139"/>
        <v>-187307098120.28549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-187307098120.28549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-780446242.16785622</v>
      </c>
      <c r="L2984" s="444">
        <f t="shared" ca="1" si="139"/>
        <v>-188087544362.45334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-188087544362.45334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-783698101.5102222</v>
      </c>
      <c r="L2985" s="444">
        <f t="shared" ca="1" si="139"/>
        <v>-188871242463.96356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-188871242463.96356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-786963510.26651478</v>
      </c>
      <c r="L2986" s="444">
        <f t="shared" ca="1" si="139"/>
        <v>-189658205974.23007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-189658205974.23007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-790242524.89262533</v>
      </c>
      <c r="L2987" s="444">
        <f t="shared" ca="1" si="139"/>
        <v>-190448448499.12271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-190448448499.12271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-793535202.07967794</v>
      </c>
      <c r="L2988" s="444">
        <f t="shared" ca="1" si="139"/>
        <v>-191241983701.20239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-191241983701.20239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-796841598.75501001</v>
      </c>
      <c r="L2989" s="444">
        <f t="shared" ca="1" si="139"/>
        <v>-192038825299.9574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-192038825299.9574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-800161772.08315587</v>
      </c>
      <c r="L2990" s="444">
        <f t="shared" ca="1" si="139"/>
        <v>-192838987072.04056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-192838987072.04056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-803495779.46683562</v>
      </c>
      <c r="L2991" s="444">
        <f t="shared" ca="1" si="139"/>
        <v>-193642482851.50739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-193642482851.50739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-806843678.54794741</v>
      </c>
      <c r="L2992" s="444">
        <f t="shared" ca="1" si="139"/>
        <v>-194449326530.05533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-194449326530.05533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-810205527.2085638</v>
      </c>
      <c r="L2993" s="444">
        <f t="shared" ca="1" si="139"/>
        <v>-195259532057.26389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-195259532057.26389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-813581383.57193279</v>
      </c>
      <c r="L2994" s="444">
        <f t="shared" ca="1" si="139"/>
        <v>-196073113440.83582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-196073113440.83582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-816971306.00348258</v>
      </c>
      <c r="L2995" s="444">
        <f t="shared" ca="1" si="139"/>
        <v>-196890084746.83929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-196890084746.83929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-820375353.11183035</v>
      </c>
      <c r="L2996" s="444">
        <f t="shared" ca="1" si="139"/>
        <v>-197710460099.95111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-197710460099.95111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-823793583.74979627</v>
      </c>
      <c r="L2997" s="444">
        <f t="shared" ca="1" si="139"/>
        <v>-198534253683.7009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-198534253683.7009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-827226057.01542044</v>
      </c>
      <c r="L2998" s="444">
        <f t="shared" ca="1" si="139"/>
        <v>-199361479740.71631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-199361479740.71631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-830672832.25298464</v>
      </c>
      <c r="L2999" s="444">
        <f t="shared" ca="1" si="139"/>
        <v>-200192152572.9693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-200192152572.9693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-834133969.05403876</v>
      </c>
      <c r="L3000" s="444">
        <f t="shared" ca="1" si="139"/>
        <v>-201026286542.02335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-201026286542.02335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-837609527.2584306</v>
      </c>
      <c r="L3001" s="444">
        <f t="shared" ca="1" si="139"/>
        <v>-201863896069.28177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-201863896069.28177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-841099566.95534074</v>
      </c>
      <c r="L3002" s="444">
        <f t="shared" ca="1" si="139"/>
        <v>-202704995636.23712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-202704995636.23712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-844604148.48432136</v>
      </c>
      <c r="L3003" s="444">
        <f t="shared" ca="1" si="139"/>
        <v>-203549599784.72144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-203549599784.72144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-848123332.43633926</v>
      </c>
      <c r="L3004" s="444">
        <f t="shared" ca="1" si="139"/>
        <v>-204397723117.15778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-204397723117.15778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-851657179.65482402</v>
      </c>
      <c r="L3005" s="444">
        <f t="shared" ca="1" si="139"/>
        <v>-205249380296.81259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-205249380296.81259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-855205751.23671913</v>
      </c>
      <c r="L3006" s="444">
        <f t="shared" ca="1" si="139"/>
        <v>-206104586048.04932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-206104586048.04932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-858769108.53353882</v>
      </c>
      <c r="L3007" s="444">
        <f t="shared" ca="1" si="139"/>
        <v>-206963355156.58286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-206963355156.58286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-862347313.15242851</v>
      </c>
      <c r="L3008" s="444">
        <f t="shared" ca="1" si="139"/>
        <v>-207825702469.73529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-207825702469.73529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-865940426.95723033</v>
      </c>
      <c r="L3009" s="444">
        <f t="shared" ca="1" si="139"/>
        <v>-208691642896.69254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-208691642896.69254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-869548512.06955218</v>
      </c>
      <c r="L3010" s="444">
        <f t="shared" ca="1" si="139"/>
        <v>-209561191408.76208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-209561191408.76208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-873171630.86984205</v>
      </c>
      <c r="L3011" s="444">
        <f t="shared" ca="1" si="139"/>
        <v>-210434363039.63193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-210434363039.63193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-876809845.99846637</v>
      </c>
      <c r="L3012" s="444">
        <f t="shared" ca="1" si="139"/>
        <v>-211311172885.6304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-211311172885.6304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-880463220.35679328</v>
      </c>
      <c r="L3013" s="444">
        <f t="shared" ca="1" si="139"/>
        <v>-212191636105.98718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-212191636105.98718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-884131817.10827994</v>
      </c>
      <c r="L3014" s="444">
        <f t="shared" ca="1" si="139"/>
        <v>-213075767923.09546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-213075767923.09546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-887815699.67956436</v>
      </c>
      <c r="L3015" s="444">
        <f t="shared" ca="1" si="139"/>
        <v>-213963583622.77502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-213963583622.77502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-891514931.76156259</v>
      </c>
      <c r="L3016" s="444">
        <f t="shared" ca="1" si="139"/>
        <v>-214855098554.53659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-214855098554.53659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-895229577.31056917</v>
      </c>
      <c r="L3017" s="444">
        <f t="shared" ca="1" si="139"/>
        <v>-215750328131.84717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-215750328131.84717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-898959700.54936314</v>
      </c>
      <c r="L3018" s="444">
        <f t="shared" ca="1" si="139"/>
        <v>-216649287832.39655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-216649287832.39655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-902705365.96831894</v>
      </c>
      <c r="L3019" s="444">
        <f t="shared" ca="1" si="139"/>
        <v>-217551993198.36487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-217551993198.36487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-906466638.32652044</v>
      </c>
      <c r="L3020" s="444">
        <f t="shared" ca="1" si="139"/>
        <v>-218458459836.69138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-218458459836.69138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-910243582.65288067</v>
      </c>
      <c r="L3021" s="444">
        <f t="shared" ca="1" si="139"/>
        <v>-219368703419.34427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-219368703419.34427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-914036264.24726772</v>
      </c>
      <c r="L3022" s="444">
        <f t="shared" ca="1" si="139"/>
        <v>-220282739683.59152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-220282739683.59152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-917844748.68163121</v>
      </c>
      <c r="L3023" s="444">
        <f t="shared" ca="1" si="139"/>
        <v>-221200584432.27316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-221200584432.27316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-921669101.80113816</v>
      </c>
      <c r="L3024" s="444">
        <f t="shared" ca="1" si="139"/>
        <v>-222122253534.07431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-222122253534.07431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-925509389.72530949</v>
      </c>
      <c r="L3025" s="444">
        <f t="shared" ca="1" si="139"/>
        <v>-223047762923.79962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-223047762923.79962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-929365678.8491652</v>
      </c>
      <c r="L3026" s="444">
        <f t="shared" ca="1" si="139"/>
        <v>-223977128602.64877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-223977128602.64877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-933238035.84436989</v>
      </c>
      <c r="L3027" s="444">
        <f t="shared" ca="1" si="139"/>
        <v>-224910366638.49313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-224910366638.49313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-937126527.66038799</v>
      </c>
      <c r="L3028" s="444">
        <f t="shared" ca="1" si="139"/>
        <v>-225847493166.15353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-225847493166.15353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-941031221.52563965</v>
      </c>
      <c r="L3029" s="444">
        <f t="shared" ca="1" si="139"/>
        <v>-226788524387.67917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-226788524387.67917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-944952184.94866323</v>
      </c>
      <c r="L3030" s="444">
        <f t="shared" ca="1" si="139"/>
        <v>-227733476572.62784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-227733476572.62784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-948889485.71928263</v>
      </c>
      <c r="L3031" s="444">
        <f t="shared" ca="1" si="139"/>
        <v>-228682366058.34711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-228682366058.34711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-952843191.90977955</v>
      </c>
      <c r="L3032" s="444">
        <f t="shared" ca="1" si="139"/>
        <v>-229635209250.2569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-229635209250.2569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-956813371.87607038</v>
      </c>
      <c r="L3033" s="444">
        <f t="shared" ca="1" si="139"/>
        <v>-230592022622.13297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-230592022622.13297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-960800094.25888729</v>
      </c>
      <c r="L3034" s="444">
        <f t="shared" ca="1" si="139"/>
        <v>-231552822716.39185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-231552822716.39185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-964803427.98496604</v>
      </c>
      <c r="L3035" s="444">
        <f t="shared" ca="1" si="139"/>
        <v>-232517626144.3768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-232517626144.3768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-968823442.26823652</v>
      </c>
      <c r="L3036" s="444">
        <f t="shared" ca="1" si="139"/>
        <v>-233486449586.64505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-233486449586.64505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-972860206.61102104</v>
      </c>
      <c r="L3037" s="444">
        <f t="shared" ca="1" si="139"/>
        <v>-234459309793.25607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-234459309793.25607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-976913790.80523372</v>
      </c>
      <c r="L3038" s="444">
        <f t="shared" ca="1" si="139"/>
        <v>-235436223584.06131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-235436223584.06131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-980984264.93358886</v>
      </c>
      <c r="L3039" s="444">
        <f t="shared" ca="1" si="139"/>
        <v>-236417207848.9949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-236417207848.9949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-985071699.37081194</v>
      </c>
      <c r="L3040" s="444">
        <f t="shared" ca="1" si="139"/>
        <v>-237402279548.36572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-237402279548.36572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-989176164.78485727</v>
      </c>
      <c r="L3041" s="444">
        <f t="shared" ca="1" si="139"/>
        <v>-238391455713.15057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-238391455713.15057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-993297732.13812733</v>
      </c>
      <c r="L3042" s="444">
        <f t="shared" ca="1" si="139"/>
        <v>-239384753445.2887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-239384753445.2887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-997436472.6887027</v>
      </c>
      <c r="L3043" s="444">
        <f t="shared" ca="1" si="139"/>
        <v>-240382189917.97739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-240382189917.97739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-1001592457.9915725</v>
      </c>
      <c r="L3044" s="444">
        <f t="shared" ca="1" si="139"/>
        <v>-241383782375.96896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-241383782375.96896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-1005765759.8998706</v>
      </c>
      <c r="L3045" s="444">
        <f t="shared" ca="1" si="139"/>
        <v>-242389548135.86884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-242389548135.86884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-1009956450.5661201</v>
      </c>
      <c r="L3046" s="444">
        <f t="shared" ca="1" si="139"/>
        <v>-243399504586.43497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-243399504586.43497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-1014164602.4434789</v>
      </c>
      <c r="L3047" s="444">
        <f t="shared" ca="1" si="139"/>
        <v>-244413669188.87845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-244413669188.87845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-1018390288.2869936</v>
      </c>
      <c r="L3048" s="444">
        <f t="shared" ca="1" si="139"/>
        <v>-245432059477.16544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-245432059477.16544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-1022633581.154856</v>
      </c>
      <c r="L3049" s="444">
        <f t="shared" ca="1" si="139"/>
        <v>-246454693058.32028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-246454693058.32028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-1026894554.4096677</v>
      </c>
      <c r="L3050" s="444">
        <f t="shared" ca="1" si="139"/>
        <v>-247481587612.72995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-247481587612.72995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-1031173281.7197081</v>
      </c>
      <c r="L3051" s="444">
        <f t="shared" ca="1" si="139"/>
        <v>-248512760894.44965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-248512760894.44965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-1035469837.0602068</v>
      </c>
      <c r="L3052" s="444">
        <f t="shared" ca="1" si="139"/>
        <v>-249548230731.50986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-249548230731.50986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-1039784294.7146244</v>
      </c>
      <c r="L3053" s="444">
        <f t="shared" ca="1" si="139"/>
        <v>-250588015026.22449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-250588015026.22449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-1044116729.2759353</v>
      </c>
      <c r="L3054" s="444">
        <f t="shared" ca="1" si="139"/>
        <v>-251632131755.50043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-251632131755.50043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-1048467215.6479185</v>
      </c>
      <c r="L3055" s="444">
        <f t="shared" ca="1" si="139"/>
        <v>-252680598971.14835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-252680598971.14835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-1052835829.0464516</v>
      </c>
      <c r="L3056" s="444">
        <f t="shared" ca="1" si="139"/>
        <v>-253733434800.19479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-253733434800.19479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-1057222645.0008115</v>
      </c>
      <c r="L3057" s="444">
        <f t="shared" ca="1" si="139"/>
        <v>-254790657445.19562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-254790657445.19562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-1061627739.3549815</v>
      </c>
      <c r="L3058" s="444">
        <f t="shared" ca="1" si="139"/>
        <v>-255852285184.5506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-255852285184.5506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-1066051188.2689608</v>
      </c>
      <c r="L3059" s="444">
        <f t="shared" ca="1" si="139"/>
        <v>-256918336372.81955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-256918336372.81955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-1070493068.2200813</v>
      </c>
      <c r="L3060" s="444">
        <f t="shared" ca="1" si="139"/>
        <v>-257988829441.03964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-257988829441.03964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-1074953456.0043318</v>
      </c>
      <c r="L3061" s="444">
        <f t="shared" ca="1" si="139"/>
        <v>-259063782897.04398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-259063782897.04398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-1079432428.7376833</v>
      </c>
      <c r="L3062" s="444">
        <f t="shared" ca="1" si="139"/>
        <v>-260143215325.78165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-260143215325.78165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-1083930063.8574233</v>
      </c>
      <c r="L3063" s="444">
        <f t="shared" ca="1" si="139"/>
        <v>-261227145389.63907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-261227145389.63907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-1088446439.1234961</v>
      </c>
      <c r="L3064" s="444">
        <f t="shared" ca="1" si="139"/>
        <v>-262315591828.76257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-262315591828.76257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-1092981632.619844</v>
      </c>
      <c r="L3065" s="444">
        <f t="shared" ca="1" si="139"/>
        <v>-263408573461.38242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-263408573461.38242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-1097535722.7557602</v>
      </c>
      <c r="L3066" s="444">
        <f t="shared" ca="1" si="139"/>
        <v>-264506109184.13818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-264506109184.13818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-1102108788.2672424</v>
      </c>
      <c r="L3067" s="444">
        <f t="shared" ca="1" si="139"/>
        <v>-265608217972.40543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-265608217972.40543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-1106700908.2183559</v>
      </c>
      <c r="L3068" s="444">
        <f t="shared" ref="L3068:L3322" ca="1" si="144">I3068-J3068+K3068</f>
        <v>-266714918880.62378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-266714918880.62378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-1111312162.0025992</v>
      </c>
      <c r="L3069" s="444">
        <f t="shared" ca="1" si="144"/>
        <v>-267826231042.62637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-267826231042.62637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-1115942629.3442764</v>
      </c>
      <c r="L3070" s="444">
        <f t="shared" ca="1" si="144"/>
        <v>-268942173671.97064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-268942173671.97064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-1120592390.2998776</v>
      </c>
      <c r="L3071" s="444">
        <f t="shared" ca="1" si="144"/>
        <v>-270062766062.27051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-270062766062.27051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-1125261525.2594604</v>
      </c>
      <c r="L3072" s="444">
        <f t="shared" ca="1" si="144"/>
        <v>-271188027587.52997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-271188027587.52997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-1129950114.9480414</v>
      </c>
      <c r="L3073" s="444">
        <f t="shared" ca="1" si="144"/>
        <v>-272317977702.478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-272317977702.478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-1134658240.4269917</v>
      </c>
      <c r="L3074" s="444">
        <f t="shared" ca="1" si="144"/>
        <v>-273452635942.905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-273452635942.905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-1139385983.0954375</v>
      </c>
      <c r="L3075" s="444">
        <f t="shared" ca="1" si="144"/>
        <v>-274592021926.00043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-274592021926.00043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-1144133424.6916685</v>
      </c>
      <c r="L3076" s="444">
        <f t="shared" ca="1" si="144"/>
        <v>-275736155350.69208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-275736155350.69208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-1148900647.2945504</v>
      </c>
      <c r="L3077" s="444">
        <f t="shared" ca="1" si="144"/>
        <v>-276885055997.98663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-276885055997.98663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-1153687733.3249443</v>
      </c>
      <c r="L3078" s="444">
        <f t="shared" ca="1" si="144"/>
        <v>-278038743731.31158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-278038743731.31158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-1158494765.5471315</v>
      </c>
      <c r="L3079" s="444">
        <f t="shared" ca="1" si="144"/>
        <v>-279197238496.8587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-279197238496.8587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-1163321827.0702446</v>
      </c>
      <c r="L3080" s="444">
        <f t="shared" ca="1" si="144"/>
        <v>-280360560323.92896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-280360560323.92896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-1168169001.349704</v>
      </c>
      <c r="L3081" s="444">
        <f t="shared" ca="1" si="144"/>
        <v>-281528729325.27869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-281528729325.27869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-1173036372.1886611</v>
      </c>
      <c r="L3082" s="444">
        <f t="shared" ca="1" si="144"/>
        <v>-282701765697.46735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-282701765697.46735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-1177924023.7394474</v>
      </c>
      <c r="L3083" s="444">
        <f t="shared" ca="1" si="144"/>
        <v>-283879689721.20679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-283879689721.20679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-1182832040.5050282</v>
      </c>
      <c r="L3084" s="444">
        <f t="shared" ca="1" si="144"/>
        <v>-285062521761.71179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-285062521761.71179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-1187760507.3404658</v>
      </c>
      <c r="L3085" s="444">
        <f t="shared" ca="1" si="144"/>
        <v>-286250282269.05225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-286250282269.05225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-1192709509.4543843</v>
      </c>
      <c r="L3086" s="444">
        <f t="shared" ca="1" si="144"/>
        <v>-287442991778.50665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-287442991778.50665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-1197679132.4104443</v>
      </c>
      <c r="L3087" s="444">
        <f t="shared" ca="1" si="144"/>
        <v>-288640670910.91711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-288640670910.91711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-1202669462.1288214</v>
      </c>
      <c r="L3088" s="444">
        <f t="shared" ca="1" si="144"/>
        <v>-289843340373.04596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-289843340373.04596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-1207680584.8876915</v>
      </c>
      <c r="L3089" s="444">
        <f t="shared" ca="1" si="144"/>
        <v>-291051020957.93365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-291051020957.93365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-1212712587.3247235</v>
      </c>
      <c r="L3090" s="444">
        <f t="shared" ca="1" si="144"/>
        <v>-292263733545.25836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-292263733545.25836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-1217765556.4385765</v>
      </c>
      <c r="L3091" s="444">
        <f t="shared" ca="1" si="144"/>
        <v>-293481499101.69696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-293481499101.69696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-1222839579.590404</v>
      </c>
      <c r="L3092" s="444">
        <f t="shared" ca="1" si="144"/>
        <v>-294704338681.28735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-294704338681.28735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-1227934744.5053639</v>
      </c>
      <c r="L3093" s="444">
        <f t="shared" ca="1" si="144"/>
        <v>-295932273425.79272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-295932273425.79272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-1233051139.2741363</v>
      </c>
      <c r="L3094" s="444">
        <f t="shared" ca="1" si="144"/>
        <v>-297165324565.06683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-297165324565.06683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-1238188852.3544452</v>
      </c>
      <c r="L3095" s="444">
        <f t="shared" ca="1" si="144"/>
        <v>-298403513417.42126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-298403513417.42126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-1243347972.5725887</v>
      </c>
      <c r="L3096" s="444">
        <f t="shared" ca="1" si="144"/>
        <v>-299646861389.99384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-299646861389.99384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-1248528589.1249743</v>
      </c>
      <c r="L3097" s="444">
        <f t="shared" ca="1" si="144"/>
        <v>-300895389979.11884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-300895389979.11884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-1253730791.5796618</v>
      </c>
      <c r="L3098" s="444">
        <f t="shared" ca="1" si="144"/>
        <v>-302149120770.69849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-302149120770.69849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-1258954669.8779104</v>
      </c>
      <c r="L3099" s="444">
        <f t="shared" ca="1" si="144"/>
        <v>-303408075440.57642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-303408075440.57642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-1264200314.3357351</v>
      </c>
      <c r="L3100" s="444">
        <f t="shared" ca="1" si="144"/>
        <v>-304672275754.91217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-304672275754.91217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-1269467815.6454673</v>
      </c>
      <c r="L3101" s="444">
        <f t="shared" ca="1" si="144"/>
        <v>-305941743570.55762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-305941743570.55762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-1274757264.8773234</v>
      </c>
      <c r="L3102" s="444">
        <f t="shared" ca="1" si="144"/>
        <v>-307216500835.43494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-307216500835.43494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-1280068753.480979</v>
      </c>
      <c r="L3103" s="444">
        <f t="shared" ca="1" si="144"/>
        <v>-308496569588.91589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-308496569588.91589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-1285402373.2871494</v>
      </c>
      <c r="L3104" s="444">
        <f t="shared" ca="1" si="144"/>
        <v>-309781971962.20306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-309781971962.20306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-1290758216.5091794</v>
      </c>
      <c r="L3105" s="444">
        <f t="shared" ca="1" si="144"/>
        <v>-311072730178.71222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-311072730178.71222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-1296136375.7446342</v>
      </c>
      <c r="L3106" s="444">
        <f t="shared" ca="1" si="144"/>
        <v>-312368866554.45685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-312368866554.45685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-1301536943.9769034</v>
      </c>
      <c r="L3107" s="444">
        <f t="shared" ca="1" si="144"/>
        <v>-313670403498.43378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-313670403498.43378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-1306960014.5768075</v>
      </c>
      <c r="L3108" s="444">
        <f t="shared" ca="1" si="144"/>
        <v>-314977363513.01056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-314977363513.01056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-1312405681.3042107</v>
      </c>
      <c r="L3109" s="444">
        <f t="shared" ca="1" si="144"/>
        <v>-316289769194.31476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-316289769194.31476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-1317874038.3096447</v>
      </c>
      <c r="L3110" s="444">
        <f t="shared" ca="1" si="144"/>
        <v>-317607643232.62439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-317607643232.62439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-1323365180.1359348</v>
      </c>
      <c r="L3111" s="444">
        <f t="shared" ca="1" si="144"/>
        <v>-318931008412.76031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-318931008412.76031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-1328879201.7198346</v>
      </c>
      <c r="L3112" s="444">
        <f t="shared" ca="1" si="144"/>
        <v>-320259887614.48016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-320259887614.48016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-1334416198.3936672</v>
      </c>
      <c r="L3113" s="444">
        <f t="shared" ca="1" si="144"/>
        <v>-321594303812.87384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-321594303812.87384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-1339976265.8869743</v>
      </c>
      <c r="L3114" s="444">
        <f t="shared" ca="1" si="144"/>
        <v>-322934280078.7608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-322934280078.7608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-1345559500.3281701</v>
      </c>
      <c r="L3115" s="444">
        <f t="shared" ca="1" si="144"/>
        <v>-324279839579.08899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-324279839579.08899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-1351165998.2462041</v>
      </c>
      <c r="L3116" s="444">
        <f t="shared" ca="1" si="144"/>
        <v>-325631005577.33521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-325631005577.33521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-1356795856.5722301</v>
      </c>
      <c r="L3117" s="444">
        <f t="shared" ca="1" si="144"/>
        <v>-326987801433.90741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-326987801433.90741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-1362449172.6412809</v>
      </c>
      <c r="L3118" s="444">
        <f t="shared" ca="1" si="144"/>
        <v>-328350250606.54871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-328350250606.54871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-1368126044.193953</v>
      </c>
      <c r="L3119" s="444">
        <f t="shared" ca="1" si="144"/>
        <v>-329718376650.74268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-329718376650.74268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-1373826569.3780944</v>
      </c>
      <c r="L3120" s="444">
        <f t="shared" ca="1" si="144"/>
        <v>-331092203220.12079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-331092203220.12079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-1379550846.7505033</v>
      </c>
      <c r="L3121" s="444">
        <f t="shared" ca="1" si="144"/>
        <v>-332471754066.87128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-332471754066.87128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-1385298975.2786303</v>
      </c>
      <c r="L3122" s="444">
        <f t="shared" ca="1" si="144"/>
        <v>-333857053042.1499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-333857053042.1499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-1391071054.3422914</v>
      </c>
      <c r="L3123" s="444">
        <f t="shared" ca="1" si="144"/>
        <v>-335248124096.49219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-335248124096.49219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-1396867183.735384</v>
      </c>
      <c r="L3124" s="444">
        <f t="shared" ca="1" si="144"/>
        <v>-336644991280.2276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-336644991280.2276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-1402687463.6676149</v>
      </c>
      <c r="L3125" s="444">
        <f t="shared" ca="1" si="144"/>
        <v>-338047678743.8952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-338047678743.8952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-1408531994.7662301</v>
      </c>
      <c r="L3126" s="444">
        <f t="shared" ca="1" si="144"/>
        <v>-339456210738.66144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-339456210738.66144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-1414400878.0777559</v>
      </c>
      <c r="L3127" s="444">
        <f t="shared" ca="1" si="144"/>
        <v>-340870611616.7392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-340870611616.7392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-1420294215.0697467</v>
      </c>
      <c r="L3128" s="444">
        <f t="shared" ca="1" si="144"/>
        <v>-342290905831.80896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-342290905831.80896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-1426212107.6325374</v>
      </c>
      <c r="L3129" s="444">
        <f t="shared" ca="1" si="144"/>
        <v>-343717117939.44147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-343717117939.44147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-1432154658.0810061</v>
      </c>
      <c r="L3130" s="444">
        <f t="shared" ca="1" si="144"/>
        <v>-345149272597.52246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-345149272597.52246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-1438121969.1563435</v>
      </c>
      <c r="L3131" s="444">
        <f t="shared" ca="1" si="144"/>
        <v>-346587394566.67883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-346587394566.67883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-1444114144.0278285</v>
      </c>
      <c r="L3132" s="444">
        <f t="shared" ca="1" si="144"/>
        <v>-348031508710.70667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-348031508710.70667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-1450131286.294611</v>
      </c>
      <c r="L3133" s="444">
        <f t="shared" ca="1" si="144"/>
        <v>-349481639997.00128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-349481639997.00128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-1456173499.9875054</v>
      </c>
      <c r="L3134" s="444">
        <f t="shared" ca="1" si="144"/>
        <v>-350937813496.98877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-350937813496.98877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-1462240889.5707865</v>
      </c>
      <c r="L3135" s="444">
        <f t="shared" ca="1" si="144"/>
        <v>-352400054386.55957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-352400054386.55957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-1468333559.9439981</v>
      </c>
      <c r="L3136" s="444">
        <f t="shared" ca="1" si="144"/>
        <v>-353868387946.50354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-353868387946.50354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-1474451616.4437647</v>
      </c>
      <c r="L3137" s="444">
        <f t="shared" ca="1" si="144"/>
        <v>-355342839562.94733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-355342839562.94733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-1480595164.845614</v>
      </c>
      <c r="L3138" s="444">
        <f t="shared" ca="1" si="144"/>
        <v>-356823434727.79297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-356823434727.79297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-1486764311.365804</v>
      </c>
      <c r="L3139" s="444">
        <f t="shared" ca="1" si="144"/>
        <v>-358310199039.15875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-358310199039.15875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-1492959162.6631615</v>
      </c>
      <c r="L3140" s="444">
        <f t="shared" ca="1" si="144"/>
        <v>-359803158201.8219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-359803158201.8219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-1499179825.8409245</v>
      </c>
      <c r="L3141" s="444">
        <f t="shared" ca="1" si="144"/>
        <v>-361302338027.66284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-361302338027.66284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-1505426408.448595</v>
      </c>
      <c r="L3142" s="444">
        <f t="shared" ca="1" si="144"/>
        <v>-362807764436.11145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-362807764436.11145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-1511699018.4837978</v>
      </c>
      <c r="L3143" s="444">
        <f t="shared" ca="1" si="144"/>
        <v>-364319463454.59528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-364319463454.59528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-1517997764.3941469</v>
      </c>
      <c r="L3144" s="444">
        <f t="shared" ca="1" si="144"/>
        <v>-365837461218.98944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-365837461218.98944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-1524322755.0791225</v>
      </c>
      <c r="L3145" s="444">
        <f t="shared" ca="1" si="144"/>
        <v>-367361783974.06854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-367361783974.06854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-1530674099.8919523</v>
      </c>
      <c r="L3146" s="444">
        <f t="shared" ca="1" si="144"/>
        <v>-368892458073.96051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-368892458073.96051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-1537051908.6415021</v>
      </c>
      <c r="L3147" s="444">
        <f t="shared" ca="1" si="144"/>
        <v>-370429509982.60199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-370429509982.60199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-1543456291.5941749</v>
      </c>
      <c r="L3148" s="444">
        <f t="shared" ca="1" si="144"/>
        <v>-371972966274.19617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-371972966274.19617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-1549887359.4758174</v>
      </c>
      <c r="L3149" s="444">
        <f t="shared" ca="1" si="144"/>
        <v>-373522853633.672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-373522853633.672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-1556345223.4736333</v>
      </c>
      <c r="L3150" s="444">
        <f t="shared" ca="1" si="144"/>
        <v>-375079198857.14563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-375079198857.14563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-1562829995.2381067</v>
      </c>
      <c r="L3151" s="444">
        <f t="shared" ca="1" si="144"/>
        <v>-376642028852.38373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-376642028852.38373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-1569341786.8849323</v>
      </c>
      <c r="L3152" s="444">
        <f t="shared" ca="1" si="144"/>
        <v>-378211370639.26868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-378211370639.26868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-1575880710.9969528</v>
      </c>
      <c r="L3153" s="444">
        <f t="shared" ca="1" si="144"/>
        <v>-379787251350.26563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-379787251350.26563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-1582446880.6261067</v>
      </c>
      <c r="L3154" s="444">
        <f t="shared" ca="1" si="144"/>
        <v>-381369698230.89172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-381369698230.89172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-1589040409.2953823</v>
      </c>
      <c r="L3155" s="444">
        <f t="shared" ca="1" si="144"/>
        <v>-382958738640.18713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-382958738640.18713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-1595661411.0007796</v>
      </c>
      <c r="L3156" s="444">
        <f t="shared" ca="1" si="144"/>
        <v>-384554400051.18793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-384554400051.18793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-1602310000.2132831</v>
      </c>
      <c r="L3157" s="444">
        <f t="shared" ca="1" si="144"/>
        <v>-386156710051.40118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-386156710051.40118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-1608986291.8808382</v>
      </c>
      <c r="L3158" s="444">
        <f t="shared" ca="1" si="144"/>
        <v>-387765696343.28204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-387765696343.28204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-1615690401.4303417</v>
      </c>
      <c r="L3159" s="444">
        <f t="shared" ca="1" si="144"/>
        <v>-389381386744.7124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-389381386744.7124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-1622422444.769635</v>
      </c>
      <c r="L3160" s="444">
        <f t="shared" ca="1" si="144"/>
        <v>-391003809189.48206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-391003809189.48206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-1629182538.2895086</v>
      </c>
      <c r="L3161" s="444">
        <f t="shared" ca="1" si="144"/>
        <v>-392632991727.77155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-392632991727.77155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-1635970798.8657148</v>
      </c>
      <c r="L3162" s="444">
        <f t="shared" ca="1" si="144"/>
        <v>-394268962526.63727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-394268962526.63727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-1642787343.8609886</v>
      </c>
      <c r="L3163" s="444">
        <f t="shared" ca="1" si="144"/>
        <v>-395911749870.49823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-395911749870.49823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-1649632291.1270759</v>
      </c>
      <c r="L3164" s="444">
        <f t="shared" ca="1" si="144"/>
        <v>-397561382161.62531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-397561382161.62531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-1656505759.006772</v>
      </c>
      <c r="L3165" s="444">
        <f t="shared" ca="1" si="144"/>
        <v>-399217887920.63208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-399217887920.63208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-1663407866.3359671</v>
      </c>
      <c r="L3166" s="444">
        <f t="shared" ca="1" si="144"/>
        <v>-400881295786.96802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-400881295786.96802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-1670338732.4457002</v>
      </c>
      <c r="L3167" s="444">
        <f t="shared" ca="1" si="144"/>
        <v>-402551634519.4137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-402551634519.4137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-1677298477.1642237</v>
      </c>
      <c r="L3168" s="444">
        <f t="shared" ca="1" si="144"/>
        <v>-404228932996.57794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-404228932996.57794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-1684287220.8190746</v>
      </c>
      <c r="L3169" s="444">
        <f t="shared" ca="1" si="144"/>
        <v>-405913220217.39703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-405913220217.39703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-1691305084.2391543</v>
      </c>
      <c r="L3170" s="444">
        <f t="shared" ca="1" si="144"/>
        <v>-407604525301.63617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-407604525301.63617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-1698352188.7568173</v>
      </c>
      <c r="L3171" s="444">
        <f t="shared" ca="1" si="144"/>
        <v>-409302877490.39301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-409302877490.39301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-1705428656.209971</v>
      </c>
      <c r="L3172" s="444">
        <f t="shared" ca="1" si="144"/>
        <v>-411008306146.60297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-411008306146.60297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-1712534608.9441791</v>
      </c>
      <c r="L3173" s="444">
        <f t="shared" ca="1" si="144"/>
        <v>-412720840755.54712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-412720840755.54712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-1719670169.8147798</v>
      </c>
      <c r="L3174" s="444">
        <f t="shared" ca="1" si="144"/>
        <v>-414440510925.36188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-414440510925.36188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-1726835462.1890078</v>
      </c>
      <c r="L3175" s="444">
        <f t="shared" ca="1" si="144"/>
        <v>-416167346387.5509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-416167346387.5509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-1734030609.9481287</v>
      </c>
      <c r="L3176" s="444">
        <f t="shared" ca="1" si="144"/>
        <v>-417901376997.49902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-417901376997.49902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-1741255737.4895792</v>
      </c>
      <c r="L3177" s="444">
        <f t="shared" ca="1" si="144"/>
        <v>-419642632734.98859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-419642632734.98859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-1748510969.7291191</v>
      </c>
      <c r="L3178" s="444">
        <f t="shared" ca="1" si="144"/>
        <v>-421391143704.71771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-421391143704.71771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-1755796432.1029904</v>
      </c>
      <c r="L3179" s="444">
        <f t="shared" ca="1" si="144"/>
        <v>-423146940136.82068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-423146940136.82068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-1763112250.5700862</v>
      </c>
      <c r="L3180" s="444">
        <f t="shared" ca="1" si="144"/>
        <v>-424910052387.39075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-424910052387.39075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-1770458551.6141281</v>
      </c>
      <c r="L3181" s="444">
        <f t="shared" ca="1" si="144"/>
        <v>-426680510939.00488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-426680510939.00488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-1777835462.2458537</v>
      </c>
      <c r="L3182" s="444">
        <f t="shared" ca="1" si="144"/>
        <v>-428458346401.25073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-428458346401.25073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-1785243110.0052116</v>
      </c>
      <c r="L3183" s="444">
        <f t="shared" ca="1" si="144"/>
        <v>-430243589511.25592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-430243589511.25592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-1792681622.9635663</v>
      </c>
      <c r="L3184" s="444">
        <f t="shared" ca="1" si="144"/>
        <v>-432036271134.21948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-432036271134.21948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-1800151129.7259145</v>
      </c>
      <c r="L3185" s="444">
        <f t="shared" ca="1" si="144"/>
        <v>-433836422263.94537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-433836422263.94537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-1807651759.4331057</v>
      </c>
      <c r="L3186" s="444">
        <f t="shared" ca="1" si="144"/>
        <v>-435644074023.37848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-435644074023.37848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-1815183641.7640769</v>
      </c>
      <c r="L3187" s="444">
        <f t="shared" ca="1" si="144"/>
        <v>-437459257665.14258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-437459257665.14258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-1822746906.9380939</v>
      </c>
      <c r="L3188" s="444">
        <f t="shared" ca="1" si="144"/>
        <v>-439282004572.08069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-439282004572.08069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-1830341685.7170026</v>
      </c>
      <c r="L3189" s="444">
        <f t="shared" ca="1" si="144"/>
        <v>-441112346257.79767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-441112346257.79767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-1837968109.4074903</v>
      </c>
      <c r="L3190" s="444">
        <f t="shared" ca="1" si="144"/>
        <v>-442950314367.20514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-442950314367.20514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-1845626309.8633547</v>
      </c>
      <c r="L3191" s="444">
        <f t="shared" ca="1" si="144"/>
        <v>-444795940677.06848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-444795940677.06848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-1853316419.4877856</v>
      </c>
      <c r="L3192" s="444">
        <f t="shared" ca="1" si="144"/>
        <v>-446649257096.55627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-446649257096.55627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-1861038571.235651</v>
      </c>
      <c r="L3193" s="444">
        <f t="shared" ca="1" si="144"/>
        <v>-448510295667.79193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-448510295667.79193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-1868792898.6157997</v>
      </c>
      <c r="L3194" s="444">
        <f t="shared" ca="1" si="144"/>
        <v>-450379088566.40771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-450379088566.40771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-1876579535.6933658</v>
      </c>
      <c r="L3195" s="444">
        <f t="shared" ca="1" si="144"/>
        <v>-452255668102.10107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-452255668102.10107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-1884398617.0920875</v>
      </c>
      <c r="L3196" s="444">
        <f t="shared" ca="1" si="144"/>
        <v>-454140066719.19318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-454140066719.19318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-1892250277.9966383</v>
      </c>
      <c r="L3197" s="444">
        <f t="shared" ca="1" si="144"/>
        <v>-456032316997.18982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-456032316997.18982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-1900134654.1549575</v>
      </c>
      <c r="L3198" s="444">
        <f t="shared" ca="1" si="144"/>
        <v>-457932451651.34479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-457932451651.34479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-1908051881.8806033</v>
      </c>
      <c r="L3199" s="444">
        <f t="shared" ca="1" si="144"/>
        <v>-459840503533.2254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-459840503533.2254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-1916002098.0551059</v>
      </c>
      <c r="L3200" s="444">
        <f t="shared" ca="1" si="144"/>
        <v>-461756505631.28052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-461756505631.28052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-1923985440.1303356</v>
      </c>
      <c r="L3201" s="444">
        <f t="shared" ca="1" si="144"/>
        <v>-463680491071.41083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-463680491071.41083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-1932002046.1308784</v>
      </c>
      <c r="L3202" s="444">
        <f t="shared" ca="1" si="144"/>
        <v>-465612493117.54169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-465612493117.54169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-1940052054.6564236</v>
      </c>
      <c r="L3203" s="444">
        <f t="shared" ca="1" si="144"/>
        <v>-467552545172.19812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-467552545172.19812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-1948135604.8841588</v>
      </c>
      <c r="L3204" s="444">
        <f t="shared" ca="1" si="144"/>
        <v>-469500680777.08228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-469500680777.08228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-1956252836.5711761</v>
      </c>
      <c r="L3205" s="444">
        <f t="shared" ca="1" si="144"/>
        <v>-471456933613.65344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-471456933613.65344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-1964403890.0568893</v>
      </c>
      <c r="L3206" s="444">
        <f t="shared" ca="1" si="144"/>
        <v>-473421337503.71033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-473421337503.71033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-1972588906.2654598</v>
      </c>
      <c r="L3207" s="444">
        <f t="shared" ca="1" si="144"/>
        <v>-475393926409.97577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-475393926409.97577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-1980808026.7082324</v>
      </c>
      <c r="L3208" s="444">
        <f t="shared" ca="1" si="144"/>
        <v>-477374734436.68402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-477374734436.68402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-1989061393.4861834</v>
      </c>
      <c r="L3209" s="444">
        <f t="shared" ca="1" si="144"/>
        <v>-479363795830.17023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-479363795830.17023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-1997349149.2923758</v>
      </c>
      <c r="L3210" s="444">
        <f t="shared" ca="1" si="144"/>
        <v>-481361144979.46259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-481361144979.46259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-2005671437.4144275</v>
      </c>
      <c r="L3211" s="444">
        <f t="shared" ca="1" si="144"/>
        <v>-483366816416.87701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-483366816416.87701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-2014028401.7369878</v>
      </c>
      <c r="L3212" s="444">
        <f t="shared" ca="1" si="144"/>
        <v>-485380844818.61401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-485380844818.61401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-2022420186.744225</v>
      </c>
      <c r="L3213" s="444">
        <f t="shared" ca="1" si="144"/>
        <v>-487403265005.35822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-487403265005.35822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-2030846937.5223258</v>
      </c>
      <c r="L3214" s="444">
        <f t="shared" ca="1" si="144"/>
        <v>-489434111942.88055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-489434111942.88055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-2039308799.7620022</v>
      </c>
      <c r="L3215" s="444">
        <f t="shared" ca="1" si="144"/>
        <v>-491473420742.64258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-491473420742.64258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-2047805919.7610104</v>
      </c>
      <c r="L3216" s="444">
        <f t="shared" ca="1" si="144"/>
        <v>-493521226662.40356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-493521226662.40356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-2056338444.4266815</v>
      </c>
      <c r="L3217" s="444">
        <f t="shared" ca="1" si="144"/>
        <v>-495577565106.83026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-495577565106.83026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-2064906521.2784591</v>
      </c>
      <c r="L3218" s="444">
        <f t="shared" ca="1" si="144"/>
        <v>-497642471628.1087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-497642471628.1087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-2073510298.4504528</v>
      </c>
      <c r="L3219" s="444">
        <f t="shared" ca="1" si="144"/>
        <v>-499715981926.55914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-499715981926.55914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-2082149924.6939964</v>
      </c>
      <c r="L3220" s="444">
        <f t="shared" ca="1" si="144"/>
        <v>-501798131851.25311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-501798131851.25311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-2090825549.3802214</v>
      </c>
      <c r="L3221" s="444">
        <f t="shared" ca="1" si="144"/>
        <v>-503888957400.63336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-503888957400.63336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-2099537322.5026391</v>
      </c>
      <c r="L3222" s="444">
        <f t="shared" ca="1" si="144"/>
        <v>-505988494723.13599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-505988494723.13599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-2108285394.679733</v>
      </c>
      <c r="L3223" s="444">
        <f t="shared" ca="1" si="144"/>
        <v>-508096780117.81573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-508096780117.81573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-2117069917.1575656</v>
      </c>
      <c r="L3224" s="444">
        <f t="shared" ca="1" si="144"/>
        <v>-510213850034.97333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-510213850034.97333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-2125891041.8123889</v>
      </c>
      <c r="L3225" s="444">
        <f t="shared" ca="1" si="144"/>
        <v>-512339741076.78571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-512339741076.78571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-2134748921.1532741</v>
      </c>
      <c r="L3226" s="444">
        <f t="shared" ca="1" si="144"/>
        <v>-514474489997.93896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-514474489997.93896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-2143643708.3247457</v>
      </c>
      <c r="L3227" s="444">
        <f t="shared" ca="1" si="144"/>
        <v>-516618133706.26373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-516618133706.26373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-2152575557.1094317</v>
      </c>
      <c r="L3228" s="444">
        <f t="shared" ca="1" si="144"/>
        <v>-518770709263.37317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-518770709263.37317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-2161544621.9307213</v>
      </c>
      <c r="L3229" s="444">
        <f t="shared" ca="1" si="144"/>
        <v>-520932253885.30389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-520932253885.30389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-2170551057.855433</v>
      </c>
      <c r="L3230" s="444">
        <f t="shared" ca="1" si="144"/>
        <v>-523102804943.1593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-523102804943.1593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-2179595020.5964975</v>
      </c>
      <c r="L3231" s="444">
        <f t="shared" ca="1" si="144"/>
        <v>-525282399963.7558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-525282399963.7558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-2188676666.5156488</v>
      </c>
      <c r="L3232" s="444">
        <f t="shared" ca="1" si="144"/>
        <v>-527471076630.27142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-527471076630.27142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-2197796152.6261311</v>
      </c>
      <c r="L3233" s="444">
        <f t="shared" ca="1" si="144"/>
        <v>-529668872782.89758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-529668872782.89758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-2206953636.5954065</v>
      </c>
      <c r="L3234" s="444">
        <f t="shared" ca="1" si="144"/>
        <v>-531875826419.49298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-531875826419.49298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-2216149276.7478876</v>
      </c>
      <c r="L3235" s="444">
        <f t="shared" ca="1" si="144"/>
        <v>-534091975696.24084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-534091975696.24084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-2225383232.0676703</v>
      </c>
      <c r="L3236" s="444">
        <f t="shared" ca="1" si="144"/>
        <v>-536317358928.30853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-536317358928.30853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-2234655662.2012854</v>
      </c>
      <c r="L3237" s="444">
        <f t="shared" ca="1" si="144"/>
        <v>-538552014590.50983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-538552014590.50983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-2243966727.4604578</v>
      </c>
      <c r="L3238" s="444">
        <f t="shared" ca="1" si="144"/>
        <v>-540795981317.97028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-540795981317.97028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-2253316588.8248763</v>
      </c>
      <c r="L3239" s="444">
        <f t="shared" ca="1" si="144"/>
        <v>-543049297906.79517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-543049297906.79517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-2262705407.9449797</v>
      </c>
      <c r="L3240" s="444">
        <f t="shared" ca="1" si="144"/>
        <v>-545312003314.74017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-545312003314.74017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-2272133347.1447506</v>
      </c>
      <c r="L3241" s="444">
        <f t="shared" ca="1" si="144"/>
        <v>-547584136661.88495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-547584136661.88495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-2281600569.424521</v>
      </c>
      <c r="L3242" s="444">
        <f t="shared" ca="1" si="144"/>
        <v>-549865737231.30945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-549865737231.30945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-2291107238.4637895</v>
      </c>
      <c r="L3243" s="444">
        <f t="shared" ca="1" si="144"/>
        <v>-552156844469.77319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-552156844469.77319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-2300653518.6240549</v>
      </c>
      <c r="L3244" s="444">
        <f t="shared" ca="1" si="144"/>
        <v>-554457497988.39722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-554457497988.39722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-2310239574.9516549</v>
      </c>
      <c r="L3245" s="444">
        <f t="shared" ca="1" si="144"/>
        <v>-556767737563.34888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-556767737563.34888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-2319865573.1806202</v>
      </c>
      <c r="L3246" s="444">
        <f t="shared" ca="1" si="144"/>
        <v>-559087603136.52954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-559087603136.52954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-2329531679.7355399</v>
      </c>
      <c r="L3247" s="444">
        <f t="shared" ca="1" si="144"/>
        <v>-561417134816.26514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-561417134816.26514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-2339238061.7344379</v>
      </c>
      <c r="L3248" s="444">
        <f t="shared" ca="1" si="144"/>
        <v>-563756372877.99963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-563756372877.99963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-2348984886.9916649</v>
      </c>
      <c r="L3249" s="444">
        <f t="shared" ca="1" si="144"/>
        <v>-566105357764.99133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-566105357764.99133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-2358772324.0207973</v>
      </c>
      <c r="L3250" s="444">
        <f t="shared" ca="1" si="144"/>
        <v>-568464130089.01208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-568464130089.01208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-2368600542.0375504</v>
      </c>
      <c r="L3251" s="444">
        <f t="shared" ca="1" si="144"/>
        <v>-570832730631.04968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-570832730631.04968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-2378469710.962707</v>
      </c>
      <c r="L3252" s="444">
        <f t="shared" ca="1" si="144"/>
        <v>-573211200342.01233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-573211200342.01233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-2388380001.4250512</v>
      </c>
      <c r="L3253" s="444">
        <f t="shared" ca="1" si="144"/>
        <v>-575599580343.43738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-575599580343.43738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-2398331584.7643223</v>
      </c>
      <c r="L3254" s="444">
        <f t="shared" ca="1" si="144"/>
        <v>-577997911928.20166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-577997911928.20166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-2408324633.0341735</v>
      </c>
      <c r="L3255" s="444">
        <f t="shared" ca="1" si="144"/>
        <v>-580406236561.23584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-580406236561.23584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-2418359319.0051494</v>
      </c>
      <c r="L3256" s="444">
        <f t="shared" ca="1" si="144"/>
        <v>-582824595880.24097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-582824595880.24097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-2428435816.1676707</v>
      </c>
      <c r="L3257" s="444">
        <f t="shared" ca="1" si="144"/>
        <v>-585253031696.40869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-585253031696.40869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-2438554298.7350364</v>
      </c>
      <c r="L3258" s="444">
        <f t="shared" ca="1" si="144"/>
        <v>-587691585995.14368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-587691585995.14368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-2448714941.6464319</v>
      </c>
      <c r="L3259" s="444">
        <f t="shared" ca="1" si="144"/>
        <v>-590140300936.79016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-590140300936.79016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-2458917920.5699592</v>
      </c>
      <c r="L3260" s="444">
        <f t="shared" ca="1" si="144"/>
        <v>-592599218857.36011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-592599218857.36011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-2469163411.9056673</v>
      </c>
      <c r="L3261" s="444">
        <f t="shared" ca="1" si="144"/>
        <v>-595068382269.26575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-595068382269.26575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-2479451592.7886071</v>
      </c>
      <c r="L3262" s="444">
        <f t="shared" ca="1" si="144"/>
        <v>-597547833862.05432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-597547833862.05432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-2489782641.0918932</v>
      </c>
      <c r="L3263" s="444">
        <f t="shared" ca="1" si="144"/>
        <v>-600037616503.14624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-600037616503.14624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-2500156735.4297762</v>
      </c>
      <c r="L3264" s="444">
        <f t="shared" ca="1" si="144"/>
        <v>-602537773238.57605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-602537773238.57605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-2510574055.1607337</v>
      </c>
      <c r="L3265" s="444">
        <f t="shared" ca="1" si="144"/>
        <v>-605048347293.73682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-605048347293.73682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-2521034780.3905702</v>
      </c>
      <c r="L3266" s="444">
        <f t="shared" ca="1" si="144"/>
        <v>-607569382074.12744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-607569382074.12744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-2531539091.9755311</v>
      </c>
      <c r="L3267" s="444">
        <f t="shared" ca="1" si="144"/>
        <v>-610100921166.10303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-610100921166.10303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-2542087171.5254292</v>
      </c>
      <c r="L3268" s="444">
        <f t="shared" ca="1" si="144"/>
        <v>-612643008337.62842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-612643008337.62842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-2552679201.406785</v>
      </c>
      <c r="L3269" s="444">
        <f t="shared" ca="1" si="144"/>
        <v>-615195687539.03516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-615195687539.03516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-2563315364.7459798</v>
      </c>
      <c r="L3270" s="444">
        <f t="shared" ca="1" si="144"/>
        <v>-617759002903.78113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-617759002903.78113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-2573995845.4324212</v>
      </c>
      <c r="L3271" s="444">
        <f t="shared" ca="1" si="144"/>
        <v>-620332998749.2135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-620332998749.2135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-2584720828.1217227</v>
      </c>
      <c r="L3272" s="444">
        <f t="shared" ca="1" si="144"/>
        <v>-622917719577.33521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-622917719577.33521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-2595490498.2388968</v>
      </c>
      <c r="L3273" s="444">
        <f t="shared" ca="1" si="144"/>
        <v>-625513210075.5741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-625513210075.5741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-2606305041.9815588</v>
      </c>
      <c r="L3274" s="444">
        <f t="shared" ca="1" si="144"/>
        <v>-628119515117.55566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-628119515117.55566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-2617164646.3231487</v>
      </c>
      <c r="L3275" s="444">
        <f t="shared" ca="1" si="144"/>
        <v>-630736679763.87878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-630736679763.87878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-2628069499.0161614</v>
      </c>
      <c r="L3276" s="444">
        <f t="shared" ca="1" si="144"/>
        <v>-633364749262.8949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-633364749262.8949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-2639019788.5953956</v>
      </c>
      <c r="L3277" s="444">
        <f t="shared" ca="1" si="144"/>
        <v>-636003769051.49023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-636003769051.49023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-2650015704.3812094</v>
      </c>
      <c r="L3278" s="444">
        <f t="shared" ca="1" si="144"/>
        <v>-638653784755.87146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-638653784755.87146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-2661057436.4827976</v>
      </c>
      <c r="L3279" s="444">
        <f t="shared" ca="1" si="144"/>
        <v>-641314842192.35425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-641314842192.35425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-2672145175.801476</v>
      </c>
      <c r="L3280" s="444">
        <f t="shared" ca="1" si="144"/>
        <v>-643986987368.15576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-643986987368.15576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-2683279114.0339823</v>
      </c>
      <c r="L3281" s="444">
        <f t="shared" ca="1" si="144"/>
        <v>-646670266482.1897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-646670266482.1897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-2694459443.6757903</v>
      </c>
      <c r="L3282" s="444">
        <f t="shared" ca="1" si="144"/>
        <v>-649364725925.86548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-649364725925.86548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-2705686358.0244393</v>
      </c>
      <c r="L3283" s="444">
        <f t="shared" ca="1" si="144"/>
        <v>-652070412283.88989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-652070412283.88989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-2716960051.1828747</v>
      </c>
      <c r="L3284" s="444">
        <f t="shared" ca="1" si="144"/>
        <v>-654787372335.07275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-654787372335.07275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-2728280718.0628033</v>
      </c>
      <c r="L3285" s="444">
        <f t="shared" ca="1" si="144"/>
        <v>-657515653053.1355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-657515653053.1355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-2739648554.3880644</v>
      </c>
      <c r="L3286" s="444">
        <f t="shared" ca="1" si="144"/>
        <v>-660255301607.52356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-660255301607.52356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-2751063756.6980147</v>
      </c>
      <c r="L3287" s="444">
        <f t="shared" ca="1" si="144"/>
        <v>-663006365364.22156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-663006365364.22156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-2762526522.3509231</v>
      </c>
      <c r="L3288" s="444">
        <f t="shared" ca="1" si="144"/>
        <v>-665768891886.57251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-665768891886.57251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-2774037049.5273852</v>
      </c>
      <c r="L3289" s="444">
        <f t="shared" ca="1" si="144"/>
        <v>-668542928936.09985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-668542928936.09985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-2785595537.2337494</v>
      </c>
      <c r="L3290" s="444">
        <f t="shared" ca="1" si="144"/>
        <v>-671328524473.33362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-671328524473.33362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-2797202185.3055568</v>
      </c>
      <c r="L3291" s="444">
        <f t="shared" ca="1" si="144"/>
        <v>-674125726658.63916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-674125726658.63916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-2808857194.4109964</v>
      </c>
      <c r="L3292" s="444">
        <f t="shared" ca="1" si="144"/>
        <v>-676934583853.05017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-676934583853.05017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-2820560766.0543756</v>
      </c>
      <c r="L3293" s="444">
        <f t="shared" ca="1" si="144"/>
        <v>-679755144619.10449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-679755144619.10449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-2832313102.5796022</v>
      </c>
      <c r="L3294" s="444">
        <f t="shared" ca="1" si="144"/>
        <v>-682587457721.68408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-682587457721.68408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-2844114407.1736836</v>
      </c>
      <c r="L3295" s="444">
        <f t="shared" ca="1" si="144"/>
        <v>-685431572128.85779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-685431572128.85779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-2855964883.8702407</v>
      </c>
      <c r="L3296" s="444">
        <f t="shared" ca="1" si="144"/>
        <v>-688287537012.72803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-688287537012.72803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-2867864737.5530334</v>
      </c>
      <c r="L3297" s="444">
        <f t="shared" ca="1" si="144"/>
        <v>-691155401750.28101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-691155401750.28101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-2879814173.9595041</v>
      </c>
      <c r="L3298" s="444">
        <f t="shared" ca="1" si="144"/>
        <v>-694035215924.24048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-694035215924.24048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-2891813399.6843352</v>
      </c>
      <c r="L3299" s="444">
        <f t="shared" ca="1" si="144"/>
        <v>-696927029323.9248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-696927029323.9248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-2903862622.1830201</v>
      </c>
      <c r="L3300" s="444">
        <f t="shared" ca="1" si="144"/>
        <v>-699830891946.10779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-699830891946.10779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-2915962049.7754493</v>
      </c>
      <c r="L3301" s="444">
        <f t="shared" ca="1" si="144"/>
        <v>-702746853995.88318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-702746853995.88318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-2928111891.6495132</v>
      </c>
      <c r="L3302" s="444">
        <f t="shared" ca="1" si="144"/>
        <v>-705674965887.53271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-705674965887.53271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-2940312357.8647194</v>
      </c>
      <c r="L3303" s="444">
        <f t="shared" ca="1" si="144"/>
        <v>-708615278245.39746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-708615278245.39746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-2952563659.3558226</v>
      </c>
      <c r="L3304" s="444">
        <f t="shared" ca="1" si="144"/>
        <v>-711567841904.7533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-711567841904.7533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-2964866007.9364719</v>
      </c>
      <c r="L3305" s="444">
        <f t="shared" ca="1" si="144"/>
        <v>-714532707912.68982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-714532707912.68982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-2977219616.3028741</v>
      </c>
      <c r="L3306" s="444">
        <f t="shared" ca="1" si="144"/>
        <v>-717509927528.99268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-717509927528.99268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-2989624698.0374694</v>
      </c>
      <c r="L3307" s="444">
        <f t="shared" ca="1" si="144"/>
        <v>-720499552227.03015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-720499552227.03015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-3002081467.6126256</v>
      </c>
      <c r="L3308" s="444">
        <f t="shared" ca="1" si="144"/>
        <v>-723501633694.64282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-723501633694.64282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-3014590140.3943453</v>
      </c>
      <c r="L3309" s="444">
        <f t="shared" ca="1" si="144"/>
        <v>-726516223835.03711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-726516223835.03711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-3027150932.645988</v>
      </c>
      <c r="L3310" s="444">
        <f t="shared" ca="1" si="144"/>
        <v>-729543374767.68311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-729543374767.68311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-3039764061.5320129</v>
      </c>
      <c r="L3311" s="444">
        <f t="shared" ca="1" si="144"/>
        <v>-732583138829.21509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-732583138829.21509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-3052429745.1217294</v>
      </c>
      <c r="L3312" s="444">
        <f t="shared" ca="1" si="144"/>
        <v>-735635568574.33679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-735635568574.33679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-3065148202.3930697</v>
      </c>
      <c r="L3313" s="444">
        <f t="shared" ca="1" si="144"/>
        <v>-738700716776.72986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-738700716776.72986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-3077919653.2363744</v>
      </c>
      <c r="L3314" s="444">
        <f t="shared" ca="1" si="144"/>
        <v>-741778636429.96619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-741778636429.96619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-3090744318.4581923</v>
      </c>
      <c r="L3315" s="444">
        <f t="shared" ca="1" si="144"/>
        <v>-744869380748.42444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-744869380748.42444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-3103622419.7851019</v>
      </c>
      <c r="L3316" s="444">
        <f t="shared" ca="1" si="144"/>
        <v>-747973003168.20959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-747973003168.20959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-3116554179.8675399</v>
      </c>
      <c r="L3317" s="444">
        <f t="shared" ca="1" si="144"/>
        <v>-751089557348.07715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-751089557348.07715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-3129539822.2836547</v>
      </c>
      <c r="L3318" s="444">
        <f t="shared" ca="1" si="144"/>
        <v>-754219097170.36084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-754219097170.36084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-3142579571.54317</v>
      </c>
      <c r="L3319" s="444">
        <f t="shared" ca="1" si="144"/>
        <v>-757361676741.90405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-757361676741.90405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-3155673653.0912666</v>
      </c>
      <c r="L3320" s="444">
        <f t="shared" ca="1" si="144"/>
        <v>-760517350394.99536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-760517350394.99536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-3168822293.3124804</v>
      </c>
      <c r="L3321" s="444">
        <f t="shared" ca="1" si="144"/>
        <v>-763686172688.30786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-763686172688.30786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-3182025719.534616</v>
      </c>
      <c r="L3322" s="444">
        <f t="shared" ca="1" si="144"/>
        <v>-766868198407.84253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-766868198407.84253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-3195284160.0326772</v>
      </c>
      <c r="L3323" s="444">
        <f t="shared" ref="L3323:L3577" ca="1" si="149">I3323-J3323+K3323</f>
        <v>-770063482567.87524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-770063482567.87524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-3208597844.0328135</v>
      </c>
      <c r="L3324" s="444">
        <f t="shared" ca="1" si="149"/>
        <v>-773272080411.90808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-773272080411.90808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-3221967001.7162838</v>
      </c>
      <c r="L3325" s="444">
        <f t="shared" ca="1" si="149"/>
        <v>-776494047413.62439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-776494047413.62439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-3235391864.2234349</v>
      </c>
      <c r="L3326" s="444">
        <f t="shared" ca="1" si="149"/>
        <v>-779729439277.84778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-779729439277.84778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-3248872663.6576991</v>
      </c>
      <c r="L3327" s="444">
        <f t="shared" ca="1" si="149"/>
        <v>-782978311941.50549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-782978311941.50549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-3262409633.0896063</v>
      </c>
      <c r="L3328" s="444">
        <f t="shared" ca="1" si="149"/>
        <v>-786240721574.59509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-786240721574.59509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-3276003006.560813</v>
      </c>
      <c r="L3329" s="444">
        <f t="shared" ca="1" si="149"/>
        <v>-789516724581.15588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-789516724581.15588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-3289653019.0881495</v>
      </c>
      <c r="L3330" s="444">
        <f t="shared" ca="1" si="149"/>
        <v>-792806377600.24402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-792806377600.24402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-3303359906.6676836</v>
      </c>
      <c r="L3331" s="444">
        <f t="shared" ca="1" si="149"/>
        <v>-796109737506.91174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-796109737506.91174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-3317123906.2787991</v>
      </c>
      <c r="L3332" s="444">
        <f t="shared" ca="1" si="149"/>
        <v>-799426861413.19055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-799426861413.19055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-3330945255.8882937</v>
      </c>
      <c r="L3333" s="444">
        <f t="shared" ca="1" si="149"/>
        <v>-802757806669.07886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-802757806669.07886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-3344824194.4544954</v>
      </c>
      <c r="L3334" s="444">
        <f t="shared" ca="1" si="149"/>
        <v>-806102630863.53333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-806102630863.53333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-3358760961.9313889</v>
      </c>
      <c r="L3335" s="444">
        <f t="shared" ca="1" si="149"/>
        <v>-809461391825.46472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-809461391825.46472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-3372755799.2727695</v>
      </c>
      <c r="L3336" s="444">
        <f t="shared" ca="1" si="149"/>
        <v>-812834147624.73755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-812834147624.73755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-3386808948.4364066</v>
      </c>
      <c r="L3337" s="444">
        <f t="shared" ca="1" si="149"/>
        <v>-816220956573.17395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-816220956573.17395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-3400920652.3882246</v>
      </c>
      <c r="L3338" s="444">
        <f t="shared" ca="1" si="149"/>
        <v>-819621877225.56213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-819621877225.56213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-3415091155.1065087</v>
      </c>
      <c r="L3339" s="444">
        <f t="shared" ca="1" si="149"/>
        <v>-823036968380.6687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-823036968380.6687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-3429320701.5861197</v>
      </c>
      <c r="L3340" s="444">
        <f t="shared" ca="1" si="149"/>
        <v>-826466289082.25476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-826466289082.25476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-3443609537.8427281</v>
      </c>
      <c r="L3341" s="444">
        <f t="shared" ca="1" si="149"/>
        <v>-829909898620.09753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-829909898620.09753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-3457957910.9170728</v>
      </c>
      <c r="L3342" s="444">
        <f t="shared" ca="1" si="149"/>
        <v>-833367856531.01465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-833367856531.01465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-3472366068.8792276</v>
      </c>
      <c r="L3343" s="444">
        <f t="shared" ca="1" si="149"/>
        <v>-836840222599.89392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-836840222599.89392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-3486834260.8328915</v>
      </c>
      <c r="L3344" s="444">
        <f t="shared" ca="1" si="149"/>
        <v>-840327056860.72681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-840327056860.72681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-3501362736.9196949</v>
      </c>
      <c r="L3345" s="444">
        <f t="shared" ca="1" si="149"/>
        <v>-843828419597.64648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-843828419597.64648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-3515951748.3235269</v>
      </c>
      <c r="L3346" s="444">
        <f t="shared" ca="1" si="149"/>
        <v>-847344371345.96997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-847344371345.96997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-3530601547.2748747</v>
      </c>
      <c r="L3347" s="444">
        <f t="shared" ca="1" si="149"/>
        <v>-850874972893.24487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-850874972893.24487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-3545312387.0551867</v>
      </c>
      <c r="L3348" s="444">
        <f t="shared" ca="1" si="149"/>
        <v>-854420285280.30005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-854420285280.30005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-3560084522.0012503</v>
      </c>
      <c r="L3349" s="444">
        <f t="shared" ca="1" si="149"/>
        <v>-857980369802.30127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-857980369802.30127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-3574918207.5095882</v>
      </c>
      <c r="L3350" s="444">
        <f t="shared" ca="1" si="149"/>
        <v>-861555288009.81091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-861555288009.81091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-3589813700.0408788</v>
      </c>
      <c r="L3351" s="444">
        <f t="shared" ca="1" si="149"/>
        <v>-865145101709.85181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-865145101709.85181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-3604771257.1243825</v>
      </c>
      <c r="L3352" s="444">
        <f t="shared" ca="1" si="149"/>
        <v>-868749872966.9762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-868749872966.9762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-3619791137.3624005</v>
      </c>
      <c r="L3353" s="444">
        <f t="shared" ca="1" si="149"/>
        <v>-872369664104.33862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-872369664104.33862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-3634873600.4347444</v>
      </c>
      <c r="L3354" s="444">
        <f t="shared" ca="1" si="149"/>
        <v>-876004537704.77332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-876004537704.77332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-3650018907.1032219</v>
      </c>
      <c r="L3355" s="444">
        <f t="shared" ca="1" si="149"/>
        <v>-879654556611.87659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-879654556611.87659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-3665227319.2161527</v>
      </c>
      <c r="L3356" s="444">
        <f t="shared" ca="1" si="149"/>
        <v>-883319783931.09277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-883319783931.09277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-3680499099.7128863</v>
      </c>
      <c r="L3357" s="444">
        <f t="shared" ca="1" si="149"/>
        <v>-887000283030.80566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-887000283030.80566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-3695834512.6283569</v>
      </c>
      <c r="L3358" s="444">
        <f t="shared" ca="1" si="149"/>
        <v>-890696117543.43408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-890696117543.43408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-3711233823.0976419</v>
      </c>
      <c r="L3359" s="444">
        <f t="shared" ca="1" si="149"/>
        <v>-894407351366.53174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-894407351366.53174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-3726697297.3605494</v>
      </c>
      <c r="L3360" s="444">
        <f t="shared" ca="1" si="149"/>
        <v>-898134048663.89233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-898134048663.89233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-3742225202.7662187</v>
      </c>
      <c r="L3361" s="444">
        <f t="shared" ca="1" si="149"/>
        <v>-901876273866.65857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-901876273866.65857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-3757817807.7777433</v>
      </c>
      <c r="L3362" s="444">
        <f t="shared" ca="1" si="149"/>
        <v>-905634091674.43628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-905634091674.43628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-3773475381.9768176</v>
      </c>
      <c r="L3363" s="444">
        <f t="shared" ca="1" si="149"/>
        <v>-909407567056.41309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-909407567056.41309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-3789198196.0683885</v>
      </c>
      <c r="L3364" s="444">
        <f t="shared" ca="1" si="149"/>
        <v>-913196765252.48145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-913196765252.48145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-3804986521.8853393</v>
      </c>
      <c r="L3365" s="444">
        <f t="shared" ca="1" si="149"/>
        <v>-917001751774.36682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-917001751774.36682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-3820840632.3931956</v>
      </c>
      <c r="L3366" s="444">
        <f t="shared" ca="1" si="149"/>
        <v>-920822592406.76001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-920822592406.76001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-3836760801.6948333</v>
      </c>
      <c r="L3367" s="444">
        <f t="shared" ca="1" si="149"/>
        <v>-924659353208.45483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-924659353208.45483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-3852747305.0352283</v>
      </c>
      <c r="L3368" s="444">
        <f t="shared" ca="1" si="149"/>
        <v>-928512100513.49011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-928512100513.49011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-3868800418.8062086</v>
      </c>
      <c r="L3369" s="444">
        <f t="shared" ca="1" si="149"/>
        <v>-932380900932.29626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-932380900932.29626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-3884920420.5512342</v>
      </c>
      <c r="L3370" s="444">
        <f t="shared" ca="1" si="149"/>
        <v>-936265821352.84753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-936265821352.84753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-3901107588.9701977</v>
      </c>
      <c r="L3371" s="444">
        <f t="shared" ca="1" si="149"/>
        <v>-940166928941.81775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-940166928941.81775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-3917362203.9242406</v>
      </c>
      <c r="L3372" s="444">
        <f t="shared" ca="1" si="149"/>
        <v>-944084291145.74194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-944084291145.74194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-3933684546.4405909</v>
      </c>
      <c r="L3373" s="444">
        <f t="shared" ca="1" si="149"/>
        <v>-948017975692.1825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-948017975692.1825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-3950074898.7174268</v>
      </c>
      <c r="L3374" s="444">
        <f t="shared" ca="1" si="149"/>
        <v>-951968050590.8999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-951968050590.8999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-3966533544.1287494</v>
      </c>
      <c r="L3375" s="444">
        <f t="shared" ca="1" si="149"/>
        <v>-955934584135.02869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-955934584135.02869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-3983060767.2292862</v>
      </c>
      <c r="L3376" s="444">
        <f t="shared" ca="1" si="149"/>
        <v>-959917644902.25793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-959917644902.25793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-3999656853.759408</v>
      </c>
      <c r="L3377" s="444">
        <f t="shared" ca="1" si="149"/>
        <v>-963917301756.01733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-963917301756.01733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-4016322090.6500726</v>
      </c>
      <c r="L3378" s="444">
        <f t="shared" ca="1" si="149"/>
        <v>-967933623846.66736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-967933623846.66736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-4033056766.0277805</v>
      </c>
      <c r="L3379" s="444">
        <f t="shared" ca="1" si="149"/>
        <v>-971966680612.69519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-971966680612.69519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-4049861169.2195625</v>
      </c>
      <c r="L3380" s="444">
        <f t="shared" ca="1" si="149"/>
        <v>-976016541781.91479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-976016541781.91479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-4066735590.7579784</v>
      </c>
      <c r="L3381" s="444">
        <f t="shared" ca="1" si="149"/>
        <v>-980083277372.67273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-980083277372.67273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-4083680322.3861365</v>
      </c>
      <c r="L3382" s="444">
        <f t="shared" ca="1" si="149"/>
        <v>-984166957695.05884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-984166957695.05884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-4100695657.0627451</v>
      </c>
      <c r="L3383" s="444">
        <f t="shared" ca="1" si="149"/>
        <v>-988267653352.12158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-988267653352.12158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-4117781888.9671736</v>
      </c>
      <c r="L3384" s="444">
        <f t="shared" ca="1" si="149"/>
        <v>-992385435241.08875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-992385435241.08875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-4134939313.5045371</v>
      </c>
      <c r="L3385" s="444">
        <f t="shared" ca="1" si="149"/>
        <v>-996520374554.59326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-996520374554.59326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-4152168227.3108053</v>
      </c>
      <c r="L3386" s="444">
        <f t="shared" ca="1" si="149"/>
        <v>-1000672542781.9041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-1000672542781.9041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-4169468928.2579336</v>
      </c>
      <c r="L3387" s="444">
        <f t="shared" ca="1" si="149"/>
        <v>-1004842011710.162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-1004842011710.162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-4186841715.4590087</v>
      </c>
      <c r="L3388" s="444">
        <f t="shared" ca="1" si="149"/>
        <v>-1009028853425.621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-1009028853425.621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-4204286889.2734208</v>
      </c>
      <c r="L3389" s="444">
        <f t="shared" ca="1" si="149"/>
        <v>-1013233140314.8944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-1013233140314.8944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-4221804751.3120599</v>
      </c>
      <c r="L3390" s="444">
        <f t="shared" ca="1" si="149"/>
        <v>-1017454945066.2064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-1017454945066.2064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-4239395604.4425273</v>
      </c>
      <c r="L3391" s="444">
        <f t="shared" ca="1" si="149"/>
        <v>-1021694340670.6489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-1021694340670.6489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-4257059752.7943707</v>
      </c>
      <c r="L3392" s="444">
        <f t="shared" ca="1" si="149"/>
        <v>-1025951400423.4432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-1025951400423.4432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-4274797501.7643466</v>
      </c>
      <c r="L3393" s="444">
        <f t="shared" ca="1" si="149"/>
        <v>-1030226197925.2076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-1030226197925.2076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-4292609158.021699</v>
      </c>
      <c r="L3394" s="444">
        <f t="shared" ca="1" si="149"/>
        <v>-1034518807083.2294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-1034518807083.2294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-4310495029.5134554</v>
      </c>
      <c r="L3395" s="444">
        <f t="shared" ca="1" si="149"/>
        <v>-1038829302112.7428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-1038829302112.7428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-4328455425.4697618</v>
      </c>
      <c r="L3396" s="444">
        <f t="shared" ca="1" si="149"/>
        <v>-1043157757538.2125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-1043157757538.2125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-4346490656.4092178</v>
      </c>
      <c r="L3397" s="444">
        <f t="shared" ca="1" si="149"/>
        <v>-1047504248194.6217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-1047504248194.6217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-4364601034.1442575</v>
      </c>
      <c r="L3398" s="444">
        <f t="shared" ca="1" si="149"/>
        <v>-1051868849228.766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-1051868849228.766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-4382786871.7865248</v>
      </c>
      <c r="L3399" s="444">
        <f t="shared" ca="1" si="149"/>
        <v>-1056251636100.5525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-1056251636100.5525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-4401048483.7523012</v>
      </c>
      <c r="L3400" s="444">
        <f t="shared" ca="1" si="149"/>
        <v>-1060652684584.3048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-1060652684584.3048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-4419386185.7679367</v>
      </c>
      <c r="L3401" s="444">
        <f t="shared" ca="1" si="149"/>
        <v>-1065072070770.0728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-1065072070770.0728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-4437800294.8753023</v>
      </c>
      <c r="L3402" s="444">
        <f t="shared" ca="1" si="149"/>
        <v>-1069509871064.948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-1069509871064.948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-4456291129.4372835</v>
      </c>
      <c r="L3403" s="444">
        <f t="shared" ca="1" si="149"/>
        <v>-1073966162194.3853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-1073966162194.3853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-4474859009.1432714</v>
      </c>
      <c r="L3404" s="444">
        <f t="shared" ca="1" si="149"/>
        <v>-1078441021203.5286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-1078441021203.5286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-4493504255.0147018</v>
      </c>
      <c r="L3405" s="444">
        <f t="shared" ca="1" si="149"/>
        <v>-1082934525458.5432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-1082934525458.5432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-4512227189.4105968</v>
      </c>
      <c r="L3406" s="444">
        <f t="shared" ca="1" si="149"/>
        <v>-1087446752647.9539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-1087446752647.9539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-4531028136.0331411</v>
      </c>
      <c r="L3407" s="444">
        <f t="shared" ca="1" si="149"/>
        <v>-1091977780783.9869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-1091977780783.9869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-4549907419.933279</v>
      </c>
      <c r="L3408" s="444">
        <f t="shared" ca="1" si="149"/>
        <v>-1096527688203.9202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-1096527688203.9202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-4568865367.5163336</v>
      </c>
      <c r="L3409" s="444">
        <f t="shared" ca="1" si="149"/>
        <v>-1101096553571.4365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-1101096553571.4365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-4587902306.5476522</v>
      </c>
      <c r="L3410" s="444">
        <f t="shared" ca="1" si="149"/>
        <v>-1105684455877.9841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-1105684455877.9841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-4607018566.158267</v>
      </c>
      <c r="L3411" s="444">
        <f t="shared" ca="1" si="149"/>
        <v>-1110291474444.1423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-1110291474444.1423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-4626214476.8505926</v>
      </c>
      <c r="L3412" s="444">
        <f t="shared" ca="1" si="149"/>
        <v>-1114917688920.9929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-1114917688920.9929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-4645490370.504137</v>
      </c>
      <c r="L3413" s="444">
        <f t="shared" ca="1" si="149"/>
        <v>-1119563179291.4971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-1119563179291.4971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-4664846580.381238</v>
      </c>
      <c r="L3414" s="444">
        <f t="shared" ca="1" si="149"/>
        <v>-1124228025871.8784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-1124228025871.8784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-4684283441.1328268</v>
      </c>
      <c r="L3415" s="444">
        <f t="shared" ca="1" si="149"/>
        <v>-1128912309313.0112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-1128912309313.0112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-4703801288.8042135</v>
      </c>
      <c r="L3416" s="444">
        <f t="shared" ca="1" si="149"/>
        <v>-1133616110601.8154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-1133616110601.8154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-4723400460.8408976</v>
      </c>
      <c r="L3417" s="444">
        <f t="shared" ca="1" si="149"/>
        <v>-1138339511062.6563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-1138339511062.6563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-4743081296.0944014</v>
      </c>
      <c r="L3418" s="444">
        <f t="shared" ca="1" si="149"/>
        <v>-1143082592358.7507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-1143082592358.7507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-4762844134.8281279</v>
      </c>
      <c r="L3419" s="444">
        <f t="shared" ca="1" si="149"/>
        <v>-1147845436493.5789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-1147845436493.5789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-4782689318.7232456</v>
      </c>
      <c r="L3420" s="444">
        <f t="shared" ca="1" si="149"/>
        <v>-1152628125812.302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-1152628125812.302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-4802617190.8845921</v>
      </c>
      <c r="L3421" s="444">
        <f t="shared" ca="1" si="149"/>
        <v>-1157430743003.1865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-1157430743003.1865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-4822628095.8466101</v>
      </c>
      <c r="L3422" s="444">
        <f t="shared" ca="1" si="149"/>
        <v>-1162253371099.0332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-1162253371099.0332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-4842722379.5793047</v>
      </c>
      <c r="L3423" s="444">
        <f t="shared" ca="1" si="149"/>
        <v>-1167096093478.6125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-1167096093478.6125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-4862900389.4942188</v>
      </c>
      <c r="L3424" s="444">
        <f t="shared" ca="1" si="149"/>
        <v>-1171958993868.1067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-1171958993868.1067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-4883162474.4504442</v>
      </c>
      <c r="L3425" s="444">
        <f t="shared" ca="1" si="149"/>
        <v>-1176842156342.5571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-1176842156342.5571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-4903508984.7606544</v>
      </c>
      <c r="L3426" s="444">
        <f t="shared" ca="1" si="149"/>
        <v>-1181745665327.3179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-1181745665327.3179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-4923940272.1971579</v>
      </c>
      <c r="L3427" s="444">
        <f t="shared" ca="1" si="149"/>
        <v>-1186669605599.5151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-1186669605599.5151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-4944456689.9979801</v>
      </c>
      <c r="L3428" s="444">
        <f t="shared" ca="1" si="149"/>
        <v>-1191614062289.5132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-1191614062289.5132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-4965058592.8729715</v>
      </c>
      <c r="L3429" s="444">
        <f t="shared" ca="1" si="149"/>
        <v>-1196579120882.3862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-1196579120882.3862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-4985746337.009943</v>
      </c>
      <c r="L3430" s="444">
        <f t="shared" ca="1" si="149"/>
        <v>-1201564867219.3962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-1201564867219.3962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-5006520280.0808172</v>
      </c>
      <c r="L3431" s="444">
        <f t="shared" ca="1" si="149"/>
        <v>-1206571387499.4771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-1206571387499.4771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-5027380781.2478209</v>
      </c>
      <c r="L3432" s="444">
        <f t="shared" ca="1" si="149"/>
        <v>-1211598768280.7249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-1211598768280.7249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-5048328201.1696873</v>
      </c>
      <c r="L3433" s="444">
        <f t="shared" ca="1" si="149"/>
        <v>-1216647096481.8945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-1216647096481.8945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-5069362902.0078936</v>
      </c>
      <c r="L3434" s="444">
        <f t="shared" ca="1" si="149"/>
        <v>-1221716459383.9023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-1221716459383.9023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-5090485247.4329262</v>
      </c>
      <c r="L3435" s="444">
        <f t="shared" ca="1" si="149"/>
        <v>-1226806944631.3352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-1226806944631.3352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-5111695602.6305637</v>
      </c>
      <c r="L3436" s="444">
        <f t="shared" ca="1" si="149"/>
        <v>-1231918640233.9658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-1231918640233.9658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-5132994334.3081913</v>
      </c>
      <c r="L3437" s="444">
        <f t="shared" ca="1" si="149"/>
        <v>-1237051634568.2739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-1237051634568.2739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-5154381810.7011414</v>
      </c>
      <c r="L3438" s="444">
        <f t="shared" ca="1" si="149"/>
        <v>-1242206016378.9751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-1242206016378.9751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-5175858401.5790625</v>
      </c>
      <c r="L3439" s="444">
        <f t="shared" ca="1" si="149"/>
        <v>-1247381874780.5542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-1247381874780.5542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-5197424478.2523088</v>
      </c>
      <c r="L3440" s="444">
        <f t="shared" ca="1" si="149"/>
        <v>-1252579299258.8064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-1252579299258.8064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-5219080413.5783596</v>
      </c>
      <c r="L3441" s="444">
        <f t="shared" ca="1" si="149"/>
        <v>-1257798379672.3848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-1257798379672.3848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-5240826581.9682693</v>
      </c>
      <c r="L3442" s="444">
        <f t="shared" ca="1" si="149"/>
        <v>-1263039206254.353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-1263039206254.353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-5262663359.3931379</v>
      </c>
      <c r="L3443" s="444">
        <f t="shared" ca="1" si="149"/>
        <v>-1268301869613.7461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-1268301869613.7461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-5284591123.3906088</v>
      </c>
      <c r="L3444" s="444">
        <f t="shared" ca="1" si="149"/>
        <v>-1273586460737.1367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-1273586460737.1367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-5306610253.0714025</v>
      </c>
      <c r="L3445" s="444">
        <f t="shared" ca="1" si="149"/>
        <v>-1278893070990.208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-1278893070990.208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-5328721129.1258669</v>
      </c>
      <c r="L3446" s="444">
        <f t="shared" ca="1" si="149"/>
        <v>-1284221792119.334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-1284221792119.334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-5350924133.8305578</v>
      </c>
      <c r="L3447" s="444">
        <f t="shared" ca="1" si="149"/>
        <v>-1289572716253.1646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-1289572716253.1646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-5373219651.0548525</v>
      </c>
      <c r="L3448" s="444">
        <f t="shared" ca="1" si="149"/>
        <v>-1294945935904.2195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-1294945935904.2195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-5395608066.267581</v>
      </c>
      <c r="L3449" s="444">
        <f t="shared" ca="1" si="149"/>
        <v>-1300341543970.4871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-1300341543970.4871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-5418089766.5436964</v>
      </c>
      <c r="L3450" s="444">
        <f t="shared" ca="1" si="149"/>
        <v>-1305759633737.0308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-1305759633737.0308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-5440665140.570961</v>
      </c>
      <c r="L3451" s="444">
        <f t="shared" ca="1" si="149"/>
        <v>-1311200298877.6018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-1311200298877.6018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-5463334578.6566744</v>
      </c>
      <c r="L3452" s="444">
        <f t="shared" ca="1" si="149"/>
        <v>-1316663633456.2585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-1316663633456.2585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-5486098472.7344103</v>
      </c>
      <c r="L3453" s="444">
        <f t="shared" ca="1" si="149"/>
        <v>-1322149731928.9929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-1322149731928.9929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-5508957216.3708038</v>
      </c>
      <c r="L3454" s="444">
        <f t="shared" ca="1" si="149"/>
        <v>-1327658689145.3638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-1327658689145.3638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-5531911204.7723494</v>
      </c>
      <c r="L3455" s="444">
        <f t="shared" ca="1" si="149"/>
        <v>-1333190600350.1362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-1333190600350.1362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-5554960834.7922344</v>
      </c>
      <c r="L3456" s="444">
        <f t="shared" ca="1" si="149"/>
        <v>-1338745561184.9285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-1338745561184.9285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-5578106504.9372015</v>
      </c>
      <c r="L3457" s="444">
        <f t="shared" ca="1" si="149"/>
        <v>-1344323667689.8657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-1344323667689.8657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-5601348615.3744402</v>
      </c>
      <c r="L3458" s="444">
        <f t="shared" ca="1" si="149"/>
        <v>-1349925016305.2402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-1349925016305.2402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-5624687567.9385014</v>
      </c>
      <c r="L3459" s="444">
        <f t="shared" ca="1" si="149"/>
        <v>-1355549703873.1787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-1355549703873.1787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-5648123766.1382446</v>
      </c>
      <c r="L3460" s="444">
        <f t="shared" ca="1" si="149"/>
        <v>-1361197827639.3169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-1361197827639.3169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-5671657615.1638203</v>
      </c>
      <c r="L3461" s="444">
        <f t="shared" ca="1" si="149"/>
        <v>-1366869485254.4807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-1366869485254.4807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-5695289521.8936691</v>
      </c>
      <c r="L3462" s="444">
        <f t="shared" ca="1" si="149"/>
        <v>-1372564774776.3743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-1372564774776.3743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-5719019894.9015598</v>
      </c>
      <c r="L3463" s="444">
        <f t="shared" ca="1" si="149"/>
        <v>-1378283794671.2759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-1378283794671.2759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-5742849144.4636497</v>
      </c>
      <c r="L3464" s="444">
        <f t="shared" ca="1" si="149"/>
        <v>-1384026643815.7395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-1384026643815.7395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-5766777682.5655813</v>
      </c>
      <c r="L3465" s="444">
        <f t="shared" ca="1" si="149"/>
        <v>-1389793421498.3052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-1389793421498.3052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-5790805922.909605</v>
      </c>
      <c r="L3466" s="444">
        <f t="shared" ca="1" si="149"/>
        <v>-1395584227421.2148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-1395584227421.2148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-5814934280.9217281</v>
      </c>
      <c r="L3467" s="444">
        <f t="shared" ca="1" si="149"/>
        <v>-1401399161702.1365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-1401399161702.1365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-5839163173.7589016</v>
      </c>
      <c r="L3468" s="444">
        <f t="shared" ca="1" si="149"/>
        <v>-1407238324875.8953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-1407238324875.8953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-5863493020.3162298</v>
      </c>
      <c r="L3469" s="444">
        <f t="shared" ca="1" si="149"/>
        <v>-1413101817896.2114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-1413101817896.2114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-5887924241.2342138</v>
      </c>
      <c r="L3470" s="444">
        <f t="shared" ca="1" si="149"/>
        <v>-1418989742137.4456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-1418989742137.4456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-5912457258.906023</v>
      </c>
      <c r="L3471" s="444">
        <f t="shared" ca="1" si="149"/>
        <v>-1424902199396.3516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-1424902199396.3516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-5937092497.4847984</v>
      </c>
      <c r="L3472" s="444">
        <f t="shared" ca="1" si="149"/>
        <v>-1430839291893.8364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-1430839291893.8364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-5961830382.8909855</v>
      </c>
      <c r="L3473" s="444">
        <f t="shared" ca="1" si="149"/>
        <v>-1436801122276.7273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-1436801122276.7273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-5986671342.8196974</v>
      </c>
      <c r="L3474" s="444">
        <f t="shared" ca="1" si="149"/>
        <v>-1442787793619.5469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-1442787793619.5469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-6011615806.7481117</v>
      </c>
      <c r="L3475" s="444">
        <f t="shared" ca="1" si="149"/>
        <v>-1448799409426.2949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-1448799409426.2949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-6036664205.9428959</v>
      </c>
      <c r="L3476" s="444">
        <f t="shared" ca="1" si="149"/>
        <v>-1454836073632.2378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-1454836073632.2378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-6061816973.4676571</v>
      </c>
      <c r="L3477" s="444">
        <f t="shared" ca="1" si="149"/>
        <v>-1460897890605.7056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-1460897890605.7056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-6087074544.1904402</v>
      </c>
      <c r="L3478" s="444">
        <f t="shared" ca="1" si="149"/>
        <v>-1466984965149.896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-1466984965149.896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-6112437354.7912331</v>
      </c>
      <c r="L3479" s="444">
        <f t="shared" ca="1" si="149"/>
        <v>-1473097402504.6873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-1473097402504.6873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-6137905843.7695303</v>
      </c>
      <c r="L3480" s="444">
        <f t="shared" ca="1" si="149"/>
        <v>-1479235308348.4568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-1479235308348.4568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-6163480451.4519033</v>
      </c>
      <c r="L3481" s="444">
        <f t="shared" ca="1" si="149"/>
        <v>-1485398788799.9087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-1485398788799.9087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-6189161619.9996195</v>
      </c>
      <c r="L3482" s="444">
        <f t="shared" ca="1" si="149"/>
        <v>-1491587950419.9082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-1491587950419.9082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-6214949793.4162846</v>
      </c>
      <c r="L3483" s="444">
        <f t="shared" ca="1" si="149"/>
        <v>-1497802900213.3245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-1497802900213.3245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-6240845417.5555182</v>
      </c>
      <c r="L3484" s="444">
        <f t="shared" ca="1" si="149"/>
        <v>-1504043745630.8799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-1504043745630.8799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-6266848940.1286659</v>
      </c>
      <c r="L3485" s="444">
        <f t="shared" ca="1" si="149"/>
        <v>-1510310594571.0085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-1510310594571.0085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-6292960810.7125359</v>
      </c>
      <c r="L3486" s="444">
        <f t="shared" ca="1" si="149"/>
        <v>-1516603555381.7212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-1516603555381.7212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-6319181480.7571716</v>
      </c>
      <c r="L3487" s="444">
        <f t="shared" ca="1" si="149"/>
        <v>-1522922736862.4783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-1522922736862.4783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-6345511403.5936594</v>
      </c>
      <c r="L3488" s="444">
        <f t="shared" ca="1" si="149"/>
        <v>-1529268248266.072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-1529268248266.072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-6371951034.441967</v>
      </c>
      <c r="L3489" s="444">
        <f t="shared" ca="1" si="149"/>
        <v>-1535640199300.5139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-1535640199300.5139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-6398500830.418808</v>
      </c>
      <c r="L3490" s="444">
        <f t="shared" ca="1" si="149"/>
        <v>-1542038700130.9326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-1542038700130.9326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-6425161250.5455523</v>
      </c>
      <c r="L3491" s="444">
        <f t="shared" ca="1" si="149"/>
        <v>-1548463861381.4783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-1548463861381.4783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-6451932755.7561598</v>
      </c>
      <c r="L3492" s="444">
        <f t="shared" ca="1" si="149"/>
        <v>-1554915794137.2344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-1554915794137.2344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-6478815808.9051428</v>
      </c>
      <c r="L3493" s="444">
        <f t="shared" ca="1" si="149"/>
        <v>-1561394609946.1394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-1561394609946.1394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-6505810874.7755804</v>
      </c>
      <c r="L3494" s="444">
        <f t="shared" ca="1" si="149"/>
        <v>-1567900420820.915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-1567900420820.915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-6532918420.0871458</v>
      </c>
      <c r="L3495" s="444">
        <f t="shared" ca="1" si="149"/>
        <v>-1574433339241.0022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-1574433339241.0022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-6560138913.5041761</v>
      </c>
      <c r="L3496" s="444">
        <f t="shared" ca="1" si="149"/>
        <v>-1580993478154.5063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-1580993478154.5063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-6587472825.6437759</v>
      </c>
      <c r="L3497" s="444">
        <f t="shared" ca="1" si="149"/>
        <v>-1587580950980.1501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-1587580950980.1501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-6614920629.0839586</v>
      </c>
      <c r="L3498" s="444">
        <f t="shared" ca="1" si="149"/>
        <v>-1594195871609.2341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-1594195871609.2341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-6642482798.371809</v>
      </c>
      <c r="L3499" s="444">
        <f t="shared" ca="1" si="149"/>
        <v>-1600838354407.606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-1600838354407.606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-6670159810.0316916</v>
      </c>
      <c r="L3500" s="444">
        <f t="shared" ca="1" si="149"/>
        <v>-1607508514217.6377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-1607508514217.6377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-6697952142.5734901</v>
      </c>
      <c r="L3501" s="444">
        <f t="shared" ca="1" si="149"/>
        <v>-1614206466360.2112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-1614206466360.2112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-6725860276.5008802</v>
      </c>
      <c r="L3502" s="444">
        <f t="shared" ca="1" si="149"/>
        <v>-1620932326636.7122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-1620932326636.7122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-6753884694.3196335</v>
      </c>
      <c r="L3503" s="444">
        <f t="shared" ca="1" si="149"/>
        <v>-1627686211331.0317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-1627686211331.0317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-6782025880.5459652</v>
      </c>
      <c r="L3504" s="444">
        <f t="shared" ca="1" si="149"/>
        <v>-1634468237211.5776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-1634468237211.5776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-6810284321.7149067</v>
      </c>
      <c r="L3505" s="444">
        <f t="shared" ca="1" si="149"/>
        <v>-1641278521533.2925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-1641278521533.2925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-6838660506.3887186</v>
      </c>
      <c r="L3506" s="444">
        <f t="shared" ca="1" si="149"/>
        <v>-1648117182039.6812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-1648117182039.6812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-6867154925.1653385</v>
      </c>
      <c r="L3507" s="444">
        <f t="shared" ca="1" si="149"/>
        <v>-1654984336964.8464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-1654984336964.8464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-6895768070.6868601</v>
      </c>
      <c r="L3508" s="444">
        <f t="shared" ca="1" si="149"/>
        <v>-1661880105035.5332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-1661880105035.5332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-6924500437.6480551</v>
      </c>
      <c r="L3509" s="444">
        <f t="shared" ca="1" si="149"/>
        <v>-1668804605473.1812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-1668804605473.1812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-6953352522.8049212</v>
      </c>
      <c r="L3510" s="444">
        <f t="shared" ca="1" si="149"/>
        <v>-1675757957995.9861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-1675757957995.9861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-6982324824.9832754</v>
      </c>
      <c r="L3511" s="444">
        <f t="shared" ca="1" si="149"/>
        <v>-1682740282820.9692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-1682740282820.9692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-7011417845.0873718</v>
      </c>
      <c r="L3512" s="444">
        <f t="shared" ca="1" si="149"/>
        <v>-1689751700666.0566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-1689751700666.0566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-7040632086.1085691</v>
      </c>
      <c r="L3513" s="444">
        <f t="shared" ca="1" si="149"/>
        <v>-1696792332752.1653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-1696792332752.1653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-7069968053.1340218</v>
      </c>
      <c r="L3514" s="444">
        <f t="shared" ca="1" si="149"/>
        <v>-1703862300805.2993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-1703862300805.2993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-7099426253.3554134</v>
      </c>
      <c r="L3515" s="444">
        <f t="shared" ca="1" si="149"/>
        <v>-1710961727058.6548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-1710961727058.6548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-7129007196.0777283</v>
      </c>
      <c r="L3516" s="444">
        <f t="shared" ca="1" si="149"/>
        <v>-1718090734254.7324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-1718090734254.7324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-7158711392.7280512</v>
      </c>
      <c r="L3517" s="444">
        <f t="shared" ca="1" si="149"/>
        <v>-1725249445647.4604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-1725249445647.4604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-7188539356.864419</v>
      </c>
      <c r="L3518" s="444">
        <f t="shared" ca="1" si="149"/>
        <v>-1732437985004.325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-1732437985004.325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-7218491604.1846876</v>
      </c>
      <c r="L3519" s="444">
        <f t="shared" ca="1" si="149"/>
        <v>-1739656476608.5095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-1739656476608.5095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-7248568652.5354548</v>
      </c>
      <c r="L3520" s="444">
        <f t="shared" ca="1" si="149"/>
        <v>-1746905045261.0449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-1746905045261.0449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-7278771021.9210205</v>
      </c>
      <c r="L3521" s="444">
        <f t="shared" ca="1" si="149"/>
        <v>-1754183816282.9658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-1754183816282.9658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-7309099234.5123577</v>
      </c>
      <c r="L3522" s="444">
        <f t="shared" ca="1" si="149"/>
        <v>-1761492915517.4783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-1761492915517.4783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-7339553814.6561604</v>
      </c>
      <c r="L3523" s="444">
        <f t="shared" ca="1" si="149"/>
        <v>-1768832469332.1345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-1768832469332.1345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-7370135288.883893</v>
      </c>
      <c r="L3524" s="444">
        <f t="shared" ca="1" si="149"/>
        <v>-1776202604621.0183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-1776202604621.0183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-7400844185.9209099</v>
      </c>
      <c r="L3525" s="444">
        <f t="shared" ca="1" si="149"/>
        <v>-1783603448806.9392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-1783603448806.9392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-7431681036.6955795</v>
      </c>
      <c r="L3526" s="444">
        <f t="shared" ca="1" si="149"/>
        <v>-1791035129843.6348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-1791035129843.6348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-7462646374.3484783</v>
      </c>
      <c r="L3527" s="444">
        <f t="shared" ca="1" si="149"/>
        <v>-1798497776217.9832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-1798497776217.9832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-7493740734.2415962</v>
      </c>
      <c r="L3528" s="444">
        <f t="shared" ca="1" si="149"/>
        <v>-1805991516952.2249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-1805991516952.2249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-7524964653.9676037</v>
      </c>
      <c r="L3529" s="444">
        <f t="shared" ca="1" si="149"/>
        <v>-1813516481606.1924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-1813516481606.1924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-7556318673.3591356</v>
      </c>
      <c r="L3530" s="444">
        <f t="shared" ca="1" si="149"/>
        <v>-1821072800279.5515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-1821072800279.5515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-7587803334.4981318</v>
      </c>
      <c r="L3531" s="444">
        <f t="shared" ca="1" si="149"/>
        <v>-1828660603614.0496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-1828660603614.0496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-7619419181.7252064</v>
      </c>
      <c r="L3532" s="444">
        <f t="shared" ca="1" si="149"/>
        <v>-1836280022795.7747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-1836280022795.7747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-7651166761.6490622</v>
      </c>
      <c r="L3533" s="444">
        <f t="shared" ca="1" si="149"/>
        <v>-1843931189557.4238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-1843931189557.4238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-7683046623.1559324</v>
      </c>
      <c r="L3534" s="444">
        <f t="shared" ca="1" si="149"/>
        <v>-1851614236180.5798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-1851614236180.5798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-7715059317.4190836</v>
      </c>
      <c r="L3535" s="444">
        <f t="shared" ca="1" si="149"/>
        <v>-1859329295497.999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-1859329295497.999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-7747205397.908329</v>
      </c>
      <c r="L3536" s="444">
        <f t="shared" ca="1" si="149"/>
        <v>-1867076500895.9075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-1867076500895.9075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-7779485420.3996143</v>
      </c>
      <c r="L3537" s="444">
        <f t="shared" ca="1" si="149"/>
        <v>-1874855986316.3071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-1874855986316.3071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-7811899942.9846125</v>
      </c>
      <c r="L3538" s="444">
        <f t="shared" ca="1" si="149"/>
        <v>-1882667886259.2917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-1882667886259.2917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-7844449526.0803823</v>
      </c>
      <c r="L3539" s="444">
        <f t="shared" ca="1" si="149"/>
        <v>-1890512335785.3721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-1890512335785.3721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-7877134732.4390497</v>
      </c>
      <c r="L3540" s="444">
        <f t="shared" ca="1" si="149"/>
        <v>-1898389470517.811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-1898389470517.811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-7909956127.157546</v>
      </c>
      <c r="L3541" s="444">
        <f t="shared" ca="1" si="149"/>
        <v>-1906299426644.9685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-1906299426644.9685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-7942914277.6873684</v>
      </c>
      <c r="L3542" s="444">
        <f t="shared" ca="1" si="149"/>
        <v>-1914242340922.6558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-1914242340922.6558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-7976009753.8443975</v>
      </c>
      <c r="L3543" s="444">
        <f t="shared" ca="1" si="149"/>
        <v>-1922218350676.5002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-1922218350676.5002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-8009243127.8187494</v>
      </c>
      <c r="L3544" s="444">
        <f t="shared" ca="1" si="149"/>
        <v>-1930227593804.3191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-1930227593804.3191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-8042614974.1846628</v>
      </c>
      <c r="L3545" s="444">
        <f t="shared" ca="1" si="149"/>
        <v>-1938270208778.5037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-1938270208778.5037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-8076125869.9104328</v>
      </c>
      <c r="L3546" s="444">
        <f t="shared" ca="1" si="149"/>
        <v>-1946346334648.4141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-1946346334648.4141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-8109776394.3683929</v>
      </c>
      <c r="L3547" s="444">
        <f t="shared" ca="1" si="149"/>
        <v>-1954456111042.7825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-1954456111042.7825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-8143567129.3449268</v>
      </c>
      <c r="L3548" s="444">
        <f t="shared" ca="1" si="149"/>
        <v>-1962599678172.1274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-1962599678172.1274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-8177498659.0505304</v>
      </c>
      <c r="L3549" s="444">
        <f t="shared" ca="1" si="149"/>
        <v>-1970777176831.178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-1970777176831.178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-8211571570.1299086</v>
      </c>
      <c r="L3550" s="444">
        <f t="shared" ca="1" si="149"/>
        <v>-1978988748401.3079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-1978988748401.3079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-8245786451.6721163</v>
      </c>
      <c r="L3551" s="444">
        <f t="shared" ca="1" si="149"/>
        <v>-1987234534852.98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-1987234534852.98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-8280143895.2207499</v>
      </c>
      <c r="L3552" s="444">
        <f t="shared" ca="1" si="149"/>
        <v>-1995514678748.2007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-1995514678748.2007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-8314644494.7841702</v>
      </c>
      <c r="L3553" s="444">
        <f t="shared" ca="1" si="149"/>
        <v>-2003829323242.9849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-2003829323242.9849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-8349288846.8457699</v>
      </c>
      <c r="L3554" s="444">
        <f t="shared" ca="1" si="149"/>
        <v>-2012178612089.8306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-2012178612089.8306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-8384077550.3742943</v>
      </c>
      <c r="L3555" s="444">
        <f t="shared" ca="1" si="149"/>
        <v>-2020562689640.2048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-2020562689640.2048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-8419011206.8341856</v>
      </c>
      <c r="L3556" s="444">
        <f t="shared" ca="1" si="149"/>
        <v>-2028981700847.0391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-2028981700847.0391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-8454090420.1959963</v>
      </c>
      <c r="L3557" s="444">
        <f t="shared" ca="1" si="149"/>
        <v>-2037435791267.2351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-2037435791267.2351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-8489315796.9468136</v>
      </c>
      <c r="L3558" s="444">
        <f t="shared" ca="1" si="149"/>
        <v>-2045925107064.1819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-2045925107064.1819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-8524687946.1007576</v>
      </c>
      <c r="L3559" s="444">
        <f t="shared" ca="1" si="149"/>
        <v>-2054449795010.2827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-2054449795010.2827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-8560207479.2095098</v>
      </c>
      <c r="L3560" s="444">
        <f t="shared" ca="1" si="149"/>
        <v>-2063010002489.4922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-2063010002489.4922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-8595875010.3728848</v>
      </c>
      <c r="L3561" s="444">
        <f t="shared" ca="1" si="149"/>
        <v>-2071605877499.865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-2071605877499.865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-8631691156.2494392</v>
      </c>
      <c r="L3562" s="444">
        <f t="shared" ca="1" si="149"/>
        <v>-2080237568656.1145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-2080237568656.1145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-8667656536.0671444</v>
      </c>
      <c r="L3563" s="444">
        <f t="shared" ca="1" si="149"/>
        <v>-2088905225192.1816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-2088905225192.1816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-8703771771.6340885</v>
      </c>
      <c r="L3564" s="444">
        <f t="shared" ca="1" si="149"/>
        <v>-2097608996963.8157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-2097608996963.8157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-8740037487.3492317</v>
      </c>
      <c r="L3565" s="444">
        <f t="shared" ca="1" si="149"/>
        <v>-2106349034451.1648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-2106349034451.1648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-8776454310.2131863</v>
      </c>
      <c r="L3566" s="444">
        <f t="shared" ca="1" si="149"/>
        <v>-2115125488761.3779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-2115125488761.3779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-8813022869.8390751</v>
      </c>
      <c r="L3567" s="444">
        <f t="shared" ca="1" si="149"/>
        <v>-2123938511631.217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-2123938511631.217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-8849743798.4634037</v>
      </c>
      <c r="L3568" s="444">
        <f t="shared" ca="1" si="149"/>
        <v>-2132788255429.6804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-2132788255429.6804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-8886617730.9570026</v>
      </c>
      <c r="L3569" s="444">
        <f t="shared" ca="1" si="149"/>
        <v>-2141674873160.6375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-2141674873160.6375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-8923645304.835989</v>
      </c>
      <c r="L3570" s="444">
        <f t="shared" ca="1" si="149"/>
        <v>-2150598518465.4734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-2150598518465.4734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-8960827160.2728062</v>
      </c>
      <c r="L3571" s="444">
        <f t="shared" ca="1" si="149"/>
        <v>-2159559345625.7461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-2159559345625.7461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-8998163940.107275</v>
      </c>
      <c r="L3572" s="444">
        <f t="shared" ca="1" si="149"/>
        <v>-2168557509565.8533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-2168557509565.8533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-9035656289.8577213</v>
      </c>
      <c r="L3573" s="444">
        <f t="shared" ca="1" si="149"/>
        <v>-2177593165855.7109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-2177593165855.7109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-9073304857.7321301</v>
      </c>
      <c r="L3574" s="444">
        <f t="shared" ca="1" si="149"/>
        <v>-2186666470713.4431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-2186666470713.4431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-9111110294.6393471</v>
      </c>
      <c r="L3575" s="444">
        <f t="shared" ca="1" si="149"/>
        <v>-2195777581008.0825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-2195777581008.0825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-9149073254.2003441</v>
      </c>
      <c r="L3576" s="444">
        <f t="shared" ca="1" si="149"/>
        <v>-2204926654262.2827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-2204926654262.2827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-9187194392.7595119</v>
      </c>
      <c r="L3577" s="444">
        <f t="shared" ca="1" si="149"/>
        <v>-2214113848655.042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-2214113848655.042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-9225474369.3960075</v>
      </c>
      <c r="L3578" s="444">
        <f t="shared" ref="L3578:L3832" ca="1" si="154">I3578-J3578+K3578</f>
        <v>-2223339323024.438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-2223339323024.438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-9263913845.9351578</v>
      </c>
      <c r="L3579" s="444">
        <f t="shared" ca="1" si="154"/>
        <v>-2232603236870.373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-2232603236870.373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-9302513486.9598885</v>
      </c>
      <c r="L3580" s="444">
        <f t="shared" ca="1" si="154"/>
        <v>-2241905750357.333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-2241905750357.333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-9341273959.8222198</v>
      </c>
      <c r="L3581" s="444">
        <f t="shared" ca="1" si="154"/>
        <v>-2251247024317.1553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-2251247024317.1553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-9380195934.6548138</v>
      </c>
      <c r="L3582" s="444">
        <f t="shared" ca="1" si="154"/>
        <v>-2260627220251.8101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-2260627220251.8101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-9419280084.3825417</v>
      </c>
      <c r="L3583" s="444">
        <f t="shared" ca="1" si="154"/>
        <v>-2270046500336.1924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-2270046500336.1924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-9458527084.7341347</v>
      </c>
      <c r="L3584" s="444">
        <f t="shared" ca="1" si="154"/>
        <v>-2279505027420.9268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-2279505027420.9268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-9497937614.2538605</v>
      </c>
      <c r="L3585" s="444">
        <f t="shared" ca="1" si="154"/>
        <v>-2289002965035.1807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-2289002965035.1807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-9537512354.3132534</v>
      </c>
      <c r="L3586" s="444">
        <f t="shared" ca="1" si="154"/>
        <v>-2298540477389.4941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-2298540477389.4941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-9577251989.1228924</v>
      </c>
      <c r="L3587" s="444">
        <f t="shared" ca="1" si="154"/>
        <v>-2308117729378.6172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-2308117729378.6172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-9617157205.7442379</v>
      </c>
      <c r="L3588" s="444">
        <f t="shared" ca="1" si="154"/>
        <v>-2317734886584.3613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-2317734886584.3613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-9657228694.1015053</v>
      </c>
      <c r="L3589" s="444">
        <f t="shared" ca="1" si="154"/>
        <v>-2327392115278.4629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-2327392115278.4629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-9697467146.9935951</v>
      </c>
      <c r="L3590" s="444">
        <f t="shared" ca="1" si="154"/>
        <v>-2337089582425.4565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-2337089582425.4565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-9737873260.1060696</v>
      </c>
      <c r="L3591" s="444">
        <f t="shared" ca="1" si="154"/>
        <v>-2346827455685.5625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-2346827455685.5625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-9778447732.0231762</v>
      </c>
      <c r="L3592" s="444">
        <f t="shared" ca="1" si="154"/>
        <v>-2356605903417.5854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-2356605903417.5854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-9819191264.2399387</v>
      </c>
      <c r="L3593" s="444">
        <f t="shared" ca="1" si="154"/>
        <v>-2366425094681.8252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-2366425094681.8252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-9860104561.1742706</v>
      </c>
      <c r="L3594" s="444">
        <f t="shared" ca="1" si="154"/>
        <v>-2376285199242.9995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-2376285199242.9995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-9901188330.1791649</v>
      </c>
      <c r="L3595" s="444">
        <f t="shared" ca="1" si="154"/>
        <v>-2386186387573.1787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-2386186387573.1787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-9942443281.5549107</v>
      </c>
      <c r="L3596" s="444">
        <f t="shared" ca="1" si="154"/>
        <v>-2396128830854.7334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-2396128830854.7334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-9983870128.5613899</v>
      </c>
      <c r="L3597" s="444">
        <f t="shared" ca="1" si="154"/>
        <v>-2406112700983.2949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-2406112700983.2949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-10025469587.430395</v>
      </c>
      <c r="L3598" s="444">
        <f t="shared" ca="1" si="154"/>
        <v>-2416138170570.7251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-2416138170570.7251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-10067242377.378021</v>
      </c>
      <c r="L3599" s="444">
        <f t="shared" ca="1" si="154"/>
        <v>-2426205412948.103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-2426205412948.103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-10109189220.617096</v>
      </c>
      <c r="L3600" s="444">
        <f t="shared" ca="1" si="154"/>
        <v>-2436314602168.7202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-2436314602168.7202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-10151310842.369667</v>
      </c>
      <c r="L3601" s="444">
        <f t="shared" ca="1" si="154"/>
        <v>-2446465913011.0898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-2446465913011.0898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-10193607970.879541</v>
      </c>
      <c r="L3602" s="444">
        <f t="shared" ca="1" si="154"/>
        <v>-2456659520981.9692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-2456659520981.9692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-10236081337.424871</v>
      </c>
      <c r="L3603" s="444">
        <f t="shared" ca="1" si="154"/>
        <v>-2466895602319.394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-2466895602319.394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-10278731676.330809</v>
      </c>
      <c r="L3604" s="444">
        <f t="shared" ca="1" si="154"/>
        <v>-2477174333995.7246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-2477174333995.7246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-10321559724.982185</v>
      </c>
      <c r="L3605" s="444">
        <f t="shared" ca="1" si="154"/>
        <v>-2487495893720.707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-2487495893720.707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-10364566223.836279</v>
      </c>
      <c r="L3606" s="444">
        <f t="shared" ca="1" si="154"/>
        <v>-2497860459944.5435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-2497860459944.5435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-10407751916.435598</v>
      </c>
      <c r="L3607" s="444">
        <f t="shared" ca="1" si="154"/>
        <v>-2508268211860.979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-2508268211860.979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-10451117549.420746</v>
      </c>
      <c r="L3608" s="444">
        <f t="shared" ca="1" si="154"/>
        <v>-2518719329410.3999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-2518719329410.3999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-10494663872.543333</v>
      </c>
      <c r="L3609" s="444">
        <f t="shared" ca="1" si="154"/>
        <v>-2529213993282.9434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-2529213993282.9434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-10538391638.67893</v>
      </c>
      <c r="L3610" s="444">
        <f t="shared" ca="1" si="154"/>
        <v>-2539752384921.6221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-2539752384921.6221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-10582301603.840092</v>
      </c>
      <c r="L3611" s="444">
        <f t="shared" ca="1" si="154"/>
        <v>-2550334686525.4624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-2550334686525.4624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-10626394527.189426</v>
      </c>
      <c r="L3612" s="444">
        <f t="shared" ca="1" si="154"/>
        <v>-2560961081052.6519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-2560961081052.6519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-10670671171.052715</v>
      </c>
      <c r="L3613" s="444">
        <f t="shared" ca="1" si="154"/>
        <v>-2571631752223.7046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-2571631752223.7046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-10715132300.932102</v>
      </c>
      <c r="L3614" s="444">
        <f t="shared" ca="1" si="154"/>
        <v>-2582346884524.6367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-2582346884524.6367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-10759778685.51932</v>
      </c>
      <c r="L3615" s="444">
        <f t="shared" ca="1" si="154"/>
        <v>-2593106663210.1563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-2593106663210.1563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-10804611096.708984</v>
      </c>
      <c r="L3616" s="444">
        <f t="shared" ca="1" si="154"/>
        <v>-2603911274306.8652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-2603911274306.8652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-10849630309.611938</v>
      </c>
      <c r="L3617" s="444">
        <f t="shared" ca="1" si="154"/>
        <v>-2614760904616.4771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-2614760904616.4771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-10894837102.568655</v>
      </c>
      <c r="L3618" s="444">
        <f t="shared" ca="1" si="154"/>
        <v>-2625655741719.0459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-2625655741719.0459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-10940232257.162691</v>
      </c>
      <c r="L3619" s="444">
        <f t="shared" ca="1" si="154"/>
        <v>-2636595973976.2085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-2636595973976.2085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-10985816558.234201</v>
      </c>
      <c r="L3620" s="444">
        <f t="shared" ca="1" si="154"/>
        <v>-2647581790534.4429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-2647581790534.4429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-11031590793.893513</v>
      </c>
      <c r="L3621" s="444">
        <f t="shared" ca="1" si="154"/>
        <v>-2658613381328.3364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-2658613381328.3364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-11077555755.534735</v>
      </c>
      <c r="L3622" s="444">
        <f t="shared" ca="1" si="154"/>
        <v>-2669690937083.8711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-2669690937083.8711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-11123712237.849463</v>
      </c>
      <c r="L3623" s="444">
        <f t="shared" ca="1" si="154"/>
        <v>-2680814649321.7207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-2680814649321.7207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-11170061038.840504</v>
      </c>
      <c r="L3624" s="444">
        <f t="shared" ca="1" si="154"/>
        <v>-2691984710360.561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-2691984710360.561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-11216602959.83567</v>
      </c>
      <c r="L3625" s="444">
        <f t="shared" ca="1" si="154"/>
        <v>-2703201313320.3965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-2703201313320.3965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-11263338805.501652</v>
      </c>
      <c r="L3626" s="444">
        <f t="shared" ca="1" si="154"/>
        <v>-2714464652125.8979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-2714464652125.8979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-11310269383.857908</v>
      </c>
      <c r="L3627" s="444">
        <f t="shared" ca="1" si="154"/>
        <v>-2725774921509.7559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-2725774921509.7559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-11357395506.290649</v>
      </c>
      <c r="L3628" s="444">
        <f t="shared" ca="1" si="154"/>
        <v>-2737132317016.0464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-2737132317016.0464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-11404717987.56686</v>
      </c>
      <c r="L3629" s="444">
        <f t="shared" ca="1" si="154"/>
        <v>-2748537035003.6133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-2748537035003.6133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-11452237645.848389</v>
      </c>
      <c r="L3630" s="444">
        <f t="shared" ca="1" si="154"/>
        <v>-2759989272649.4619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-2759989272649.4619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-11499955302.706091</v>
      </c>
      <c r="L3631" s="444">
        <f t="shared" ca="1" si="154"/>
        <v>-2771489227952.168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-2771489227952.168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-11547871783.134033</v>
      </c>
      <c r="L3632" s="444">
        <f t="shared" ca="1" si="154"/>
        <v>-2783037099735.3018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-2783037099735.3018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-11595987915.563757</v>
      </c>
      <c r="L3633" s="444">
        <f t="shared" ca="1" si="154"/>
        <v>-2794633087650.8657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-2794633087650.8657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-11644304531.878607</v>
      </c>
      <c r="L3634" s="444">
        <f t="shared" ca="1" si="154"/>
        <v>-2806277392182.7441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-2806277392182.7441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-11692822467.428101</v>
      </c>
      <c r="L3635" s="444">
        <f t="shared" ca="1" si="154"/>
        <v>-2817970214650.1724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-2817970214650.1724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-11741542561.042385</v>
      </c>
      <c r="L3636" s="444">
        <f t="shared" ca="1" si="154"/>
        <v>-2829711757211.2148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-2829711757211.2148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-11790465655.046728</v>
      </c>
      <c r="L3637" s="444">
        <f t="shared" ca="1" si="154"/>
        <v>-2841502222866.2617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-2841502222866.2617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-11839592595.276091</v>
      </c>
      <c r="L3638" s="444">
        <f t="shared" ca="1" si="154"/>
        <v>-2853341815461.5376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-2853341815461.5376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-11888924231.089741</v>
      </c>
      <c r="L3639" s="444">
        <f t="shared" ca="1" si="154"/>
        <v>-2865230739692.6274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-2865230739692.6274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-11938461415.385948</v>
      </c>
      <c r="L3640" s="444">
        <f t="shared" ca="1" si="154"/>
        <v>-2877169201108.0132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-2877169201108.0132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-11988205004.616722</v>
      </c>
      <c r="L3641" s="444">
        <f t="shared" ca="1" si="154"/>
        <v>-2889157406112.6299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-2889157406112.6299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-12038155858.802624</v>
      </c>
      <c r="L3642" s="444">
        <f t="shared" ca="1" si="154"/>
        <v>-2901195561971.4326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-2901195561971.4326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-12088314841.547636</v>
      </c>
      <c r="L3643" s="444">
        <f t="shared" ca="1" si="154"/>
        <v>-2913283876812.9805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-2913283876812.9805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-12138682820.054085</v>
      </c>
      <c r="L3644" s="444">
        <f t="shared" ca="1" si="154"/>
        <v>-2925422559633.0347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-2925422559633.0347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-12189260665.137644</v>
      </c>
      <c r="L3645" s="444">
        <f t="shared" ca="1" si="154"/>
        <v>-2937611820298.1724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-2937611820298.1724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-12240049251.242384</v>
      </c>
      <c r="L3646" s="444">
        <f t="shared" ca="1" si="154"/>
        <v>-2949851869549.4146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-2949851869549.4146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-12291049456.455894</v>
      </c>
      <c r="L3647" s="444">
        <f t="shared" ca="1" si="154"/>
        <v>-2962142919005.8706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-2962142919005.8706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-12342262162.52446</v>
      </c>
      <c r="L3648" s="444">
        <f t="shared" ca="1" si="154"/>
        <v>-2974485181168.395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-2974485181168.395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-12393688254.868313</v>
      </c>
      <c r="L3649" s="444">
        <f t="shared" ca="1" si="154"/>
        <v>-2986878869423.2632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-2986878869423.2632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-12445328622.59693</v>
      </c>
      <c r="L3650" s="444">
        <f t="shared" ca="1" si="154"/>
        <v>-2999324198045.8604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-2999324198045.8604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-12497184158.524418</v>
      </c>
      <c r="L3651" s="444">
        <f t="shared" ca="1" si="154"/>
        <v>-3011821382204.3848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-3011821382204.3848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-12549255759.184937</v>
      </c>
      <c r="L3652" s="444">
        <f t="shared" ca="1" si="154"/>
        <v>-3024370637963.5698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-3024370637963.5698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-12601544324.848207</v>
      </c>
      <c r="L3653" s="444">
        <f t="shared" ca="1" si="154"/>
        <v>-3036972182288.418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-3036972182288.418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-12654050759.535074</v>
      </c>
      <c r="L3654" s="444">
        <f t="shared" ca="1" si="154"/>
        <v>-3049626233047.9531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-3049626233047.9531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-12706775971.033138</v>
      </c>
      <c r="L3655" s="444">
        <f t="shared" ca="1" si="154"/>
        <v>-3062333009018.9863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-3062333009018.9863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-12759720870.912443</v>
      </c>
      <c r="L3656" s="444">
        <f t="shared" ca="1" si="154"/>
        <v>-3075092729889.8989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-3075092729889.8989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-12812886374.541245</v>
      </c>
      <c r="L3657" s="444">
        <f t="shared" ca="1" si="154"/>
        <v>-3087905616264.4399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-3087905616264.4399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-12866273401.101833</v>
      </c>
      <c r="L3658" s="444">
        <f t="shared" ca="1" si="154"/>
        <v>-3100771889665.542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-3100771889665.542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-12919882873.606424</v>
      </c>
      <c r="L3659" s="444">
        <f t="shared" ca="1" si="154"/>
        <v>-3113691772539.1484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-3113691772539.1484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-12973715718.913118</v>
      </c>
      <c r="L3660" s="444">
        <f t="shared" ca="1" si="154"/>
        <v>-3126665488258.0615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-3126665488258.0615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-13027772867.741922</v>
      </c>
      <c r="L3661" s="444">
        <f t="shared" ca="1" si="154"/>
        <v>-3139693261125.8032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-3139693261125.8032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-13082055254.690847</v>
      </c>
      <c r="L3662" s="444">
        <f t="shared" ca="1" si="154"/>
        <v>-3152775316380.4941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-3152775316380.4941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-13136563818.252058</v>
      </c>
      <c r="L3663" s="444">
        <f t="shared" ca="1" si="154"/>
        <v>-3165911880198.7461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-3165911880198.7461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-13191299500.828108</v>
      </c>
      <c r="L3664" s="444">
        <f t="shared" ca="1" si="154"/>
        <v>-3179103179699.5742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-3179103179699.5742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-13246263248.748226</v>
      </c>
      <c r="L3665" s="444">
        <f t="shared" ca="1" si="154"/>
        <v>-3192349442948.3223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-3192349442948.3223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-13301456012.284676</v>
      </c>
      <c r="L3666" s="444">
        <f t="shared" ca="1" si="154"/>
        <v>-3205650898960.6069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-3205650898960.6069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-13356878745.669195</v>
      </c>
      <c r="L3667" s="444">
        <f t="shared" ca="1" si="154"/>
        <v>-3219007777706.2764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-3219007777706.2764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-13412532407.109486</v>
      </c>
      <c r="L3668" s="444">
        <f t="shared" ca="1" si="154"/>
        <v>-3232420310113.3857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-3232420310113.3857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-13468417958.805775</v>
      </c>
      <c r="L3669" s="444">
        <f t="shared" ca="1" si="154"/>
        <v>-3245888728072.1914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-3245888728072.1914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-13524536366.967464</v>
      </c>
      <c r="L3670" s="444">
        <f t="shared" ca="1" si="154"/>
        <v>-3259413264439.1587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-3259413264439.1587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-13580888601.829828</v>
      </c>
      <c r="L3671" s="444">
        <f t="shared" ca="1" si="154"/>
        <v>-3272994153040.9883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-3272994153040.9883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-13637475637.670784</v>
      </c>
      <c r="L3672" s="444">
        <f t="shared" ca="1" si="154"/>
        <v>-3286631628678.6592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-3286631628678.6592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-13694298452.827747</v>
      </c>
      <c r="L3673" s="444">
        <f t="shared" ca="1" si="154"/>
        <v>-3300325927131.4868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-3300325927131.4868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-13751358029.714529</v>
      </c>
      <c r="L3674" s="444">
        <f t="shared" ca="1" si="154"/>
        <v>-3314077285161.2012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-3314077285161.2012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-13808655354.838339</v>
      </c>
      <c r="L3675" s="444">
        <f t="shared" ca="1" si="154"/>
        <v>-3327885940516.0396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-3327885940516.0396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-13866191418.816832</v>
      </c>
      <c r="L3676" s="444">
        <f t="shared" ca="1" si="154"/>
        <v>-3341752131934.8564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-3341752131934.8564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-13923967216.395235</v>
      </c>
      <c r="L3677" s="444">
        <f t="shared" ca="1" si="154"/>
        <v>-3355676099151.2515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-3355676099151.2515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-13981983746.463547</v>
      </c>
      <c r="L3678" s="444">
        <f t="shared" ca="1" si="154"/>
        <v>-3369658082897.7148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-3369658082897.7148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-14040242012.073812</v>
      </c>
      <c r="L3679" s="444">
        <f t="shared" ca="1" si="154"/>
        <v>-3383698324909.7886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-3383698324909.7886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-14098743020.457453</v>
      </c>
      <c r="L3680" s="444">
        <f t="shared" ca="1" si="154"/>
        <v>-3397797067930.2461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-3397797067930.2461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-14157487783.042692</v>
      </c>
      <c r="L3681" s="444">
        <f t="shared" ca="1" si="154"/>
        <v>-3411954555713.2886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-3411954555713.2886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-14216477315.472036</v>
      </c>
      <c r="L3682" s="444">
        <f t="shared" ca="1" si="154"/>
        <v>-3426171033028.7607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-3426171033028.7607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-14275712637.619839</v>
      </c>
      <c r="L3683" s="444">
        <f t="shared" ca="1" si="154"/>
        <v>-3440446745666.3804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-3440446745666.3804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-14335194773.609919</v>
      </c>
      <c r="L3684" s="444">
        <f t="shared" ca="1" si="154"/>
        <v>-3454781940439.9902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-3454781940439.9902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-14394924751.833292</v>
      </c>
      <c r="L3685" s="444">
        <f t="shared" ca="1" si="154"/>
        <v>-3469176865191.8237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-3469176865191.8237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-14454903604.965933</v>
      </c>
      <c r="L3686" s="444">
        <f t="shared" ca="1" si="154"/>
        <v>-3483631768796.7896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-3483631768796.7896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-14515132369.986624</v>
      </c>
      <c r="L3687" s="444">
        <f t="shared" ca="1" si="154"/>
        <v>-3498146901166.7764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-3498146901166.7764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-14575612088.194901</v>
      </c>
      <c r="L3688" s="444">
        <f t="shared" ca="1" si="154"/>
        <v>-3512722513254.9712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-3512722513254.9712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-14636343805.229046</v>
      </c>
      <c r="L3689" s="444">
        <f t="shared" ca="1" si="154"/>
        <v>-3527358857060.2002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-3527358857060.2002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-14697328571.084167</v>
      </c>
      <c r="L3690" s="444">
        <f t="shared" ca="1" si="154"/>
        <v>-3542056185631.2842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-3542056185631.2842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-14758567440.13035</v>
      </c>
      <c r="L3691" s="444">
        <f t="shared" ca="1" si="154"/>
        <v>-3556814753071.4146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-3556814753071.4146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-14820061471.130892</v>
      </c>
      <c r="L3692" s="444">
        <f t="shared" ca="1" si="154"/>
        <v>-3571634814542.5454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-3571634814542.5454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-14881811727.260605</v>
      </c>
      <c r="L3693" s="444">
        <f t="shared" ca="1" si="154"/>
        <v>-3586516626269.8062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-3586516626269.8062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-14943819276.124191</v>
      </c>
      <c r="L3694" s="444">
        <f t="shared" ca="1" si="154"/>
        <v>-3601460445545.9302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-3601460445545.9302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-15006085189.77471</v>
      </c>
      <c r="L3695" s="444">
        <f t="shared" ca="1" si="154"/>
        <v>-3616466530735.7051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-3616466530735.7051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-15068610544.732101</v>
      </c>
      <c r="L3696" s="444">
        <f t="shared" ca="1" si="154"/>
        <v>-3631535141280.437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-3631535141280.437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-15131396422.001822</v>
      </c>
      <c r="L3697" s="444">
        <f t="shared" ca="1" si="154"/>
        <v>-3646666537702.439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-3646666537702.439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-15194443907.093496</v>
      </c>
      <c r="L3698" s="444">
        <f t="shared" ca="1" si="154"/>
        <v>-3661860981609.5322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-3661860981609.5322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-15257754090.039717</v>
      </c>
      <c r="L3699" s="444">
        <f t="shared" ca="1" si="154"/>
        <v>-3677118735699.5718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-3677118735699.5718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-15321328065.414883</v>
      </c>
      <c r="L3700" s="444">
        <f t="shared" ca="1" si="154"/>
        <v>-3692440063764.9868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-3692440063764.9868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-15385166932.354111</v>
      </c>
      <c r="L3701" s="444">
        <f t="shared" ca="1" si="154"/>
        <v>-3707825230697.3408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-3707825230697.3408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-15449271794.572252</v>
      </c>
      <c r="L3702" s="444">
        <f t="shared" ca="1" si="154"/>
        <v>-3723274502491.9131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-3723274502491.9131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-15513643760.382969</v>
      </c>
      <c r="L3703" s="444">
        <f t="shared" ca="1" si="154"/>
        <v>-3738788146252.2959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-3738788146252.2959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-15578283942.717899</v>
      </c>
      <c r="L3704" s="444">
        <f t="shared" ca="1" si="154"/>
        <v>-3754366430195.0137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-3754366430195.0137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-15643193459.145887</v>
      </c>
      <c r="L3705" s="444">
        <f t="shared" ca="1" si="154"/>
        <v>-3770009623654.1597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-3770009623654.1597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-15708373431.892332</v>
      </c>
      <c r="L3706" s="444">
        <f t="shared" ca="1" si="154"/>
        <v>-3785717997086.0518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-3785717997086.0518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-15773824987.858547</v>
      </c>
      <c r="L3707" s="444">
        <f t="shared" ca="1" si="154"/>
        <v>-3801491822073.9102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-3801491822073.9102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-15839549258.641291</v>
      </c>
      <c r="L3708" s="444">
        <f t="shared" ca="1" si="154"/>
        <v>-3817331371332.5513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-3817331371332.5513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-15905547380.552298</v>
      </c>
      <c r="L3709" s="444">
        <f t="shared" ca="1" si="154"/>
        <v>-3833236918713.1035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-3833236918713.1035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-15971820494.637932</v>
      </c>
      <c r="L3710" s="444">
        <f t="shared" ca="1" si="154"/>
        <v>-3849208739207.7412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-3849208739207.7412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-16038369746.698921</v>
      </c>
      <c r="L3711" s="444">
        <f t="shared" ca="1" si="154"/>
        <v>-3865247108954.4399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-3865247108954.4399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-16105196287.310165</v>
      </c>
      <c r="L3712" s="444">
        <f t="shared" ca="1" si="154"/>
        <v>-3881352305241.75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-3881352305241.75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-16172301271.840624</v>
      </c>
      <c r="L3713" s="444">
        <f t="shared" ca="1" si="154"/>
        <v>-3897524606513.5908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-3897524606513.5908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-16239685860.473293</v>
      </c>
      <c r="L3714" s="444">
        <f t="shared" ca="1" si="154"/>
        <v>-3913764292374.064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-3913764292374.064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-16307351218.225266</v>
      </c>
      <c r="L3715" s="444">
        <f t="shared" ca="1" si="154"/>
        <v>-3930071643592.2891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-3930071643592.2891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-16375298514.967871</v>
      </c>
      <c r="L3716" s="444">
        <f t="shared" ca="1" si="154"/>
        <v>-3946446942107.2568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-3946446942107.2568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-16443528925.446903</v>
      </c>
      <c r="L3717" s="444">
        <f t="shared" ca="1" si="154"/>
        <v>-3962890471032.7036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-3962890471032.7036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-16512043629.302929</v>
      </c>
      <c r="L3718" s="444">
        <f t="shared" ca="1" si="154"/>
        <v>-3979402514662.0063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-3979402514662.0063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-16580843811.091692</v>
      </c>
      <c r="L3719" s="444">
        <f t="shared" ca="1" si="154"/>
        <v>-3995983358473.0981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-3995983358473.0981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-16649930660.304575</v>
      </c>
      <c r="L3720" s="444">
        <f t="shared" ca="1" si="154"/>
        <v>-4012633289133.4028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-4012633289133.4028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-16719305371.389181</v>
      </c>
      <c r="L3721" s="444">
        <f t="shared" ca="1" si="154"/>
        <v>-4029352594504.792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-4029352594504.792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-16788969143.769966</v>
      </c>
      <c r="L3722" s="444">
        <f t="shared" ca="1" si="154"/>
        <v>-4046141563648.562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-4046141563648.562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-16858923181.869009</v>
      </c>
      <c r="L3723" s="444">
        <f t="shared" ca="1" si="154"/>
        <v>-4063000486830.4312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-4063000486830.4312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-16929168695.126797</v>
      </c>
      <c r="L3724" s="444">
        <f t="shared" ca="1" si="154"/>
        <v>-4079929655525.5581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-4079929655525.5581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-16999706898.023159</v>
      </c>
      <c r="L3725" s="444">
        <f t="shared" ca="1" si="154"/>
        <v>-4096929362423.5811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-4096929362423.5811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-17070539010.098253</v>
      </c>
      <c r="L3726" s="444">
        <f t="shared" ca="1" si="154"/>
        <v>-4113999901433.6792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-4113999901433.6792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-17141666255.973663</v>
      </c>
      <c r="L3727" s="444">
        <f t="shared" ca="1" si="154"/>
        <v>-4131141567689.6528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-4131141567689.6528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-17213089865.373554</v>
      </c>
      <c r="L3728" s="444">
        <f t="shared" ca="1" si="154"/>
        <v>-4148354657555.0264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-4148354657555.0264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-17284811073.145943</v>
      </c>
      <c r="L3729" s="444">
        <f t="shared" ca="1" si="154"/>
        <v>-4165639468628.1724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-4165639468628.1724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-17356831119.284054</v>
      </c>
      <c r="L3730" s="444">
        <f t="shared" ca="1" si="154"/>
        <v>-4182996299747.4565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-4182996299747.4565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-17429151248.947735</v>
      </c>
      <c r="L3731" s="444">
        <f t="shared" ca="1" si="154"/>
        <v>-4200425450996.4043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-4200425450996.4043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-17501772712.48502</v>
      </c>
      <c r="L3732" s="444">
        <f t="shared" ca="1" si="154"/>
        <v>-4217927223708.8892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-4217927223708.8892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-17574696765.453705</v>
      </c>
      <c r="L3733" s="444">
        <f t="shared" ca="1" si="154"/>
        <v>-4235501920474.3428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-4235501920474.3428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-17647924668.643093</v>
      </c>
      <c r="L3734" s="444">
        <f t="shared" ca="1" si="154"/>
        <v>-4253149845142.9858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-4253149845142.9858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-17721457688.095776</v>
      </c>
      <c r="L3735" s="444">
        <f t="shared" ca="1" si="154"/>
        <v>-4270871302831.0815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-4270871302831.0815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-17795297095.129505</v>
      </c>
      <c r="L3736" s="444">
        <f t="shared" ca="1" si="154"/>
        <v>-4288666599926.2109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-4288666599926.2109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-17869444166.359211</v>
      </c>
      <c r="L3737" s="444">
        <f t="shared" ca="1" si="154"/>
        <v>-4306536044092.5703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-4306536044092.5703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-17943900183.71904</v>
      </c>
      <c r="L3738" s="444">
        <f t="shared" ca="1" si="154"/>
        <v>-4324479944276.2896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-4324479944276.2896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-18018666434.484543</v>
      </c>
      <c r="L3739" s="444">
        <f t="shared" ca="1" si="154"/>
        <v>-4342498610710.7739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-4342498610710.7739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-18093744211.294891</v>
      </c>
      <c r="L3740" s="444">
        <f t="shared" ca="1" si="154"/>
        <v>-4360592354922.0688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-4360592354922.0688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-18169134812.175285</v>
      </c>
      <c r="L3741" s="444">
        <f t="shared" ca="1" si="154"/>
        <v>-4378761489734.2441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-4378761489734.2441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-18244839540.559349</v>
      </c>
      <c r="L3742" s="444">
        <f t="shared" ca="1" si="154"/>
        <v>-4397006329274.8037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-4397006329274.8037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-18320859705.311684</v>
      </c>
      <c r="L3743" s="444">
        <f t="shared" ca="1" si="154"/>
        <v>-4415327188980.1152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-4415327188980.1152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-18397196620.750481</v>
      </c>
      <c r="L3744" s="444">
        <f t="shared" ca="1" si="154"/>
        <v>-4433724385600.8652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-4433724385600.8652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-18473851606.670273</v>
      </c>
      <c r="L3745" s="444">
        <f t="shared" ca="1" si="154"/>
        <v>-4452198237207.5352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-4452198237207.5352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-18550825988.364731</v>
      </c>
      <c r="L3746" s="444">
        <f t="shared" ca="1" si="154"/>
        <v>-4470749063195.8994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-4470749063195.8994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-18628121096.649582</v>
      </c>
      <c r="L3747" s="444">
        <f t="shared" ca="1" si="154"/>
        <v>-4489377184292.5488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-4489377184292.5488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-18705738267.88562</v>
      </c>
      <c r="L3748" s="444">
        <f t="shared" ca="1" si="154"/>
        <v>-4508082922560.4346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-4508082922560.4346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-18783678844.001812</v>
      </c>
      <c r="L3749" s="444">
        <f t="shared" ca="1" si="154"/>
        <v>-4526866601404.4365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-4526866601404.4365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-18861944172.518486</v>
      </c>
      <c r="L3750" s="444">
        <f t="shared" ca="1" si="154"/>
        <v>-4545728545576.9551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-4545728545576.9551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-18940535606.570644</v>
      </c>
      <c r="L3751" s="444">
        <f t="shared" ca="1" si="154"/>
        <v>-4564669081183.5254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-4564669081183.5254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-19019454504.931355</v>
      </c>
      <c r="L3752" s="444">
        <f t="shared" ca="1" si="154"/>
        <v>-4583688535688.457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-4583688535688.457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-19098702232.035236</v>
      </c>
      <c r="L3753" s="444">
        <f t="shared" ca="1" si="154"/>
        <v>-4602787237920.4922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-4602787237920.4922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-19178280158.002052</v>
      </c>
      <c r="L3754" s="444">
        <f t="shared" ca="1" si="154"/>
        <v>-4621965518078.4941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-4621965518078.4941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-19258189658.660393</v>
      </c>
      <c r="L3755" s="444">
        <f t="shared" ca="1" si="154"/>
        <v>-4641223707737.1543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-4641223707737.1543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-19338432115.571476</v>
      </c>
      <c r="L3756" s="444">
        <f t="shared" ca="1" si="154"/>
        <v>-4660562139852.7256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-4660562139852.7256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-19419008916.053024</v>
      </c>
      <c r="L3757" s="444">
        <f t="shared" ca="1" si="154"/>
        <v>-4679981148768.7783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-4679981148768.7783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-19499921453.203243</v>
      </c>
      <c r="L3758" s="444">
        <f t="shared" ca="1" si="154"/>
        <v>-4699481070221.9814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-4699481070221.9814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-19581171125.924923</v>
      </c>
      <c r="L3759" s="444">
        <f t="shared" ca="1" si="154"/>
        <v>-4719062241347.9063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-4719062241347.9063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-19662759338.949608</v>
      </c>
      <c r="L3760" s="444">
        <f t="shared" ca="1" si="154"/>
        <v>-4738725000686.8555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-4738725000686.8555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-19744687502.861897</v>
      </c>
      <c r="L3761" s="444">
        <f t="shared" ca="1" si="154"/>
        <v>-4758469688189.7178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-4758469688189.7178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-19826957034.123825</v>
      </c>
      <c r="L3762" s="444">
        <f t="shared" ca="1" si="154"/>
        <v>-4778296645223.8418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-4778296645223.8418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-19909569355.099342</v>
      </c>
      <c r="L3763" s="444">
        <f t="shared" ca="1" si="154"/>
        <v>-4798206214578.9414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-4798206214578.9414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-19992525894.078922</v>
      </c>
      <c r="L3764" s="444">
        <f t="shared" ca="1" si="154"/>
        <v>-4818198740473.0205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-4818198740473.0205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-20075828085.304253</v>
      </c>
      <c r="L3765" s="444">
        <f t="shared" ca="1" si="154"/>
        <v>-4838274568558.3252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-4838274568558.3252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-20159477368.993023</v>
      </c>
      <c r="L3766" s="444">
        <f t="shared" ca="1" si="154"/>
        <v>-4858434045927.3184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-4858434045927.3184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-20243475191.363827</v>
      </c>
      <c r="L3767" s="444">
        <f t="shared" ca="1" si="154"/>
        <v>-4878677521118.6826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-4878677521118.6826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-20327823004.661179</v>
      </c>
      <c r="L3768" s="444">
        <f t="shared" ca="1" si="154"/>
        <v>-4899005344123.3438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-4899005344123.3438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-20412522267.180599</v>
      </c>
      <c r="L3769" s="444">
        <f t="shared" ca="1" si="154"/>
        <v>-4919417866390.5244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-4919417866390.5244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-20497574443.29385</v>
      </c>
      <c r="L3770" s="444">
        <f t="shared" ca="1" si="154"/>
        <v>-4939915440833.8184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-4939915440833.8184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-20582981003.474243</v>
      </c>
      <c r="L3771" s="444">
        <f t="shared" ca="1" si="154"/>
        <v>-4960498421837.293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-4960498421837.293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-20668743424.322052</v>
      </c>
      <c r="L3772" s="444">
        <f t="shared" ca="1" si="154"/>
        <v>-4981167165261.6152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-4981167165261.6152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-20754863188.590065</v>
      </c>
      <c r="L3773" s="444">
        <f t="shared" ca="1" si="154"/>
        <v>-5001922028450.2051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-5001922028450.2051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-20841341785.209187</v>
      </c>
      <c r="L3774" s="444">
        <f t="shared" ca="1" si="154"/>
        <v>-5022763370235.4141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-5022763370235.4141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-20928180709.314224</v>
      </c>
      <c r="L3775" s="444">
        <f t="shared" ca="1" si="154"/>
        <v>-5043691550944.7285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-5043691550944.7285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-21015381462.269703</v>
      </c>
      <c r="L3776" s="444">
        <f t="shared" ca="1" si="154"/>
        <v>-5064706932406.998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-5064706932406.998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-21102945551.695824</v>
      </c>
      <c r="L3777" s="444">
        <f t="shared" ca="1" si="154"/>
        <v>-5085809877958.6943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-5085809877958.6943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-21190874491.49456</v>
      </c>
      <c r="L3778" s="444">
        <f t="shared" ca="1" si="154"/>
        <v>-5107000752450.1885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-5107000752450.1885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-21279169801.875786</v>
      </c>
      <c r="L3779" s="444">
        <f t="shared" ca="1" si="154"/>
        <v>-5128279922252.0645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-5128279922252.0645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-21367833009.383602</v>
      </c>
      <c r="L3780" s="444">
        <f t="shared" ca="1" si="154"/>
        <v>-5149647755261.4482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-5149647755261.4482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-21456865646.922699</v>
      </c>
      <c r="L3781" s="444">
        <f t="shared" ca="1" si="154"/>
        <v>-5171104620908.3711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-5171104620908.3711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-21546269253.784878</v>
      </c>
      <c r="L3782" s="444">
        <f t="shared" ca="1" si="154"/>
        <v>-5192650890162.1563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-5192650890162.1563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-21636045375.675652</v>
      </c>
      <c r="L3783" s="444">
        <f t="shared" ca="1" si="154"/>
        <v>-5214286935537.832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-5214286935537.832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-21726195564.740967</v>
      </c>
      <c r="L3784" s="444">
        <f t="shared" ca="1" si="154"/>
        <v>-5236013131102.5732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-5236013131102.5732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-21816721379.594055</v>
      </c>
      <c r="L3785" s="444">
        <f t="shared" ca="1" si="154"/>
        <v>-5257829852482.167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-5257829852482.167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-21907624385.342361</v>
      </c>
      <c r="L3786" s="444">
        <f t="shared" ca="1" si="154"/>
        <v>-5279737476867.5098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-5279737476867.5098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-21998906153.614624</v>
      </c>
      <c r="L3787" s="444">
        <f t="shared" ca="1" si="154"/>
        <v>-5301736383021.124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-5301736383021.124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-22090568262.588017</v>
      </c>
      <c r="L3788" s="444">
        <f t="shared" ca="1" si="154"/>
        <v>-5323826951283.7119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-5323826951283.7119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-22182612297.015465</v>
      </c>
      <c r="L3789" s="444">
        <f t="shared" ca="1" si="154"/>
        <v>-5346009563580.7275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-5346009563580.7275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-22275039848.253033</v>
      </c>
      <c r="L3790" s="444">
        <f t="shared" ca="1" si="154"/>
        <v>-5368284603428.9805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-5368284603428.9805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-22367852514.287418</v>
      </c>
      <c r="L3791" s="444">
        <f t="shared" ca="1" si="154"/>
        <v>-5390652455943.2676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-5390652455943.2676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-22461051899.763615</v>
      </c>
      <c r="L3792" s="444">
        <f t="shared" ca="1" si="154"/>
        <v>-5413113507843.0313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-5413113507843.0313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-22554639616.01263</v>
      </c>
      <c r="L3793" s="444">
        <f t="shared" ca="1" si="154"/>
        <v>-5435668147459.0439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-5435668147459.0439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-22648617281.07935</v>
      </c>
      <c r="L3794" s="444">
        <f t="shared" ca="1" si="154"/>
        <v>-5458316764740.123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-5458316764740.123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-22742986519.750511</v>
      </c>
      <c r="L3795" s="444">
        <f t="shared" ca="1" si="154"/>
        <v>-5481059751259.874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-5481059751259.874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-22837748963.582809</v>
      </c>
      <c r="L3796" s="444">
        <f t="shared" ca="1" si="154"/>
        <v>-5503897500223.457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-5503897500223.457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-22932906250.931072</v>
      </c>
      <c r="L3797" s="444">
        <f t="shared" ca="1" si="154"/>
        <v>-5526830406474.3877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-5526830406474.3877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-23028460026.976616</v>
      </c>
      <c r="L3798" s="444">
        <f t="shared" ca="1" si="154"/>
        <v>-5549858866501.3643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-5549858866501.3643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-23124411943.755684</v>
      </c>
      <c r="L3799" s="444">
        <f t="shared" ca="1" si="154"/>
        <v>-5572983278445.1201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-5572983278445.1201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-23220763660.188</v>
      </c>
      <c r="L3800" s="444">
        <f t="shared" ca="1" si="154"/>
        <v>-5596204042105.3086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-5596204042105.3086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-23317516842.105453</v>
      </c>
      <c r="L3801" s="444">
        <f t="shared" ca="1" si="154"/>
        <v>-5619521558947.4141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-5619521558947.4141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-23414673162.280891</v>
      </c>
      <c r="L3802" s="444">
        <f t="shared" ca="1" si="154"/>
        <v>-5642936232109.6953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-5642936232109.6953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-23512234300.457062</v>
      </c>
      <c r="L3803" s="444">
        <f t="shared" ca="1" si="154"/>
        <v>-5666448466410.1523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-5666448466410.1523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-23610201943.375633</v>
      </c>
      <c r="L3804" s="444">
        <f t="shared" ca="1" si="154"/>
        <v>-5690058668353.5283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-5690058668353.5283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-23708577784.806366</v>
      </c>
      <c r="L3805" s="444">
        <f t="shared" ca="1" si="154"/>
        <v>-5713767246138.335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-5713767246138.335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-23807363525.576397</v>
      </c>
      <c r="L3806" s="444">
        <f t="shared" ca="1" si="154"/>
        <v>-5737574609663.9111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-5737574609663.9111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-23906560873.599628</v>
      </c>
      <c r="L3807" s="444">
        <f t="shared" ca="1" si="154"/>
        <v>-5761481170537.5107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-5761481170537.5107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-24006171543.906296</v>
      </c>
      <c r="L3808" s="444">
        <f t="shared" ca="1" si="154"/>
        <v>-5785487342081.417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-5785487342081.417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-24106197258.672569</v>
      </c>
      <c r="L3809" s="444">
        <f t="shared" ca="1" si="154"/>
        <v>-5809593539340.0898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-5809593539340.0898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-24206639747.250374</v>
      </c>
      <c r="L3810" s="444">
        <f t="shared" ca="1" si="154"/>
        <v>-5833800179087.3398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-5833800179087.3398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-24307500746.19725</v>
      </c>
      <c r="L3811" s="444">
        <f t="shared" ca="1" si="154"/>
        <v>-5858107679833.5371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-5858107679833.5371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-24408781999.306404</v>
      </c>
      <c r="L3812" s="444">
        <f t="shared" ca="1" si="154"/>
        <v>-5882516461832.8438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-5882516461832.8438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-24510485257.636848</v>
      </c>
      <c r="L3813" s="444">
        <f t="shared" ca="1" si="154"/>
        <v>-5907026947090.4805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-5907026947090.4805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-24612612279.543667</v>
      </c>
      <c r="L3814" s="444">
        <f t="shared" ca="1" si="154"/>
        <v>-5931639559370.0244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-5931639559370.0244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-24715164830.708435</v>
      </c>
      <c r="L3815" s="444">
        <f t="shared" ca="1" si="154"/>
        <v>-5956354724200.7324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-5956354724200.7324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-24818144684.16972</v>
      </c>
      <c r="L3816" s="444">
        <f t="shared" ca="1" si="154"/>
        <v>-5981172868884.9023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-5981172868884.9023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-24921553620.35376</v>
      </c>
      <c r="L3817" s="444">
        <f t="shared" ca="1" si="154"/>
        <v>-6006094422505.2559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-6006094422505.2559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-25025393427.105232</v>
      </c>
      <c r="L3818" s="444">
        <f t="shared" ca="1" si="154"/>
        <v>-6031119815932.3613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-6031119815932.3613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-25129665899.71817</v>
      </c>
      <c r="L3819" s="444">
        <f t="shared" ca="1" si="154"/>
        <v>-6056249481832.0791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-6056249481832.0791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-25234372840.966995</v>
      </c>
      <c r="L3820" s="444">
        <f t="shared" ca="1" si="154"/>
        <v>-6081483854673.0459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-6081483854673.0459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-25339516061.137691</v>
      </c>
      <c r="L3821" s="444">
        <f t="shared" ca="1" si="154"/>
        <v>-6106823370734.1836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-6106823370734.1836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-25445097378.059097</v>
      </c>
      <c r="L3822" s="444">
        <f t="shared" ca="1" si="154"/>
        <v>-6132268468112.2432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-6132268468112.2432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-25551118617.134346</v>
      </c>
      <c r="L3823" s="444">
        <f t="shared" ca="1" si="154"/>
        <v>-6157819586729.3779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-6157819586729.3779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-25657581611.372406</v>
      </c>
      <c r="L3824" s="444">
        <f t="shared" ca="1" si="154"/>
        <v>-6183477168340.75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-6183477168340.75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-25764488201.419792</v>
      </c>
      <c r="L3825" s="444">
        <f t="shared" ca="1" si="154"/>
        <v>-6209241656542.1699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-6209241656542.1699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-25871840235.592373</v>
      </c>
      <c r="L3826" s="444">
        <f t="shared" ca="1" si="154"/>
        <v>-6235113496777.7627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-6235113496777.7627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-25979639569.907345</v>
      </c>
      <c r="L3827" s="444">
        <f t="shared" ca="1" si="154"/>
        <v>-6261093136347.6699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-6261093136347.6699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-26087888068.115292</v>
      </c>
      <c r="L3828" s="444">
        <f t="shared" ca="1" si="154"/>
        <v>-6287181024415.7852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-6287181024415.7852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-26196587601.732437</v>
      </c>
      <c r="L3829" s="444">
        <f t="shared" ca="1" si="154"/>
        <v>-6313377612017.5176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-6313377612017.5176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-26305740050.07299</v>
      </c>
      <c r="L3830" s="444">
        <f t="shared" ca="1" si="154"/>
        <v>-6339683352067.5908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-6339683352067.5908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-26415347300.281628</v>
      </c>
      <c r="L3831" s="444">
        <f t="shared" ca="1" si="154"/>
        <v>-6366098699367.8721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-6366098699367.8721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-26525411247.366135</v>
      </c>
      <c r="L3832" s="444">
        <f t="shared" ca="1" si="154"/>
        <v>-6392624110615.2383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-6392624110615.2383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-26635933794.23016</v>
      </c>
      <c r="L3833" s="444">
        <f t="shared" ref="L3833:L4087" ca="1" si="159">I3833-J3833+K3833</f>
        <v>-6419260044409.4688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-6419260044409.4688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-26746916851.70612</v>
      </c>
      <c r="L3834" s="444">
        <f t="shared" ca="1" si="159"/>
        <v>-6446006961261.1748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-6446006961261.1748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-26858362338.588226</v>
      </c>
      <c r="L3835" s="444">
        <f t="shared" ca="1" si="159"/>
        <v>-6472865323599.7627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-6472865323599.7627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-26970272181.665676</v>
      </c>
      <c r="L3836" s="444">
        <f t="shared" ca="1" si="159"/>
        <v>-6499835595781.4287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-6499835595781.4287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-27082648315.755951</v>
      </c>
      <c r="L3837" s="444">
        <f t="shared" ca="1" si="159"/>
        <v>-6526918244097.1846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-6526918244097.1846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-27195492683.73827</v>
      </c>
      <c r="L3838" s="444">
        <f t="shared" ca="1" si="159"/>
        <v>-6554113736780.9229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-6554113736780.9229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-27308807236.587177</v>
      </c>
      <c r="L3839" s="444">
        <f t="shared" ca="1" si="159"/>
        <v>-6581422544017.5098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-6581422544017.5098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-27422593933.406292</v>
      </c>
      <c r="L3840" s="444">
        <f t="shared" ca="1" si="159"/>
        <v>-6608845137950.916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-6608845137950.916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-27536854741.462151</v>
      </c>
      <c r="L3841" s="444">
        <f t="shared" ca="1" si="159"/>
        <v>-6636381992692.3779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-6636381992692.3779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-27651591636.218243</v>
      </c>
      <c r="L3842" s="444">
        <f t="shared" ca="1" si="159"/>
        <v>-6664033584328.5957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-6664033584328.5957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-27766806601.369148</v>
      </c>
      <c r="L3843" s="444">
        <f t="shared" ca="1" si="159"/>
        <v>-6691800390929.9648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-6691800390929.9648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-27882501628.874851</v>
      </c>
      <c r="L3844" s="444">
        <f t="shared" ca="1" si="159"/>
        <v>-6719682892558.8398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-6719682892558.8398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-27998678718.995167</v>
      </c>
      <c r="L3845" s="444">
        <f t="shared" ca="1" si="159"/>
        <v>-6747681571277.835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-6747681571277.835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-28115339880.32431</v>
      </c>
      <c r="L3846" s="444">
        <f t="shared" ca="1" si="159"/>
        <v>-6775796911158.1592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-6775796911158.1592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-28232487129.825665</v>
      </c>
      <c r="L3847" s="444">
        <f t="shared" ca="1" si="159"/>
        <v>-6804029398287.9844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-6804029398287.9844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-28350122492.8666</v>
      </c>
      <c r="L3848" s="444">
        <f t="shared" ca="1" si="159"/>
        <v>-6832379520780.8506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-6832379520780.8506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-28468248003.253544</v>
      </c>
      <c r="L3849" s="444">
        <f t="shared" ca="1" si="159"/>
        <v>-6860847768784.1045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-6860847768784.1045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-28586865703.267101</v>
      </c>
      <c r="L3850" s="444">
        <f t="shared" ca="1" si="159"/>
        <v>-6889434634487.3721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-6889434634487.3721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-28705977643.697384</v>
      </c>
      <c r="L3851" s="444">
        <f t="shared" ca="1" si="159"/>
        <v>-6918140612131.0693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-6918140612131.0693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-28825585883.879456</v>
      </c>
      <c r="L3852" s="444">
        <f t="shared" ca="1" si="159"/>
        <v>-6946966198014.9492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-6946966198014.9492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-28945692491.728954</v>
      </c>
      <c r="L3853" s="444">
        <f t="shared" ca="1" si="159"/>
        <v>-6975911890506.6777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-6975911890506.6777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-29066299543.777824</v>
      </c>
      <c r="L3854" s="444">
        <f t="shared" ca="1" si="159"/>
        <v>-7004978190050.4551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-7004978190050.4551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-29187409125.210228</v>
      </c>
      <c r="L3855" s="444">
        <f t="shared" ca="1" si="159"/>
        <v>-7034165599175.665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-7034165599175.665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-29309023329.898605</v>
      </c>
      <c r="L3856" s="444">
        <f t="shared" ca="1" si="159"/>
        <v>-7063474622505.5635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-7063474622505.5635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-29431144260.439846</v>
      </c>
      <c r="L3857" s="444">
        <f t="shared" ca="1" si="159"/>
        <v>-7092905766766.0029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-7092905766766.0029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-29553774028.191677</v>
      </c>
      <c r="L3858" s="444">
        <f t="shared" ca="1" si="159"/>
        <v>-7122459540794.1943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-7122459540794.1943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-29676914753.309143</v>
      </c>
      <c r="L3859" s="444">
        <f t="shared" ca="1" si="159"/>
        <v>-7152136455547.5039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-7152136455547.5039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-29800568564.781269</v>
      </c>
      <c r="L3860" s="444">
        <f t="shared" ca="1" si="159"/>
        <v>-7181937024112.2852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-7181937024112.2852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-29924737600.467854</v>
      </c>
      <c r="L3861" s="444">
        <f t="shared" ca="1" si="159"/>
        <v>-7211861761712.7529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-7211861761712.7529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-30049424007.136471</v>
      </c>
      <c r="L3862" s="444">
        <f t="shared" ca="1" si="159"/>
        <v>-7241911185719.8896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-7241911185719.8896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-30174629940.499538</v>
      </c>
      <c r="L3863" s="444">
        <f t="shared" ca="1" si="159"/>
        <v>-7272085815660.3896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-7272085815660.3896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-30300357565.251621</v>
      </c>
      <c r="L3864" s="444">
        <f t="shared" ca="1" si="159"/>
        <v>-7302386173225.6416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-7302386173225.6416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-30426609055.106834</v>
      </c>
      <c r="L3865" s="444">
        <f t="shared" ca="1" si="159"/>
        <v>-7332812782280.748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-7332812782280.748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-30553386592.836449</v>
      </c>
      <c r="L3866" s="444">
        <f t="shared" ca="1" si="159"/>
        <v>-7363366168873.585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-7363366168873.585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-30680692370.306602</v>
      </c>
      <c r="L3867" s="444">
        <f t="shared" ca="1" si="159"/>
        <v>-7394046861243.8916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-7394046861243.8916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-30808528588.516216</v>
      </c>
      <c r="L3868" s="444">
        <f t="shared" ca="1" si="159"/>
        <v>-7424855389832.4082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-7424855389832.4082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-30936897457.635036</v>
      </c>
      <c r="L3869" s="444">
        <f t="shared" ca="1" si="159"/>
        <v>-7455792287290.043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-7455792287290.043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-31065801197.041843</v>
      </c>
      <c r="L3870" s="444">
        <f t="shared" ca="1" si="159"/>
        <v>-7486858088487.085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-7486858088487.085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-31195242035.362854</v>
      </c>
      <c r="L3871" s="444">
        <f t="shared" ca="1" si="159"/>
        <v>-7518053330522.4482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-7518053330522.4482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-31325222210.510201</v>
      </c>
      <c r="L3872" s="444">
        <f t="shared" ca="1" si="159"/>
        <v>-7549378552732.958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-7549378552732.958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-31455743969.720654</v>
      </c>
      <c r="L3873" s="444">
        <f t="shared" ca="1" si="159"/>
        <v>-7580834296702.6787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-7580834296702.6787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-31586809569.594494</v>
      </c>
      <c r="L3874" s="444">
        <f t="shared" ca="1" si="159"/>
        <v>-7612421106272.2734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-7612421106272.2734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-31718421276.134472</v>
      </c>
      <c r="L3875" s="444">
        <f t="shared" ca="1" si="159"/>
        <v>-7644139527548.4082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-7644139527548.4082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-31850581364.785034</v>
      </c>
      <c r="L3876" s="444">
        <f t="shared" ca="1" si="159"/>
        <v>-7675990108913.1934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-7675990108913.1934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-31983292120.471634</v>
      </c>
      <c r="L3877" s="444">
        <f t="shared" ca="1" si="159"/>
        <v>-7707973401033.665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-7707973401033.665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-32116555837.64027</v>
      </c>
      <c r="L3878" s="444">
        <f t="shared" ca="1" si="159"/>
        <v>-7740089956871.3057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-7740089956871.3057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-32250374820.297112</v>
      </c>
      <c r="L3879" s="444">
        <f t="shared" ca="1" si="159"/>
        <v>-7772340331691.6025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-7772340331691.6025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-32384751382.048344</v>
      </c>
      <c r="L3880" s="444">
        <f t="shared" ca="1" si="159"/>
        <v>-7804725083073.6514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-7804725083073.6514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-32519687846.140213</v>
      </c>
      <c r="L3881" s="444">
        <f t="shared" ca="1" si="159"/>
        <v>-7837244770919.792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-7837244770919.792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-32655186545.499138</v>
      </c>
      <c r="L3882" s="444">
        <f t="shared" ca="1" si="159"/>
        <v>-7869899957465.291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-7869899957465.291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-32791249822.772045</v>
      </c>
      <c r="L3883" s="444">
        <f t="shared" ca="1" si="159"/>
        <v>-7902691207288.0635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-7902691207288.0635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-32927880030.366932</v>
      </c>
      <c r="L3884" s="444">
        <f t="shared" ca="1" si="159"/>
        <v>-7935619087318.4307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-7935619087318.4307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-33065079530.493465</v>
      </c>
      <c r="L3885" s="444">
        <f t="shared" ca="1" si="159"/>
        <v>-7968684166848.9238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-7968684166848.9238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-33202850695.20385</v>
      </c>
      <c r="L3886" s="444">
        <f t="shared" ca="1" si="159"/>
        <v>-8001887017544.1279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-8001887017544.1279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-33341195906.433865</v>
      </c>
      <c r="L3887" s="444">
        <f t="shared" ca="1" si="159"/>
        <v>-8035228213450.5615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-8035228213450.5615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-33480117556.044006</v>
      </c>
      <c r="L3888" s="444">
        <f t="shared" ca="1" si="159"/>
        <v>-8068708331006.6055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-8068708331006.6055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-33619618045.860859</v>
      </c>
      <c r="L3889" s="444">
        <f t="shared" ca="1" si="159"/>
        <v>-8102327949052.4668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-8102327949052.4668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-33759699787.718613</v>
      </c>
      <c r="L3890" s="444">
        <f t="shared" ca="1" si="159"/>
        <v>-8136087648840.1855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-8136087648840.1855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-33900365203.500778</v>
      </c>
      <c r="L3891" s="444">
        <f t="shared" ca="1" si="159"/>
        <v>-8169988014043.6865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-8169988014043.6865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-34041616725.182026</v>
      </c>
      <c r="L3892" s="444">
        <f t="shared" ca="1" si="159"/>
        <v>-8204029630768.8682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-8204029630768.8682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-34183456794.870285</v>
      </c>
      <c r="L3893" s="444">
        <f t="shared" ca="1" si="159"/>
        <v>-8238213087563.7383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-8238213087563.7383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-34325887864.848911</v>
      </c>
      <c r="L3894" s="444">
        <f t="shared" ca="1" si="159"/>
        <v>-8272538975428.5869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-8272538975428.5869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-34468912397.61911</v>
      </c>
      <c r="L3895" s="444">
        <f t="shared" ca="1" si="159"/>
        <v>-8307007887826.2061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-8307007887826.2061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-34612532865.942528</v>
      </c>
      <c r="L3896" s="444">
        <f t="shared" ca="1" si="159"/>
        <v>-8341620420692.1484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-8341620420692.1484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-34756751752.883949</v>
      </c>
      <c r="L3897" s="444">
        <f t="shared" ca="1" si="159"/>
        <v>-8376377172445.0322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-8376377172445.0322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-34901571551.854301</v>
      </c>
      <c r="L3898" s="444">
        <f t="shared" ca="1" si="159"/>
        <v>-8411278743996.8867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-8411278743996.8867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-35046994766.653694</v>
      </c>
      <c r="L3899" s="444">
        <f t="shared" ca="1" si="159"/>
        <v>-8446325738763.54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-8446325738763.54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-35193023911.514748</v>
      </c>
      <c r="L3900" s="444">
        <f t="shared" ca="1" si="159"/>
        <v>-8481518762675.0547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-8481518762675.0547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-35339661511.146057</v>
      </c>
      <c r="L3901" s="444">
        <f t="shared" ca="1" si="159"/>
        <v>-8516858424186.2012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-8516858424186.2012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-35486910100.775841</v>
      </c>
      <c r="L3902" s="444">
        <f t="shared" ca="1" si="159"/>
        <v>-8552345334286.9766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-8552345334286.9766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-35634772226.195732</v>
      </c>
      <c r="L3903" s="444">
        <f t="shared" ca="1" si="159"/>
        <v>-8587980106513.1719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-8587980106513.1719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-35783250443.804886</v>
      </c>
      <c r="L3904" s="444">
        <f t="shared" ca="1" si="159"/>
        <v>-8623763356956.9766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-8623763356956.9766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-35932347320.654068</v>
      </c>
      <c r="L3905" s="444">
        <f t="shared" ca="1" si="159"/>
        <v>-8659695704277.6309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-8659695704277.6309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-36082065434.490128</v>
      </c>
      <c r="L3906" s="444">
        <f t="shared" ca="1" si="159"/>
        <v>-8695777769712.1211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-8695777769712.1211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-36232407373.800507</v>
      </c>
      <c r="L3907" s="444">
        <f t="shared" ca="1" si="159"/>
        <v>-8732010177085.9219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-8732010177085.9219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-36383375737.858009</v>
      </c>
      <c r="L3908" s="444">
        <f t="shared" ca="1" si="159"/>
        <v>-8768393552823.7803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-8768393552823.7803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-36534973136.765747</v>
      </c>
      <c r="L3909" s="444">
        <f t="shared" ca="1" si="159"/>
        <v>-8804928525960.5469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-8804928525960.5469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-36687202191.502281</v>
      </c>
      <c r="L3910" s="444">
        <f t="shared" ca="1" si="159"/>
        <v>-8841615728152.0488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-8841615728152.0488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-36840065533.966873</v>
      </c>
      <c r="L3911" s="444">
        <f t="shared" ca="1" si="159"/>
        <v>-8878455793686.0156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-8878455793686.0156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-36993565807.025063</v>
      </c>
      <c r="L3912" s="444">
        <f t="shared" ca="1" si="159"/>
        <v>-8915449359493.041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-8915449359493.041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-37147705664.554337</v>
      </c>
      <c r="L3913" s="444">
        <f t="shared" ca="1" si="159"/>
        <v>-8952597065157.5957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-8952597065157.5957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-37302487771.489983</v>
      </c>
      <c r="L3914" s="444">
        <f t="shared" ca="1" si="159"/>
        <v>-8989899552929.0859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-8989899552929.0859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-37457914803.871193</v>
      </c>
      <c r="L3915" s="444">
        <f t="shared" ca="1" si="159"/>
        <v>-9027357467732.957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-9027357467732.957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-37613989448.887321</v>
      </c>
      <c r="L3916" s="444">
        <f t="shared" ca="1" si="159"/>
        <v>-9064971457181.8438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-9064971457181.8438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-37770714404.924347</v>
      </c>
      <c r="L3917" s="444">
        <f t="shared" ca="1" si="159"/>
        <v>-9102742171586.7676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-9102742171586.7676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-37928092381.611534</v>
      </c>
      <c r="L3918" s="444">
        <f t="shared" ca="1" si="159"/>
        <v>-9140670263968.3789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-9140670263968.3789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-38086126099.868248</v>
      </c>
      <c r="L3919" s="444">
        <f t="shared" ca="1" si="159"/>
        <v>-9178756390068.248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-9178756390068.248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-38244818291.951035</v>
      </c>
      <c r="L3920" s="444">
        <f t="shared" ca="1" si="159"/>
        <v>-9217001208360.1992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-9217001208360.1992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-38404171701.500832</v>
      </c>
      <c r="L3921" s="444">
        <f t="shared" ca="1" si="159"/>
        <v>-9255405380061.6992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-9255405380061.6992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-38564189083.590416</v>
      </c>
      <c r="L3922" s="444">
        <f t="shared" ca="1" si="159"/>
        <v>-9293969569145.2891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-9293969569145.2891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-38724873204.772034</v>
      </c>
      <c r="L3923" s="444">
        <f t="shared" ca="1" si="159"/>
        <v>-9332694442350.0605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-9332694442350.0605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-38886226843.125252</v>
      </c>
      <c r="L3924" s="444">
        <f t="shared" ca="1" si="159"/>
        <v>-9371580669193.1855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-9371580669193.1855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-39048252788.304939</v>
      </c>
      <c r="L3925" s="444">
        <f t="shared" ca="1" si="159"/>
        <v>-9410628921981.4902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-9410628921981.4902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-39210953841.589539</v>
      </c>
      <c r="L3926" s="444">
        <f t="shared" ca="1" si="159"/>
        <v>-9449839875823.0801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-9449839875823.0801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-39374332815.929497</v>
      </c>
      <c r="L3927" s="444">
        <f t="shared" ca="1" si="159"/>
        <v>-9489214208639.0098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-9489214208639.0098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-39538392535.995872</v>
      </c>
      <c r="L3928" s="444">
        <f t="shared" ca="1" si="159"/>
        <v>-9528752601175.0059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-9528752601175.0059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-39703135838.229187</v>
      </c>
      <c r="L3929" s="444">
        <f t="shared" ca="1" si="159"/>
        <v>-9568455737013.2344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-9568455737013.2344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-39868565570.888474</v>
      </c>
      <c r="L3930" s="444">
        <f t="shared" ca="1" si="159"/>
        <v>-9608324302584.123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-9608324302584.123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-40034684594.10051</v>
      </c>
      <c r="L3931" s="444">
        <f t="shared" ca="1" si="159"/>
        <v>-9648358987178.2227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-9648358987178.2227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-40201495779.909264</v>
      </c>
      <c r="L3932" s="444">
        <f t="shared" ca="1" si="159"/>
        <v>-9688560482958.1328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-9688560482958.1328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-40369002012.325554</v>
      </c>
      <c r="L3933" s="444">
        <f t="shared" ca="1" si="159"/>
        <v>-9728929484970.459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-9728929484970.459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-40537206187.376915</v>
      </c>
      <c r="L3934" s="444">
        <f t="shared" ca="1" si="159"/>
        <v>-9769466691157.8359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-9769466691157.8359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-40706111213.157646</v>
      </c>
      <c r="L3935" s="444">
        <f t="shared" ca="1" si="159"/>
        <v>-9810172802370.9941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-9810172802370.9941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-40875720009.879143</v>
      </c>
      <c r="L3936" s="444">
        <f t="shared" ca="1" si="159"/>
        <v>-9851048522380.873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-9851048522380.873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-41046035509.920303</v>
      </c>
      <c r="L3937" s="444">
        <f t="shared" ca="1" si="159"/>
        <v>-9892094557890.793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-9892094557890.793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-41217060657.878304</v>
      </c>
      <c r="L3938" s="444">
        <f t="shared" ca="1" si="159"/>
        <v>-9933311618548.6719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-9933311618548.6719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-41388798410.619469</v>
      </c>
      <c r="L3939" s="444">
        <f t="shared" ca="1" si="159"/>
        <v>-9974700416959.291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-9974700416959.291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-41561251737.330376</v>
      </c>
      <c r="L3940" s="444">
        <f t="shared" ca="1" si="159"/>
        <v>-10016261668696.621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-10016261668696.621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-41734423619.569252</v>
      </c>
      <c r="L3941" s="444">
        <f t="shared" ca="1" si="159"/>
        <v>-10057996092316.189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-10057996092316.189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-41908317051.317459</v>
      </c>
      <c r="L3942" s="444">
        <f t="shared" ca="1" si="159"/>
        <v>-10099904409367.508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-10099904409367.508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-42082935039.031281</v>
      </c>
      <c r="L3943" s="444">
        <f t="shared" ca="1" si="159"/>
        <v>-10141987344406.539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-10141987344406.539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-42258280601.693909</v>
      </c>
      <c r="L3944" s="444">
        <f t="shared" ca="1" si="159"/>
        <v>-10184245625008.232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-10184245625008.232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-42434356770.867638</v>
      </c>
      <c r="L3945" s="444">
        <f t="shared" ca="1" si="159"/>
        <v>-10226679981779.1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-10226679981779.1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-42611166590.746246</v>
      </c>
      <c r="L3946" s="444">
        <f t="shared" ca="1" si="159"/>
        <v>-10269291148369.846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-10269291148369.846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-42788713118.207687</v>
      </c>
      <c r="L3947" s="444">
        <f t="shared" ca="1" si="159"/>
        <v>-10312079861488.053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-10312079861488.053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-42966999422.866882</v>
      </c>
      <c r="L3948" s="444">
        <f t="shared" ca="1" si="159"/>
        <v>-10355046860910.92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-10355046860910.92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-43146028587.12883</v>
      </c>
      <c r="L3949" s="444">
        <f t="shared" ca="1" si="159"/>
        <v>-10398192889498.049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-10398192889498.049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-43325803706.241867</v>
      </c>
      <c r="L3950" s="444">
        <f t="shared" ca="1" si="159"/>
        <v>-10441518693204.291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-10441518693204.291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-43506327888.351212</v>
      </c>
      <c r="L3951" s="444">
        <f t="shared" ca="1" si="159"/>
        <v>-10485025021092.643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-10485025021092.643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-43687604254.552673</v>
      </c>
      <c r="L3952" s="444">
        <f t="shared" ca="1" si="159"/>
        <v>-10528712625347.195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-10528712625347.195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-43869635938.946648</v>
      </c>
      <c r="L3953" s="444">
        <f t="shared" ca="1" si="159"/>
        <v>-10572582261286.143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-10572582261286.143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-44052426088.692261</v>
      </c>
      <c r="L3954" s="444">
        <f t="shared" ca="1" si="159"/>
        <v>-10616634687374.834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-10616634687374.834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-44235977864.061806</v>
      </c>
      <c r="L3955" s="444">
        <f t="shared" ca="1" si="159"/>
        <v>-10660870665238.896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-10660870665238.896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-44420294438.495399</v>
      </c>
      <c r="L3956" s="444">
        <f t="shared" ca="1" si="159"/>
        <v>-10705290959677.393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-10705290959677.393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-44605378998.6558</v>
      </c>
      <c r="L3957" s="444">
        <f t="shared" ca="1" si="159"/>
        <v>-10749896338676.049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-10749896338676.049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-44791234744.483536</v>
      </c>
      <c r="L3958" s="444">
        <f t="shared" ca="1" si="159"/>
        <v>-10794687573420.533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-10794687573420.533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-44977864889.25222</v>
      </c>
      <c r="L3959" s="444">
        <f t="shared" ca="1" si="159"/>
        <v>-10839665438309.785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-10839665438309.785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-45165272659.624107</v>
      </c>
      <c r="L3960" s="444">
        <f t="shared" ca="1" si="159"/>
        <v>-10884830710969.41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-10884830710969.41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-45353461295.705872</v>
      </c>
      <c r="L3961" s="444">
        <f t="shared" ca="1" si="159"/>
        <v>-10930184172265.115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-10930184172265.115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-45542434051.104645</v>
      </c>
      <c r="L3962" s="444">
        <f t="shared" ca="1" si="159"/>
        <v>-10975726606316.221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-10975726606316.221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-45732194192.984253</v>
      </c>
      <c r="L3963" s="444">
        <f t="shared" ca="1" si="159"/>
        <v>-11021458800509.205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-11021458800509.205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-45922745002.121689</v>
      </c>
      <c r="L3964" s="444">
        <f t="shared" ca="1" si="159"/>
        <v>-11067381545511.326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-11067381545511.326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-46114089772.96386</v>
      </c>
      <c r="L3965" s="444">
        <f t="shared" ca="1" si="159"/>
        <v>-11113495635284.289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-11113495635284.289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-46306231813.68454</v>
      </c>
      <c r="L3966" s="444">
        <f t="shared" ca="1" si="159"/>
        <v>-11159801867097.973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-11159801867097.973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-46499174446.241554</v>
      </c>
      <c r="L3967" s="444">
        <f t="shared" ca="1" si="159"/>
        <v>-11206301041544.215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-11206301041544.215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-46692921006.434227</v>
      </c>
      <c r="L3968" s="444">
        <f t="shared" ca="1" si="159"/>
        <v>-11252993962550.648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-11252993962550.648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-46887474843.961037</v>
      </c>
      <c r="L3969" s="444">
        <f t="shared" ca="1" si="159"/>
        <v>-11299881437394.609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-11299881437394.609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-47082839322.477539</v>
      </c>
      <c r="L3970" s="444">
        <f t="shared" ca="1" si="159"/>
        <v>-11346964276717.086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-11346964276717.086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-47279017819.654526</v>
      </c>
      <c r="L3971" s="444">
        <f t="shared" ca="1" si="159"/>
        <v>-11394243294536.74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-11394243294536.74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-47476013727.23642</v>
      </c>
      <c r="L3972" s="444">
        <f t="shared" ca="1" si="159"/>
        <v>-11441719308263.977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-11441719308263.977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-47673830451.099899</v>
      </c>
      <c r="L3973" s="444">
        <f t="shared" ca="1" si="159"/>
        <v>-11489393138715.076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-11489393138715.076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-47872471411.31282</v>
      </c>
      <c r="L3974" s="444">
        <f t="shared" ca="1" si="159"/>
        <v>-11537265610126.389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-11537265610126.389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-48071940042.193283</v>
      </c>
      <c r="L3975" s="444">
        <f t="shared" ca="1" si="159"/>
        <v>-11585337550168.582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-11585337550168.582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-48272239792.369095</v>
      </c>
      <c r="L3976" s="444">
        <f t="shared" ca="1" si="159"/>
        <v>-11633609789960.951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-11633609789960.951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-48473374124.837296</v>
      </c>
      <c r="L3977" s="444">
        <f t="shared" ca="1" si="159"/>
        <v>-11682083164085.789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-11682083164085.789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-48675346517.024124</v>
      </c>
      <c r="L3978" s="444">
        <f t="shared" ca="1" si="159"/>
        <v>-11730758510602.813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-11730758510602.813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-48878160460.845055</v>
      </c>
      <c r="L3979" s="444">
        <f t="shared" ca="1" si="159"/>
        <v>-11779636671063.658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-11779636671063.658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-49081819462.765244</v>
      </c>
      <c r="L3980" s="444">
        <f t="shared" ca="1" si="159"/>
        <v>-11828718490526.424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-11828718490526.424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-49286327043.8601</v>
      </c>
      <c r="L3981" s="444">
        <f t="shared" ca="1" si="159"/>
        <v>-11878004817570.283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-11878004817570.283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-49491686739.876183</v>
      </c>
      <c r="L3982" s="444">
        <f t="shared" ca="1" si="159"/>
        <v>-11927496504310.16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-11927496504310.16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-49697902101.292336</v>
      </c>
      <c r="L3983" s="444">
        <f t="shared" ca="1" si="159"/>
        <v>-11977194406411.453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-11977194406411.453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-49904976693.381058</v>
      </c>
      <c r="L3984" s="444">
        <f t="shared" ca="1" si="159"/>
        <v>-12027099383104.834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-12027099383104.834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-50112914096.270142</v>
      </c>
      <c r="L3985" s="444">
        <f t="shared" ca="1" si="159"/>
        <v>-12077212297201.104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-12077212297201.104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-50321717905.004601</v>
      </c>
      <c r="L3986" s="444">
        <f t="shared" ca="1" si="159"/>
        <v>-12127534015106.107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-12127534015106.107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-50531391729.60878</v>
      </c>
      <c r="L3987" s="444">
        <f t="shared" ca="1" si="159"/>
        <v>-12178065406835.717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-12178065406835.717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-50741939195.148819</v>
      </c>
      <c r="L3988" s="444">
        <f t="shared" ca="1" si="159"/>
        <v>-12228807346030.865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-12228807346030.865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-50953363941.795273</v>
      </c>
      <c r="L3989" s="444">
        <f t="shared" ca="1" si="159"/>
        <v>-12279760709972.66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-12279760709972.66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-51165669624.886086</v>
      </c>
      <c r="L3990" s="444">
        <f t="shared" ca="1" si="159"/>
        <v>-12330926379597.547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-12330926379597.547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-51378859914.989777</v>
      </c>
      <c r="L3991" s="444">
        <f t="shared" ca="1" si="159"/>
        <v>-12382305239512.537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-12382305239512.537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-51592938497.968903</v>
      </c>
      <c r="L3992" s="444">
        <f t="shared" ca="1" si="159"/>
        <v>-12433898178010.506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-12433898178010.506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-51807909075.043777</v>
      </c>
      <c r="L3993" s="444">
        <f t="shared" ca="1" si="159"/>
        <v>-12485706087085.549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-12485706087085.549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-52023775362.856453</v>
      </c>
      <c r="L3994" s="444">
        <f t="shared" ca="1" si="159"/>
        <v>-12537729862448.406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-12537729862448.406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-52240541093.535027</v>
      </c>
      <c r="L3995" s="444">
        <f t="shared" ca="1" si="159"/>
        <v>-12589970403541.941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-12589970403541.941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-52458210014.758087</v>
      </c>
      <c r="L3996" s="444">
        <f t="shared" ca="1" si="159"/>
        <v>-12642428613556.699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-12642428613556.699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-52676785889.81958</v>
      </c>
      <c r="L3997" s="444">
        <f t="shared" ca="1" si="159"/>
        <v>-12695105399446.52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-12695105399446.52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-52896272497.693832</v>
      </c>
      <c r="L3998" s="444">
        <f t="shared" ca="1" si="159"/>
        <v>-12748001671944.213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-12748001671944.213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-53116673633.100883</v>
      </c>
      <c r="L3999" s="444">
        <f t="shared" ca="1" si="159"/>
        <v>-12801118345577.314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-12801118345577.314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-53337993106.572144</v>
      </c>
      <c r="L4000" s="444">
        <f t="shared" ca="1" si="159"/>
        <v>-12854456338683.887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-12854456338683.887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-53560234744.516197</v>
      </c>
      <c r="L4001" s="444">
        <f t="shared" ca="1" si="159"/>
        <v>-12908016573428.402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-12908016573428.402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-53783402389.285011</v>
      </c>
      <c r="L4002" s="444">
        <f t="shared" ca="1" si="159"/>
        <v>-12961799975817.688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-12961799975817.688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-54007499899.240364</v>
      </c>
      <c r="L4003" s="444">
        <f t="shared" ca="1" si="159"/>
        <v>-13015807475716.928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-13015807475716.928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-54232531148.820534</v>
      </c>
      <c r="L4004" s="444">
        <f t="shared" ca="1" si="159"/>
        <v>-13070040006865.748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-13070040006865.748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-54458500028.607285</v>
      </c>
      <c r="L4005" s="444">
        <f t="shared" ca="1" si="159"/>
        <v>-13124498506894.355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-13124498506894.355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-54685410445.39315</v>
      </c>
      <c r="L4006" s="444">
        <f t="shared" ca="1" si="159"/>
        <v>-13179183917339.748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-13179183917339.748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-54913266322.248947</v>
      </c>
      <c r="L4007" s="444">
        <f t="shared" ca="1" si="159"/>
        <v>-13234097183661.996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-13234097183661.996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-55142071598.591652</v>
      </c>
      <c r="L4008" s="444">
        <f t="shared" ca="1" si="159"/>
        <v>-13289239255260.588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-13289239255260.588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-55371830230.252449</v>
      </c>
      <c r="L4009" s="444">
        <f t="shared" ca="1" si="159"/>
        <v>-13344611085490.84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-13344611085490.84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-55602546189.545166</v>
      </c>
      <c r="L4010" s="444">
        <f t="shared" ca="1" si="159"/>
        <v>-13400213631680.385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-13400213631680.385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-55834223465.334938</v>
      </c>
      <c r="L4011" s="444">
        <f t="shared" ca="1" si="159"/>
        <v>-13456047855145.719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-13456047855145.719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-56066866063.107162</v>
      </c>
      <c r="L4012" s="444">
        <f t="shared" ca="1" si="159"/>
        <v>-13512114721208.826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-13512114721208.826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-56300478005.036774</v>
      </c>
      <c r="L4013" s="444">
        <f t="shared" ca="1" si="159"/>
        <v>-13568415199213.863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-13568415199213.863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-56535063330.057762</v>
      </c>
      <c r="L4014" s="444">
        <f t="shared" ca="1" si="159"/>
        <v>-13624950262543.922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-13624950262543.922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-56770626093.933006</v>
      </c>
      <c r="L4015" s="444">
        <f t="shared" ca="1" si="159"/>
        <v>-13681720888637.855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-13681720888637.855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-57007170369.324394</v>
      </c>
      <c r="L4016" s="444">
        <f t="shared" ca="1" si="159"/>
        <v>-13738728059007.18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-13738728059007.18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-57244700245.863243</v>
      </c>
      <c r="L4017" s="444">
        <f t="shared" ca="1" si="159"/>
        <v>-13795972759253.043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-13795972759253.043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-57483219830.221008</v>
      </c>
      <c r="L4018" s="444">
        <f t="shared" ca="1" si="159"/>
        <v>-13853455979083.264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-13853455979083.264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-57722733246.180267</v>
      </c>
      <c r="L4019" s="444">
        <f t="shared" ca="1" si="159"/>
        <v>-13911178712329.443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-13911178712329.443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-57963244634.706017</v>
      </c>
      <c r="L4020" s="444">
        <f t="shared" ca="1" si="159"/>
        <v>-13969141956964.148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-13969141956964.148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-58204758154.017273</v>
      </c>
      <c r="L4021" s="444">
        <f t="shared" ca="1" si="159"/>
        <v>-14027346715118.166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-14027346715118.166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-58447277979.659035</v>
      </c>
      <c r="L4022" s="444">
        <f t="shared" ca="1" si="159"/>
        <v>-14085793993097.824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-14085793993097.824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-58690808304.574265</v>
      </c>
      <c r="L4023" s="444">
        <f t="shared" ca="1" si="159"/>
        <v>-14144484801402.398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-14144484801402.398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-58935353339.176659</v>
      </c>
      <c r="L4024" s="444">
        <f t="shared" ca="1" si="159"/>
        <v>-14203420154741.574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-14203420154741.574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-59180917311.423218</v>
      </c>
      <c r="L4025" s="444">
        <f t="shared" ca="1" si="159"/>
        <v>-14262601072052.998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-14262601072052.998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-59427504466.887482</v>
      </c>
      <c r="L4026" s="444">
        <f t="shared" ca="1" si="159"/>
        <v>-14322028576519.885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-14322028576519.885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-59675119068.832855</v>
      </c>
      <c r="L4027" s="444">
        <f t="shared" ca="1" si="159"/>
        <v>-14381703695588.717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-14381703695588.717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-59923765398.286316</v>
      </c>
      <c r="L4028" s="444">
        <f t="shared" ca="1" si="159"/>
        <v>-14441627460987.004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-14441627460987.004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-60173447754.112511</v>
      </c>
      <c r="L4029" s="444">
        <f t="shared" ca="1" si="159"/>
        <v>-14501800908741.117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-14501800908741.117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-60424170453.08799</v>
      </c>
      <c r="L4030" s="444">
        <f t="shared" ca="1" si="159"/>
        <v>-14562225079194.205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-14562225079194.205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-60675937829.975845</v>
      </c>
      <c r="L4031" s="444">
        <f t="shared" ca="1" si="159"/>
        <v>-14622901017024.182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-14622901017024.182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-60928754237.600761</v>
      </c>
      <c r="L4032" s="444">
        <f t="shared" ca="1" si="159"/>
        <v>-14683829771261.783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-14683829771261.783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-61182624046.924095</v>
      </c>
      <c r="L4033" s="444">
        <f t="shared" ca="1" si="159"/>
        <v>-14745012395308.707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-14745012395308.707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-61437551647.119614</v>
      </c>
      <c r="L4034" s="444">
        <f t="shared" ca="1" si="159"/>
        <v>-14806449946955.826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-14806449946955.826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-61693541445.649284</v>
      </c>
      <c r="L4035" s="444">
        <f t="shared" ca="1" si="159"/>
        <v>-14868143488401.475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-14868143488401.475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-61950597868.339478</v>
      </c>
      <c r="L4036" s="444">
        <f t="shared" ca="1" si="159"/>
        <v>-14930094086269.814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-14930094086269.814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-62208725359.457558</v>
      </c>
      <c r="L4037" s="444">
        <f t="shared" ca="1" si="159"/>
        <v>-14992302811629.271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-14992302811629.271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-62467928381.788635</v>
      </c>
      <c r="L4038" s="444">
        <f t="shared" ca="1" si="159"/>
        <v>-15054770740011.061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-15054770740011.061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-62728211416.712761</v>
      </c>
      <c r="L4039" s="444">
        <f t="shared" ca="1" si="159"/>
        <v>-15117498951427.773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-15117498951427.773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-62989578964.282387</v>
      </c>
      <c r="L4040" s="444">
        <f t="shared" ca="1" si="159"/>
        <v>-15180488530392.057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-15180488530392.057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-63252035543.300232</v>
      </c>
      <c r="L4041" s="444">
        <f t="shared" ca="1" si="159"/>
        <v>-15243740565935.357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-15243740565935.357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-63515585691.397324</v>
      </c>
      <c r="L4042" s="444">
        <f t="shared" ca="1" si="159"/>
        <v>-15307256151626.754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-15307256151626.754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-63780233965.111473</v>
      </c>
      <c r="L4043" s="444">
        <f t="shared" ca="1" si="159"/>
        <v>-15371036385591.865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-15371036385591.865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-64045984939.966095</v>
      </c>
      <c r="L4044" s="444">
        <f t="shared" ca="1" si="159"/>
        <v>-15435082370531.832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-15435082370531.832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-64312843210.549294</v>
      </c>
      <c r="L4045" s="444">
        <f t="shared" ca="1" si="159"/>
        <v>-15499395213742.381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-15499395213742.381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-64580813390.593254</v>
      </c>
      <c r="L4046" s="444">
        <f t="shared" ca="1" si="159"/>
        <v>-15563976027132.975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-15563976027132.975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-64849900113.054054</v>
      </c>
      <c r="L4047" s="444">
        <f t="shared" ca="1" si="159"/>
        <v>-15628825927246.029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-15628825927246.029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-65120108030.19178</v>
      </c>
      <c r="L4048" s="444">
        <f t="shared" ca="1" si="159"/>
        <v>-15693946035276.221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-15693946035276.221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-65391441813.650917</v>
      </c>
      <c r="L4049" s="444">
        <f t="shared" ca="1" si="159"/>
        <v>-15759337477089.871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-15759337477089.871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-65663906154.54113</v>
      </c>
      <c r="L4050" s="444">
        <f t="shared" ca="1" si="159"/>
        <v>-15825001383244.412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-15825001383244.412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-65937505763.518372</v>
      </c>
      <c r="L4051" s="444">
        <f t="shared" ca="1" si="159"/>
        <v>-15890938889007.93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-15890938889007.93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-66212245370.866371</v>
      </c>
      <c r="L4052" s="444">
        <f t="shared" ca="1" si="159"/>
        <v>-15957151134378.797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-15957151134378.797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-66488129726.578316</v>
      </c>
      <c r="L4053" s="444">
        <f t="shared" ca="1" si="159"/>
        <v>-16023639264105.375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-16023639264105.375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-66765163600.439064</v>
      </c>
      <c r="L4054" s="444">
        <f t="shared" ca="1" si="159"/>
        <v>-16090404427705.814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-16090404427705.814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-67043351782.107559</v>
      </c>
      <c r="L4055" s="444">
        <f t="shared" ca="1" si="159"/>
        <v>-16157447779487.922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-16157447779487.922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-67322699081.199669</v>
      </c>
      <c r="L4056" s="444">
        <f t="shared" ca="1" si="159"/>
        <v>-16224770478569.121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-16224770478569.121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-67603210327.371338</v>
      </c>
      <c r="L4057" s="444">
        <f t="shared" ca="1" si="159"/>
        <v>-16292373688896.492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-16292373688896.492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-67884890370.402046</v>
      </c>
      <c r="L4058" s="444">
        <f t="shared" ca="1" si="159"/>
        <v>-16360258579266.895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-16360258579266.895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-68167744080.278732</v>
      </c>
      <c r="L4059" s="444">
        <f t="shared" ca="1" si="159"/>
        <v>-16428426323347.174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-16428426323347.174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-68451776347.279892</v>
      </c>
      <c r="L4060" s="444">
        <f t="shared" ca="1" si="159"/>
        <v>-16496878099694.453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-16496878099694.453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-68736992082.060226</v>
      </c>
      <c r="L4061" s="444">
        <f t="shared" ca="1" si="159"/>
        <v>-16565615091776.514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-16565615091776.514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-69023396215.735474</v>
      </c>
      <c r="L4062" s="444">
        <f t="shared" ca="1" si="159"/>
        <v>-16634638487992.25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-16634638487992.25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-69310993699.967712</v>
      </c>
      <c r="L4063" s="444">
        <f t="shared" ca="1" si="159"/>
        <v>-16703949481692.217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-16703949481692.217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-69599789507.050903</v>
      </c>
      <c r="L4064" s="444">
        <f t="shared" ca="1" si="159"/>
        <v>-16773549271199.268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-16773549271199.268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-69889788629.996948</v>
      </c>
      <c r="L4065" s="444">
        <f t="shared" ca="1" si="159"/>
        <v>-16843439059829.264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-16843439059829.264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-70180996082.621933</v>
      </c>
      <c r="L4066" s="444">
        <f t="shared" ca="1" si="159"/>
        <v>-16913620055911.885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-16913620055911.885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-70473416899.632858</v>
      </c>
      <c r="L4067" s="444">
        <f t="shared" ca="1" si="159"/>
        <v>-16984093472811.518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-16984093472811.518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-70767056136.714661</v>
      </c>
      <c r="L4068" s="444">
        <f t="shared" ca="1" si="159"/>
        <v>-17054860528948.232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-17054860528948.232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-71061918870.61763</v>
      </c>
      <c r="L4069" s="444">
        <f t="shared" ca="1" si="159"/>
        <v>-17125922447818.85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-17125922447818.85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-71358010199.245209</v>
      </c>
      <c r="L4070" s="444">
        <f t="shared" ca="1" si="159"/>
        <v>-17197280458018.096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-17197280458018.096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-71655335241.742065</v>
      </c>
      <c r="L4071" s="444">
        <f t="shared" ca="1" si="159"/>
        <v>-17268935793259.838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-17268935793259.838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-71953899138.582657</v>
      </c>
      <c r="L4072" s="444">
        <f t="shared" ca="1" si="159"/>
        <v>-17340889692398.42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-17340889692398.42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-72253707051.66008</v>
      </c>
      <c r="L4073" s="444">
        <f t="shared" ca="1" si="159"/>
        <v>-17413143399450.08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-17413143399450.08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-72554764164.375336</v>
      </c>
      <c r="L4074" s="444">
        <f t="shared" ca="1" si="159"/>
        <v>-17485698163614.455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-17485698163614.455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-72857075681.726898</v>
      </c>
      <c r="L4075" s="444">
        <f t="shared" ca="1" si="159"/>
        <v>-17558555239296.182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-17558555239296.182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-73160646830.400757</v>
      </c>
      <c r="L4076" s="444">
        <f t="shared" ca="1" si="159"/>
        <v>-17631715886126.582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-17631715886126.582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-73465482858.860764</v>
      </c>
      <c r="L4077" s="444">
        <f t="shared" ca="1" si="159"/>
        <v>-17705181368985.441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-17705181368985.441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-73771589037.439331</v>
      </c>
      <c r="L4078" s="444">
        <f t="shared" ca="1" si="159"/>
        <v>-17778952958022.879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-17778952958022.879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-74078970658.428665</v>
      </c>
      <c r="L4079" s="444">
        <f t="shared" ca="1" si="159"/>
        <v>-17853031928681.309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-17853031928681.309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-74387633036.172119</v>
      </c>
      <c r="L4080" s="444">
        <f t="shared" ca="1" si="159"/>
        <v>-17927419561717.48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-17927419561717.48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-74697581507.156174</v>
      </c>
      <c r="L4081" s="444">
        <f t="shared" ca="1" si="159"/>
        <v>-18002117143224.637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-18002117143224.637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-75008821430.102646</v>
      </c>
      <c r="L4082" s="444">
        <f t="shared" ca="1" si="159"/>
        <v>-18077125964654.738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-18077125964654.738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-75321358186.061401</v>
      </c>
      <c r="L4083" s="444">
        <f t="shared" ca="1" si="159"/>
        <v>-18152447322840.801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-18152447322840.801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-75635197178.503342</v>
      </c>
      <c r="L4084" s="444">
        <f t="shared" ca="1" si="159"/>
        <v>-18228082520019.305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-18228082520019.305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-75950343833.413773</v>
      </c>
      <c r="L4085" s="444">
        <f t="shared" ca="1" si="159"/>
        <v>-18304032863852.719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-18304032863852.719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-76266803599.386322</v>
      </c>
      <c r="L4086" s="444">
        <f t="shared" ca="1" si="159"/>
        <v>-18380299667452.105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-18380299667452.105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-76584581947.717102</v>
      </c>
      <c r="L4087" s="444">
        <f t="shared" ca="1" si="159"/>
        <v>-18456884249399.824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-18456884249399.824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-76903684372.499268</v>
      </c>
      <c r="L4088" s="444">
        <f t="shared" ref="L4088:L4342" ca="1" si="164">I4088-J4088+K4088</f>
        <v>-18533787933772.324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-18533787933772.324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-77224116390.718018</v>
      </c>
      <c r="L4089" s="444">
        <f t="shared" ca="1" si="164"/>
        <v>-18611012050163.043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-18611012050163.043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-77545883542.346008</v>
      </c>
      <c r="L4090" s="444">
        <f t="shared" ca="1" si="164"/>
        <v>-18688557933705.391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-18688557933705.391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-77868991390.439133</v>
      </c>
      <c r="L4091" s="444">
        <f t="shared" ca="1" si="164"/>
        <v>-18766426925095.828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-18766426925095.828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-78193445521.23262</v>
      </c>
      <c r="L4092" s="444">
        <f t="shared" ca="1" si="164"/>
        <v>-18844620370617.063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-18844620370617.063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-78519251544.237762</v>
      </c>
      <c r="L4093" s="444">
        <f t="shared" ca="1" si="164"/>
        <v>-18923139622161.301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-18923139622161.301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-78846415092.338745</v>
      </c>
      <c r="L4094" s="444">
        <f t="shared" ca="1" si="164"/>
        <v>-19001986037253.641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-19001986037253.641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-79174941821.890167</v>
      </c>
      <c r="L4095" s="444">
        <f t="shared" ca="1" si="164"/>
        <v>-19081160979075.531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-19081160979075.531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-79504837412.814713</v>
      </c>
      <c r="L4096" s="444">
        <f t="shared" ca="1" si="164"/>
        <v>-19160665816488.348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-19160665816488.348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-79836107568.701447</v>
      </c>
      <c r="L4097" s="444">
        <f t="shared" ca="1" si="164"/>
        <v>-19240501924057.051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-19240501924057.051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-80168758016.904373</v>
      </c>
      <c r="L4098" s="444">
        <f t="shared" ca="1" si="164"/>
        <v>-19320670682073.957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-19320670682073.957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-80502794508.641479</v>
      </c>
      <c r="L4099" s="444">
        <f t="shared" ca="1" si="164"/>
        <v>-19401173476582.598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-19401173476582.598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-80838222819.094162</v>
      </c>
      <c r="L4100" s="444">
        <f t="shared" ca="1" si="164"/>
        <v>-19482011699401.691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-19482011699401.691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-81175048747.50705</v>
      </c>
      <c r="L4101" s="444">
        <f t="shared" ca="1" si="164"/>
        <v>-19563186748149.199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-19563186748149.199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-81513278117.28833</v>
      </c>
      <c r="L4102" s="444">
        <f t="shared" ca="1" si="164"/>
        <v>-19644700026266.488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-19644700026266.488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-81852916776.110367</v>
      </c>
      <c r="L4103" s="444">
        <f t="shared" ca="1" si="164"/>
        <v>-19726552943042.598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-19726552943042.598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-82193970596.010818</v>
      </c>
      <c r="L4104" s="444">
        <f t="shared" ca="1" si="164"/>
        <v>-19808746913638.609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-19808746913638.609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-82536445473.494202</v>
      </c>
      <c r="L4105" s="444">
        <f t="shared" ca="1" si="164"/>
        <v>-19891283359112.105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-19891283359112.105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-82880347329.633774</v>
      </c>
      <c r="L4106" s="444">
        <f t="shared" ca="1" si="164"/>
        <v>-19974163706441.738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-19974163706441.738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-83225682110.173904</v>
      </c>
      <c r="L4107" s="444">
        <f t="shared" ca="1" si="164"/>
        <v>-20057389388551.914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-20057389388551.914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-83572455785.63298</v>
      </c>
      <c r="L4108" s="444">
        <f t="shared" ca="1" si="164"/>
        <v>-20140961844337.547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-20140961844337.547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-83920674351.406448</v>
      </c>
      <c r="L4109" s="444">
        <f t="shared" ca="1" si="164"/>
        <v>-20224882518688.953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-20224882518688.953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-84270343827.870636</v>
      </c>
      <c r="L4110" s="444">
        <f t="shared" ca="1" si="164"/>
        <v>-20309152862516.824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-20309152862516.824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-84621470260.486771</v>
      </c>
      <c r="L4111" s="444">
        <f t="shared" ca="1" si="164"/>
        <v>-20393774332777.313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-20393774332777.313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-84974059719.905472</v>
      </c>
      <c r="L4112" s="444">
        <f t="shared" ca="1" si="164"/>
        <v>-20478748392497.219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-20478748392497.219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-85328118302.071747</v>
      </c>
      <c r="L4113" s="444">
        <f t="shared" ca="1" si="164"/>
        <v>-20564076510799.289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-20564076510799.289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-85683652128.330368</v>
      </c>
      <c r="L4114" s="444">
        <f t="shared" ca="1" si="164"/>
        <v>-20649760162927.621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-20649760162927.621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-86040667345.531754</v>
      </c>
      <c r="L4115" s="444">
        <f t="shared" ca="1" si="164"/>
        <v>-20735800830273.152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-20735800830273.152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-86399170126.138138</v>
      </c>
      <c r="L4116" s="444">
        <f t="shared" ca="1" si="164"/>
        <v>-20822200000399.289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-20822200000399.289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-86759166668.330368</v>
      </c>
      <c r="L4117" s="444">
        <f t="shared" ca="1" si="164"/>
        <v>-20908959167067.621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-20908959167067.621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-87120663196.115082</v>
      </c>
      <c r="L4118" s="444">
        <f t="shared" ca="1" si="164"/>
        <v>-20996079830263.734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-20996079830263.734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-87483665959.43222</v>
      </c>
      <c r="L4119" s="444">
        <f t="shared" ca="1" si="164"/>
        <v>-21083563496223.168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-21083563496223.168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-87848181234.263199</v>
      </c>
      <c r="L4120" s="444">
        <f t="shared" ca="1" si="164"/>
        <v>-21171411677457.43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-21171411677457.43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-88214215322.739288</v>
      </c>
      <c r="L4121" s="444">
        <f t="shared" ca="1" si="164"/>
        <v>-21259625892780.168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-21259625892780.168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-88581774553.250702</v>
      </c>
      <c r="L4122" s="444">
        <f t="shared" ca="1" si="164"/>
        <v>-21348207667333.418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-21348207667333.418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-88950865280.555908</v>
      </c>
      <c r="L4123" s="444">
        <f t="shared" ca="1" si="164"/>
        <v>-21437158532613.973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-21437158532613.973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-89321493885.891556</v>
      </c>
      <c r="L4124" s="444">
        <f t="shared" ca="1" si="164"/>
        <v>-21526480026499.863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-21526480026499.863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-89693666777.082764</v>
      </c>
      <c r="L4125" s="444">
        <f t="shared" ca="1" si="164"/>
        <v>-21616173693276.945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-21616173693276.945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-90067390388.653931</v>
      </c>
      <c r="L4126" s="444">
        <f t="shared" ca="1" si="164"/>
        <v>-21706241083665.598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-21706241083665.598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-90442671181.939987</v>
      </c>
      <c r="L4127" s="444">
        <f t="shared" ca="1" si="164"/>
        <v>-21796683754847.539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-21796683754847.539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-90819515645.198074</v>
      </c>
      <c r="L4128" s="444">
        <f t="shared" ca="1" si="164"/>
        <v>-21887503270492.738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-21887503270492.738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-91197930293.719742</v>
      </c>
      <c r="L4129" s="444">
        <f t="shared" ca="1" si="164"/>
        <v>-21978701200786.457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-21978701200786.457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-91577921669.943573</v>
      </c>
      <c r="L4130" s="444">
        <f t="shared" ca="1" si="164"/>
        <v>-22070279122456.402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-22070279122456.402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-91959496343.568344</v>
      </c>
      <c r="L4131" s="444">
        <f t="shared" ca="1" si="164"/>
        <v>-22162238618799.969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-22162238618799.969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-92342660911.666534</v>
      </c>
      <c r="L4132" s="444">
        <f t="shared" ca="1" si="164"/>
        <v>-22254581279711.637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-22254581279711.637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-92727421998.798492</v>
      </c>
      <c r="L4133" s="444">
        <f t="shared" ca="1" si="164"/>
        <v>-22347308701710.434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-22347308701710.434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-93113786257.126801</v>
      </c>
      <c r="L4134" s="444">
        <f t="shared" ca="1" si="164"/>
        <v>-22440422487967.559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-22440422487967.559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-93501760366.531494</v>
      </c>
      <c r="L4135" s="444">
        <f t="shared" ca="1" si="164"/>
        <v>-22533924248334.09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-22533924248334.09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-93891351034.725372</v>
      </c>
      <c r="L4136" s="444">
        <f t="shared" ca="1" si="164"/>
        <v>-22627815599368.816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-22627815599368.816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-94282564997.370071</v>
      </c>
      <c r="L4137" s="444">
        <f t="shared" ca="1" si="164"/>
        <v>-22722098164366.188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-22722098164366.188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-94675409018.192444</v>
      </c>
      <c r="L4138" s="444">
        <f t="shared" ca="1" si="164"/>
        <v>-22816773573384.379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-22816773573384.379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-95069889889.101578</v>
      </c>
      <c r="L4139" s="444">
        <f t="shared" ca="1" si="164"/>
        <v>-22911843463273.48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-22911843463273.48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-95466014430.306168</v>
      </c>
      <c r="L4140" s="444">
        <f t="shared" ca="1" si="164"/>
        <v>-23007309477703.785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-23007309477703.785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-95863789490.432434</v>
      </c>
      <c r="L4141" s="444">
        <f t="shared" ca="1" si="164"/>
        <v>-23103173267194.219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-23103173267194.219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-96263221946.642578</v>
      </c>
      <c r="L4142" s="444">
        <f t="shared" ca="1" si="164"/>
        <v>-23199436489140.859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-23199436489140.859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-96664318704.753586</v>
      </c>
      <c r="L4143" s="444">
        <f t="shared" ca="1" si="164"/>
        <v>-23296100807845.613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-23296100807845.613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-97067086699.35672</v>
      </c>
      <c r="L4144" s="444">
        <f t="shared" ca="1" si="164"/>
        <v>-23393167894544.969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-23393167894544.969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-97471532893.937363</v>
      </c>
      <c r="L4145" s="444">
        <f t="shared" ca="1" si="164"/>
        <v>-23490639427438.906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-23490639427438.906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-97877664280.995438</v>
      </c>
      <c r="L4146" s="444">
        <f t="shared" ca="1" si="164"/>
        <v>-23588517091719.902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-23588517091719.902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-98285487882.16626</v>
      </c>
      <c r="L4147" s="444">
        <f t="shared" ca="1" si="164"/>
        <v>-23686802579602.07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-23686802579602.07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-98695010748.341965</v>
      </c>
      <c r="L4148" s="444">
        <f t="shared" ca="1" si="164"/>
        <v>-23785497590350.414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-23785497590350.414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-99106239959.793396</v>
      </c>
      <c r="L4149" s="444">
        <f t="shared" ca="1" si="164"/>
        <v>-23884603830310.207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-23884603830310.207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-99519182626.292526</v>
      </c>
      <c r="L4150" s="444">
        <f t="shared" ca="1" si="164"/>
        <v>-23984123012936.5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-23984123012936.5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-99933845887.235413</v>
      </c>
      <c r="L4151" s="444">
        <f t="shared" ca="1" si="164"/>
        <v>-24084056858823.734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-24084056858823.734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-100350236911.76556</v>
      </c>
      <c r="L4152" s="444">
        <f t="shared" ca="1" si="164"/>
        <v>-24184407095735.5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-24184407095735.5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-100768362898.89792</v>
      </c>
      <c r="L4153" s="444">
        <f t="shared" ca="1" si="164"/>
        <v>-24285175458634.398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-24285175458634.398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-101188231077.64333</v>
      </c>
      <c r="L4154" s="444">
        <f t="shared" ca="1" si="164"/>
        <v>-24386363689712.043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-24386363689712.043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-101609848707.13351</v>
      </c>
      <c r="L4155" s="444">
        <f t="shared" ca="1" si="164"/>
        <v>-24487973538419.176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-24487973538419.176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-102033223076.74657</v>
      </c>
      <c r="L4156" s="444">
        <f t="shared" ca="1" si="164"/>
        <v>-24590006761495.922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-24590006761495.922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-102458361506.233</v>
      </c>
      <c r="L4157" s="444">
        <f t="shared" ca="1" si="164"/>
        <v>-24692465123002.156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-24692465123002.156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-102885271345.84232</v>
      </c>
      <c r="L4158" s="444">
        <f t="shared" ca="1" si="164"/>
        <v>-24795350394348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-24795350394348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-103313959976.45</v>
      </c>
      <c r="L4159" s="444">
        <f t="shared" ca="1" si="164"/>
        <v>-24898664354324.449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-24898664354324.449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-103744434809.68521</v>
      </c>
      <c r="L4160" s="444">
        <f t="shared" ca="1" si="164"/>
        <v>-25002408789134.133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-25002408789134.133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-104176703288.05888</v>
      </c>
      <c r="L4161" s="444">
        <f t="shared" ca="1" si="164"/>
        <v>-25106585492422.191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-25106585492422.191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-104610772885.09247</v>
      </c>
      <c r="L4162" s="444">
        <f t="shared" ca="1" si="164"/>
        <v>-25211196265307.285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-25211196265307.285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-105046651105.44702</v>
      </c>
      <c r="L4163" s="444">
        <f t="shared" ca="1" si="164"/>
        <v>-25316242916412.73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-25316242916412.73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-105484345485.05304</v>
      </c>
      <c r="L4164" s="444">
        <f t="shared" ca="1" si="164"/>
        <v>-25421727261897.785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-25421727261897.785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-105923863591.24077</v>
      </c>
      <c r="L4165" s="444">
        <f t="shared" ca="1" si="164"/>
        <v>-25527651125489.027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-25527651125489.027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-106365213022.87094</v>
      </c>
      <c r="L4166" s="444">
        <f t="shared" ca="1" si="164"/>
        <v>-25634016338511.898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-25634016338511.898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-106808401410.46625</v>
      </c>
      <c r="L4167" s="444">
        <f t="shared" ca="1" si="164"/>
        <v>-25740824739922.363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-25740824739922.363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-107253436416.34319</v>
      </c>
      <c r="L4168" s="444">
        <f t="shared" ca="1" si="164"/>
        <v>-25848078176338.707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-25848078176338.707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-107700325734.74461</v>
      </c>
      <c r="L4169" s="444">
        <f t="shared" ca="1" si="164"/>
        <v>-25955778502073.453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-25955778502073.453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-108149077091.97272</v>
      </c>
      <c r="L4170" s="444">
        <f t="shared" ca="1" si="164"/>
        <v>-26063927579165.426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-26063927579165.426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-108599698246.52261</v>
      </c>
      <c r="L4171" s="444">
        <f t="shared" ca="1" si="164"/>
        <v>-26172527277411.949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-26172527277411.949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-109052196989.21646</v>
      </c>
      <c r="L4172" s="444">
        <f t="shared" ca="1" si="164"/>
        <v>-26281579474401.164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-26281579474401.164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-109506581143.33818</v>
      </c>
      <c r="L4173" s="444">
        <f t="shared" ca="1" si="164"/>
        <v>-26391086055544.504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-26391086055544.504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-109962858564.76877</v>
      </c>
      <c r="L4174" s="444">
        <f t="shared" ca="1" si="164"/>
        <v>-26501048914109.273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-26501048914109.273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-110421037142.12196</v>
      </c>
      <c r="L4175" s="444">
        <f t="shared" ca="1" si="164"/>
        <v>-26611469951251.395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-26611469951251.395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-110881124796.88081</v>
      </c>
      <c r="L4176" s="444">
        <f t="shared" ca="1" si="164"/>
        <v>-26722351076048.273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-26722351076048.273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-111343129483.53447</v>
      </c>
      <c r="L4177" s="444">
        <f t="shared" ca="1" si="164"/>
        <v>-26833694205531.809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-26833694205531.809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-111807059189.71587</v>
      </c>
      <c r="L4178" s="444">
        <f t="shared" ca="1" si="164"/>
        <v>-26945501264721.523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-26945501264721.523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-112272921936.33968</v>
      </c>
      <c r="L4179" s="444">
        <f t="shared" ca="1" si="164"/>
        <v>-27057774186657.863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-27057774186657.863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-112740725777.74109</v>
      </c>
      <c r="L4180" s="444">
        <f t="shared" ca="1" si="164"/>
        <v>-27170514912435.605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-27170514912435.605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-113210478801.81502</v>
      </c>
      <c r="L4181" s="444">
        <f t="shared" ca="1" si="164"/>
        <v>-27283725391237.422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-27283725391237.422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-113682189130.15593</v>
      </c>
      <c r="L4182" s="444">
        <f t="shared" ca="1" si="164"/>
        <v>-27397407580367.578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-27397407580367.578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-114155864918.19824</v>
      </c>
      <c r="L4183" s="444">
        <f t="shared" ca="1" si="164"/>
        <v>-27511563445285.777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-27511563445285.777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-114631514355.35742</v>
      </c>
      <c r="L4184" s="444">
        <f t="shared" ca="1" si="164"/>
        <v>-27626194959641.133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-27626194959641.133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-115109145665.17139</v>
      </c>
      <c r="L4185" s="444">
        <f t="shared" ca="1" si="164"/>
        <v>-27741304105306.305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-27741304105306.305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-115588767105.44293</v>
      </c>
      <c r="L4186" s="444">
        <f t="shared" ca="1" si="164"/>
        <v>-27856892872411.746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-27856892872411.746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-116070386968.38228</v>
      </c>
      <c r="L4187" s="444">
        <f t="shared" ca="1" si="164"/>
        <v>-27972963259380.129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-27972963259380.129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-116554013580.75052</v>
      </c>
      <c r="L4188" s="444">
        <f t="shared" ca="1" si="164"/>
        <v>-28089517272960.879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-28089517272960.879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-117039655304.00366</v>
      </c>
      <c r="L4189" s="444">
        <f t="shared" ca="1" si="164"/>
        <v>-28206556928264.883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-28206556928264.883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-117527320534.43701</v>
      </c>
      <c r="L4190" s="444">
        <f t="shared" ca="1" si="164"/>
        <v>-28324084248799.32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-28324084248799.32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-118017017703.33051</v>
      </c>
      <c r="L4191" s="444">
        <f t="shared" ca="1" si="164"/>
        <v>-28442101266502.652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-28442101266502.652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-118508755277.09438</v>
      </c>
      <c r="L4192" s="444">
        <f t="shared" ca="1" si="164"/>
        <v>-28560610021779.746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-28560610021779.746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-119002541757.4156</v>
      </c>
      <c r="L4193" s="444">
        <f t="shared" ca="1" si="164"/>
        <v>-28679612563537.16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-28679612563537.16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-119498385681.40483</v>
      </c>
      <c r="L4194" s="444">
        <f t="shared" ca="1" si="164"/>
        <v>-28799110949218.566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-28799110949218.566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-119996295621.74403</v>
      </c>
      <c r="L4195" s="444">
        <f t="shared" ca="1" si="164"/>
        <v>-28919107244840.309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-28919107244840.309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-120496280186.83464</v>
      </c>
      <c r="L4196" s="444">
        <f t="shared" ca="1" si="164"/>
        <v>-29039603525027.145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-29039603525027.145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-120998348020.94643</v>
      </c>
      <c r="L4197" s="444">
        <f t="shared" ca="1" si="164"/>
        <v>-29160601873048.09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-29160601873048.09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-121502507804.36703</v>
      </c>
      <c r="L4198" s="444">
        <f t="shared" ca="1" si="164"/>
        <v>-29282104380852.457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-29282104380852.457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-122008768253.5519</v>
      </c>
      <c r="L4199" s="444">
        <f t="shared" ca="1" si="164"/>
        <v>-29404113149106.008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-29404113149106.008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-122517138121.27502</v>
      </c>
      <c r="L4200" s="444">
        <f t="shared" ca="1" si="164"/>
        <v>-29526630287227.281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-29526630287227.281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-123027626196.78033</v>
      </c>
      <c r="L4201" s="444">
        <f t="shared" ca="1" si="164"/>
        <v>-29649657913424.063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-29649657913424.063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-123540241305.93359</v>
      </c>
      <c r="L4202" s="444">
        <f t="shared" ca="1" si="164"/>
        <v>-29773198154729.996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-29773198154729.996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-124054992311.37498</v>
      </c>
      <c r="L4203" s="444">
        <f t="shared" ca="1" si="164"/>
        <v>-29897253147041.371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-29897253147041.371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-124571888112.67239</v>
      </c>
      <c r="L4204" s="444">
        <f t="shared" ca="1" si="164"/>
        <v>-30021825035154.043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-30021825035154.043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-125090937646.47517</v>
      </c>
      <c r="L4205" s="444">
        <f t="shared" ca="1" si="164"/>
        <v>-30146915972800.52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-30146915972800.52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-125612149886.66882</v>
      </c>
      <c r="L4206" s="444">
        <f t="shared" ca="1" si="164"/>
        <v>-30272528122687.188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-30272528122687.188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-126135533844.52997</v>
      </c>
      <c r="L4207" s="444">
        <f t="shared" ca="1" si="164"/>
        <v>-30398663656531.719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-30398663656531.719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-126661098568.88216</v>
      </c>
      <c r="L4208" s="444">
        <f t="shared" ca="1" si="164"/>
        <v>-30525324755100.602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-30525324755100.602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-127188853146.25252</v>
      </c>
      <c r="L4209" s="444">
        <f t="shared" ca="1" si="164"/>
        <v>-30652513608246.855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-30652513608246.855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-127718806701.02855</v>
      </c>
      <c r="L4210" s="444">
        <f t="shared" ca="1" si="164"/>
        <v>-30780232414947.883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-30780232414947.883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-128250968395.61618</v>
      </c>
      <c r="L4211" s="444">
        <f t="shared" ca="1" si="164"/>
        <v>-30908483383343.5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-30908483383343.5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-128785347430.59792</v>
      </c>
      <c r="L4212" s="444">
        <f t="shared" ca="1" si="164"/>
        <v>-31037268730774.098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-31037268730774.098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-129321953044.89206</v>
      </c>
      <c r="L4213" s="444">
        <f t="shared" ca="1" si="164"/>
        <v>-31166590683818.988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-31166590683818.988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-129860794515.91245</v>
      </c>
      <c r="L4214" s="444">
        <f t="shared" ca="1" si="164"/>
        <v>-31296451478334.902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-31296451478334.902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-130401881159.72878</v>
      </c>
      <c r="L4215" s="444">
        <f t="shared" ca="1" si="164"/>
        <v>-31426853359494.633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-31426853359494.633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-130945222331.22765</v>
      </c>
      <c r="L4216" s="444">
        <f t="shared" ca="1" si="164"/>
        <v>-31557798581825.859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-31557798581825.859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-131490827424.2744</v>
      </c>
      <c r="L4217" s="444">
        <f t="shared" ca="1" si="164"/>
        <v>-31689289409250.133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-31689289409250.133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-132038705871.87553</v>
      </c>
      <c r="L4218" s="444">
        <f t="shared" ca="1" si="164"/>
        <v>-31821328115122.008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-31821328115122.008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-132588867146.34169</v>
      </c>
      <c r="L4219" s="444">
        <f t="shared" ca="1" si="164"/>
        <v>-31953916982268.348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-31953916982268.348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-133141320759.45145</v>
      </c>
      <c r="L4220" s="444">
        <f t="shared" ca="1" si="164"/>
        <v>-32087058303027.801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-32087058303027.801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-133696076262.61583</v>
      </c>
      <c r="L4221" s="444">
        <f t="shared" ca="1" si="164"/>
        <v>-32220754379290.418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-32220754379290.418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-134253143247.04341</v>
      </c>
      <c r="L4222" s="444">
        <f t="shared" ca="1" si="164"/>
        <v>-32355007522537.461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-32355007522537.461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-134812531343.90608</v>
      </c>
      <c r="L4223" s="444">
        <f t="shared" ca="1" si="164"/>
        <v>-32489820053881.367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-32489820053881.367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-135374250224.50569</v>
      </c>
      <c r="L4224" s="444">
        <f t="shared" ca="1" si="164"/>
        <v>-32625194304105.871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-32625194304105.871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-135938309600.44113</v>
      </c>
      <c r="L4225" s="444">
        <f t="shared" ca="1" si="164"/>
        <v>-32761132613706.313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-32761132613706.313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-136504719223.77631</v>
      </c>
      <c r="L4226" s="444">
        <f t="shared" ca="1" si="164"/>
        <v>-32897637332930.09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-32897637332930.09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-137073488887.20871</v>
      </c>
      <c r="L4227" s="444">
        <f t="shared" ca="1" si="164"/>
        <v>-33034710821817.297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-33034710821817.297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-137644628424.23874</v>
      </c>
      <c r="L4228" s="444">
        <f t="shared" ca="1" si="164"/>
        <v>-33172355450241.535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-33172355450241.535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-138218147709.33972</v>
      </c>
      <c r="L4229" s="444">
        <f t="shared" ca="1" si="164"/>
        <v>-33310573597950.875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-33310573597950.875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-138794056658.12863</v>
      </c>
      <c r="L4230" s="444">
        <f t="shared" ca="1" si="164"/>
        <v>-33449367654609.004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-33449367654609.004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-139372365227.53751</v>
      </c>
      <c r="L4231" s="444">
        <f t="shared" ca="1" si="164"/>
        <v>-33588740019836.543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-33588740019836.543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-139953083415.9856</v>
      </c>
      <c r="L4232" s="444">
        <f t="shared" ca="1" si="164"/>
        <v>-33728693103252.527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-33728693103252.527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-140536221263.55219</v>
      </c>
      <c r="L4233" s="444">
        <f t="shared" ca="1" si="164"/>
        <v>-33869229324516.078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-33869229324516.078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-141121788852.15033</v>
      </c>
      <c r="L4234" s="444">
        <f t="shared" ca="1" si="164"/>
        <v>-34010351113368.227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-34010351113368.227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-141709796305.70093</v>
      </c>
      <c r="L4235" s="444">
        <f t="shared" ca="1" si="164"/>
        <v>-34152060909673.926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-34152060909673.926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-142300253790.30801</v>
      </c>
      <c r="L4236" s="444">
        <f t="shared" ca="1" si="164"/>
        <v>-34294361163464.234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-34294361163464.234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-142893171514.4343</v>
      </c>
      <c r="L4237" s="444">
        <f t="shared" ca="1" si="164"/>
        <v>-34437254334978.668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-34437254334978.668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-143488559729.07779</v>
      </c>
      <c r="L4238" s="444">
        <f t="shared" ca="1" si="164"/>
        <v>-34580742894707.746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-34580742894707.746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-144086428727.94894</v>
      </c>
      <c r="L4239" s="444">
        <f t="shared" ca="1" si="164"/>
        <v>-34724829323435.695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-34724829323435.695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-144686788847.64874</v>
      </c>
      <c r="L4240" s="444">
        <f t="shared" ca="1" si="164"/>
        <v>-34869516112283.344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-34869516112283.344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-145289650467.84726</v>
      </c>
      <c r="L4241" s="444">
        <f t="shared" ca="1" si="164"/>
        <v>-35014805762751.191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-35014805762751.191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-145895024011.46329</v>
      </c>
      <c r="L4242" s="444">
        <f t="shared" ca="1" si="164"/>
        <v>-35160700786762.656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-35160700786762.656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-146502919944.84439</v>
      </c>
      <c r="L4243" s="444">
        <f t="shared" ca="1" si="164"/>
        <v>-35307203706707.5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-35307203706707.5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-147113348777.94791</v>
      </c>
      <c r="L4244" s="444">
        <f t="shared" ca="1" si="164"/>
        <v>-35454317055485.445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-35454317055485.445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-147726321064.52267</v>
      </c>
      <c r="L4245" s="444">
        <f t="shared" ca="1" si="164"/>
        <v>-35602043376549.969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-35602043376549.969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-148341847402.29153</v>
      </c>
      <c r="L4246" s="444">
        <f t="shared" ca="1" si="164"/>
        <v>-35750385223952.258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-35750385223952.258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-148959938433.1344</v>
      </c>
      <c r="L4247" s="444">
        <f t="shared" ca="1" si="164"/>
        <v>-35899345162385.391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-35899345162385.391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-149580604843.27246</v>
      </c>
      <c r="L4248" s="444">
        <f t="shared" ca="1" si="164"/>
        <v>-36048925767228.664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-36048925767228.664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-150203857363.45276</v>
      </c>
      <c r="L4249" s="444">
        <f t="shared" ca="1" si="164"/>
        <v>-36199129624592.117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-36199129624592.117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-150829706769.13382</v>
      </c>
      <c r="L4250" s="444">
        <f t="shared" ca="1" si="164"/>
        <v>-36349959331361.25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-36349959331361.25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-151458163880.67188</v>
      </c>
      <c r="L4251" s="444">
        <f t="shared" ca="1" si="164"/>
        <v>-36501417495241.922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-36501417495241.922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-152089239563.508</v>
      </c>
      <c r="L4252" s="444">
        <f t="shared" ca="1" si="164"/>
        <v>-36653506734805.43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-36653506734805.43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-152722944728.35596</v>
      </c>
      <c r="L4253" s="444">
        <f t="shared" ca="1" si="164"/>
        <v>-36806229679533.789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-36806229679533.789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-153359290331.39078</v>
      </c>
      <c r="L4254" s="444">
        <f t="shared" ca="1" si="164"/>
        <v>-36959588969865.18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-36959588969865.18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-153998287374.43823</v>
      </c>
      <c r="L4255" s="444">
        <f t="shared" ca="1" si="164"/>
        <v>-37113587257239.617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-37113587257239.617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-154639946905.16507</v>
      </c>
      <c r="L4256" s="444">
        <f t="shared" ca="1" si="164"/>
        <v>-37268227204144.781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-37268227204144.781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-155284280017.26993</v>
      </c>
      <c r="L4257" s="444">
        <f t="shared" ca="1" si="164"/>
        <v>-37423511484162.055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-37423511484162.055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-155931297850.67523</v>
      </c>
      <c r="L4258" s="444">
        <f t="shared" ca="1" si="164"/>
        <v>-37579442782012.727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-37579442782012.727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-156581011591.7197</v>
      </c>
      <c r="L4259" s="444">
        <f t="shared" ca="1" si="164"/>
        <v>-37736023793604.445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-37736023793604.445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-157233432473.35187</v>
      </c>
      <c r="L4260" s="444">
        <f t="shared" ca="1" si="164"/>
        <v>-37893257226077.797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-37893257226077.797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-157888571775.32416</v>
      </c>
      <c r="L4261" s="444">
        <f t="shared" ca="1" si="164"/>
        <v>-38051145797853.117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-38051145797853.117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-158546440824.388</v>
      </c>
      <c r="L4262" s="444">
        <f t="shared" ca="1" si="164"/>
        <v>-38209692238677.508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-38209692238677.508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-159207050994.48962</v>
      </c>
      <c r="L4263" s="444">
        <f t="shared" ca="1" si="164"/>
        <v>-38368899289672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-38368899289672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-159870413706.96667</v>
      </c>
      <c r="L4264" s="444">
        <f t="shared" ca="1" si="164"/>
        <v>-38528769703378.969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-38528769703378.969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-160536540430.7457</v>
      </c>
      <c r="L4265" s="444">
        <f t="shared" ca="1" si="164"/>
        <v>-38689306243809.711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-38689306243809.711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-161205442682.54047</v>
      </c>
      <c r="L4266" s="444">
        <f t="shared" ca="1" si="164"/>
        <v>-38850511686492.25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-38850511686492.25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-161877132027.05103</v>
      </c>
      <c r="L4267" s="444">
        <f t="shared" ca="1" si="164"/>
        <v>-39012388818519.305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-39012388818519.305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-162551620077.16376</v>
      </c>
      <c r="L4268" s="444">
        <f t="shared" ca="1" si="164"/>
        <v>-39174940438596.469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-39174940438596.469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-163228918494.15195</v>
      </c>
      <c r="L4269" s="444">
        <f t="shared" ca="1" si="164"/>
        <v>-39338169357090.617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-39338169357090.617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-163909038987.87756</v>
      </c>
      <c r="L4270" s="444">
        <f t="shared" ca="1" si="164"/>
        <v>-39502078396078.492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-39502078396078.492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-164591993316.99371</v>
      </c>
      <c r="L4271" s="444">
        <f t="shared" ca="1" si="164"/>
        <v>-39666670389395.484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-39666670389395.484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-165277793289.14786</v>
      </c>
      <c r="L4272" s="444">
        <f t="shared" ca="1" si="164"/>
        <v>-39831948182684.633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-39831948182684.633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-165966450761.18597</v>
      </c>
      <c r="L4273" s="444">
        <f t="shared" ca="1" si="164"/>
        <v>-39997914633445.82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-39997914633445.82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-166657977639.35757</v>
      </c>
      <c r="L4274" s="444">
        <f t="shared" ca="1" si="164"/>
        <v>-40164572611085.18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-40164572611085.18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-167352385879.52158</v>
      </c>
      <c r="L4275" s="444">
        <f t="shared" ca="1" si="164"/>
        <v>-40331924996964.703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-40331924996964.703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-168049687487.35294</v>
      </c>
      <c r="L4276" s="444">
        <f t="shared" ca="1" si="164"/>
        <v>-40499974684452.055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-40499974684452.055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-168749894518.55023</v>
      </c>
      <c r="L4277" s="444">
        <f t="shared" ca="1" si="164"/>
        <v>-40668724578970.602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-40668724578970.602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-169453019079.04416</v>
      </c>
      <c r="L4278" s="444">
        <f t="shared" ca="1" si="164"/>
        <v>-40838177598049.648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-40838177598049.648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-170159073325.20688</v>
      </c>
      <c r="L4279" s="444">
        <f t="shared" ca="1" si="164"/>
        <v>-41008336671374.852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-41008336671374.852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-170868069464.06189</v>
      </c>
      <c r="L4280" s="444">
        <f t="shared" ca="1" si="164"/>
        <v>-41179204740838.914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-41179204740838.914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-171580019753.49548</v>
      </c>
      <c r="L4281" s="444">
        <f t="shared" ca="1" si="164"/>
        <v>-41350784760592.406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-41350784760592.406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-172294936502.46835</v>
      </c>
      <c r="L4282" s="444">
        <f t="shared" ca="1" si="164"/>
        <v>-41523079697094.875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-41523079697094.875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-173012832071.22864</v>
      </c>
      <c r="L4283" s="444">
        <f t="shared" ca="1" si="164"/>
        <v>-41696092529166.102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-41696092529166.102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-173733718871.52542</v>
      </c>
      <c r="L4284" s="444">
        <f t="shared" ca="1" si="164"/>
        <v>-41869826248037.625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-41869826248037.625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-174457609366.82343</v>
      </c>
      <c r="L4285" s="444">
        <f t="shared" ca="1" si="164"/>
        <v>-42044283857404.445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-42044283857404.445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-175184516072.51852</v>
      </c>
      <c r="L4286" s="444">
        <f t="shared" ca="1" si="164"/>
        <v>-42219468373476.961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-42219468373476.961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-175914451556.15399</v>
      </c>
      <c r="L4287" s="444">
        <f t="shared" ca="1" si="164"/>
        <v>-42395382825033.117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-42395382825033.117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-176647428437.638</v>
      </c>
      <c r="L4288" s="444">
        <f t="shared" ca="1" si="164"/>
        <v>-42572030253470.758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-42572030253470.758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-177383459389.46149</v>
      </c>
      <c r="L4289" s="444">
        <f t="shared" ca="1" si="164"/>
        <v>-42749413712860.219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-42749413712860.219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-178122557136.91757</v>
      </c>
      <c r="L4290" s="444">
        <f t="shared" ca="1" si="164"/>
        <v>-42927536269997.133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-42927536269997.133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-178864734458.32138</v>
      </c>
      <c r="L4291" s="444">
        <f t="shared" ca="1" si="164"/>
        <v>-43106401004455.453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-43106401004455.453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-179610004185.23105</v>
      </c>
      <c r="L4292" s="444">
        <f t="shared" ca="1" si="164"/>
        <v>-43286011008640.688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-43286011008640.688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-180358379202.66953</v>
      </c>
      <c r="L4293" s="444">
        <f t="shared" ca="1" si="164"/>
        <v>-43466369387843.359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-43466369387843.359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-181109872449.34732</v>
      </c>
      <c r="L4294" s="444">
        <f t="shared" ca="1" si="164"/>
        <v>-43647479260292.703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-43647479260292.703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-181864496917.88626</v>
      </c>
      <c r="L4295" s="444">
        <f t="shared" ca="1" si="164"/>
        <v>-43829343757210.586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-43829343757210.586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-182622265655.0441</v>
      </c>
      <c r="L4296" s="444">
        <f t="shared" ca="1" si="164"/>
        <v>-44011966022865.633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-44011966022865.633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-183383191761.94012</v>
      </c>
      <c r="L4297" s="444">
        <f t="shared" ca="1" si="164"/>
        <v>-44195349214627.57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-44195349214627.57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-184147288394.28156</v>
      </c>
      <c r="L4298" s="444">
        <f t="shared" ca="1" si="164"/>
        <v>-44379496503021.852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-44379496503021.852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-184914568762.59103</v>
      </c>
      <c r="L4299" s="444">
        <f t="shared" ca="1" si="164"/>
        <v>-44564411071784.445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-44564411071784.445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-185685046132.43518</v>
      </c>
      <c r="L4300" s="444">
        <f t="shared" ca="1" si="164"/>
        <v>-44750096117916.883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-44750096117916.883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-186458733824.65369</v>
      </c>
      <c r="L4301" s="444">
        <f t="shared" ca="1" si="164"/>
        <v>-44936554851741.539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-44936554851741.539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-187235645215.58975</v>
      </c>
      <c r="L4302" s="444">
        <f t="shared" ca="1" si="164"/>
        <v>-45123790496957.125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-45123790496957.125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-188015793737.32135</v>
      </c>
      <c r="L4303" s="444">
        <f t="shared" ca="1" si="164"/>
        <v>-45311806290694.445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-45311806290694.445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-188799192877.89352</v>
      </c>
      <c r="L4304" s="444">
        <f t="shared" ca="1" si="164"/>
        <v>-45500605483572.336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-45500605483572.336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-189585856181.55139</v>
      </c>
      <c r="L4305" s="444">
        <f t="shared" ca="1" si="164"/>
        <v>-45690191339753.891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-45690191339753.891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-190375797248.97455</v>
      </c>
      <c r="L4306" s="444">
        <f t="shared" ca="1" si="164"/>
        <v>-45880567137002.867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-45880567137002.867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-191169029737.51193</v>
      </c>
      <c r="L4307" s="444">
        <f t="shared" ca="1" si="164"/>
        <v>-46071736166740.383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-46071736166740.383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-191965567361.41827</v>
      </c>
      <c r="L4308" s="444">
        <f t="shared" ca="1" si="164"/>
        <v>-46263701734101.805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-46263701734101.805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-192765423892.09085</v>
      </c>
      <c r="L4309" s="444">
        <f t="shared" ca="1" si="164"/>
        <v>-46456467157993.898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-46456467157993.898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-193568613158.30792</v>
      </c>
      <c r="L4310" s="444">
        <f t="shared" ca="1" si="164"/>
        <v>-46650035771152.203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-46650035771152.203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-194375149046.4675</v>
      </c>
      <c r="L4311" s="444">
        <f t="shared" ca="1" si="164"/>
        <v>-46844410920198.672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-46844410920198.672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-195185045500.82779</v>
      </c>
      <c r="L4312" s="444">
        <f t="shared" ca="1" si="164"/>
        <v>-47039595965699.5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-47039595965699.5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-195998316523.74792</v>
      </c>
      <c r="L4313" s="444">
        <f t="shared" ca="1" si="164"/>
        <v>-47235594282223.25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-47235594282223.25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-196814976175.93021</v>
      </c>
      <c r="L4314" s="444">
        <f t="shared" ca="1" si="164"/>
        <v>-47432409258399.18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-47432409258399.18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-197635038576.66324</v>
      </c>
      <c r="L4315" s="444">
        <f t="shared" ca="1" si="164"/>
        <v>-47630044296975.844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-47630044296975.844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-198458517904.06601</v>
      </c>
      <c r="L4316" s="444">
        <f t="shared" ca="1" si="164"/>
        <v>-47828502814879.906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-47828502814879.906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-199285428395.33295</v>
      </c>
      <c r="L4317" s="444">
        <f t="shared" ca="1" si="164"/>
        <v>-48027788243275.242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-48027788243275.242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-200115784346.98016</v>
      </c>
      <c r="L4318" s="444">
        <f t="shared" ca="1" si="164"/>
        <v>-48227904027622.219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-48227904027622.219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-200949600115.09259</v>
      </c>
      <c r="L4319" s="444">
        <f t="shared" ca="1" si="164"/>
        <v>-48428853627737.313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-48428853627737.313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-201786890115.57214</v>
      </c>
      <c r="L4320" s="444">
        <f t="shared" ca="1" si="164"/>
        <v>-48630640517852.883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-48630640517852.883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-202627668824.38702</v>
      </c>
      <c r="L4321" s="444">
        <f t="shared" ca="1" si="164"/>
        <v>-48833268186677.273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-48833268186677.273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-203471950777.82196</v>
      </c>
      <c r="L4322" s="444">
        <f t="shared" ca="1" si="164"/>
        <v>-49036740137455.094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-49036740137455.094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-204319750572.72955</v>
      </c>
      <c r="L4323" s="444">
        <f t="shared" ca="1" si="164"/>
        <v>-49241059888027.82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-49241059888027.82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-205171082866.78259</v>
      </c>
      <c r="L4324" s="444">
        <f t="shared" ca="1" si="164"/>
        <v>-49446230970894.602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-49446230970894.602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-206025962378.72751</v>
      </c>
      <c r="L4325" s="444">
        <f t="shared" ca="1" si="164"/>
        <v>-49652256933273.328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-49652256933273.328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-206884403888.63885</v>
      </c>
      <c r="L4326" s="444">
        <f t="shared" ca="1" si="164"/>
        <v>-49859141337161.969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-49859141337161.969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-207746422238.17487</v>
      </c>
      <c r="L4327" s="444">
        <f t="shared" ca="1" si="164"/>
        <v>-50066887759400.141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-50066887759400.141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-208612032330.83392</v>
      </c>
      <c r="L4328" s="444">
        <f t="shared" ca="1" si="164"/>
        <v>-50275499791730.977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-50275499791730.977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-209481249132.2124</v>
      </c>
      <c r="L4329" s="444">
        <f t="shared" ca="1" si="164"/>
        <v>-50484981040863.188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-50484981040863.188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-210354087670.26328</v>
      </c>
      <c r="L4330" s="444">
        <f t="shared" ca="1" si="164"/>
        <v>-50695335128533.453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-50695335128533.453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-211230563035.55606</v>
      </c>
      <c r="L4331" s="444">
        <f t="shared" ca="1" si="164"/>
        <v>-50906565691569.008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-50906565691569.008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-212110690381.53754</v>
      </c>
      <c r="L4332" s="444">
        <f t="shared" ca="1" si="164"/>
        <v>-51118676381950.547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-51118676381950.547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-212994484924.79395</v>
      </c>
      <c r="L4333" s="444">
        <f t="shared" ca="1" si="164"/>
        <v>-51331670866875.344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-51331670866875.344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-213881961945.31393</v>
      </c>
      <c r="L4334" s="444">
        <f t="shared" ca="1" si="164"/>
        <v>-51545552828820.656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-51545552828820.656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-214773136786.75275</v>
      </c>
      <c r="L4335" s="444">
        <f t="shared" ca="1" si="164"/>
        <v>-51760325965607.406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-51760325965607.406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-215668024856.69751</v>
      </c>
      <c r="L4336" s="444">
        <f t="shared" ca="1" si="164"/>
        <v>-51975993990464.102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-51975993990464.102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-216566641626.93375</v>
      </c>
      <c r="L4337" s="444">
        <f t="shared" ca="1" si="164"/>
        <v>-52192560632091.039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-52192560632091.039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-217469002633.71265</v>
      </c>
      <c r="L4338" s="444">
        <f t="shared" ca="1" si="164"/>
        <v>-52410029634724.75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-52410029634724.75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-218375123478.01978</v>
      </c>
      <c r="L4339" s="444">
        <f t="shared" ca="1" si="164"/>
        <v>-52628404758202.773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-52628404758202.773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-219285019825.84488</v>
      </c>
      <c r="L4340" s="444">
        <f t="shared" ca="1" si="164"/>
        <v>-52847689778028.617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-52847689778028.617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-220198707408.45258</v>
      </c>
      <c r="L4341" s="444">
        <f t="shared" ca="1" si="164"/>
        <v>-53067888485437.07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-53067888485437.07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-221116202022.65445</v>
      </c>
      <c r="L4342" s="444">
        <f t="shared" ca="1" si="164"/>
        <v>-53289004687459.727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-53289004687459.727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-222037519531.08218</v>
      </c>
      <c r="L4343" s="444">
        <f t="shared" ref="L4343:L4597" ca="1" si="169">I4343-J4343+K4343</f>
        <v>-53511042206990.813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-53511042206990.813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-222962675862.4617</v>
      </c>
      <c r="L4344" s="444">
        <f t="shared" ca="1" si="169"/>
        <v>-53734004882853.273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-53734004882853.273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-223891687011.88864</v>
      </c>
      <c r="L4345" s="444">
        <f t="shared" ca="1" si="169"/>
        <v>-53957896569865.164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-53957896569865.164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-224824569041.10486</v>
      </c>
      <c r="L4346" s="444">
        <f t="shared" ca="1" si="169"/>
        <v>-54182721138906.266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-54182721138906.266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-225761338078.77609</v>
      </c>
      <c r="L4347" s="444">
        <f t="shared" ca="1" si="169"/>
        <v>-54408482476985.039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-54408482476985.039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-226702010320.771</v>
      </c>
      <c r="L4348" s="444">
        <f t="shared" ca="1" si="169"/>
        <v>-54635184487305.813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-54635184487305.813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-227646602030.44089</v>
      </c>
      <c r="L4349" s="444">
        <f t="shared" ca="1" si="169"/>
        <v>-54862831089336.25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-54862831089336.25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-228595129538.90103</v>
      </c>
      <c r="L4350" s="444">
        <f t="shared" ca="1" si="169"/>
        <v>-55091426218875.148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-55091426218875.148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-229547609245.31308</v>
      </c>
      <c r="L4351" s="444">
        <f t="shared" ca="1" si="169"/>
        <v>-55320973828120.461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-55320973828120.461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-230504057617.16855</v>
      </c>
      <c r="L4352" s="444">
        <f t="shared" ca="1" si="169"/>
        <v>-55551477885737.633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-55551477885737.633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-231464491190.57346</v>
      </c>
      <c r="L4353" s="444">
        <f t="shared" ca="1" si="169"/>
        <v>-55782942376928.203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-55782942376928.203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-232428926570.53418</v>
      </c>
      <c r="L4354" s="444">
        <f t="shared" ca="1" si="169"/>
        <v>-56015371303498.734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-56015371303498.734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-233397380431.24469</v>
      </c>
      <c r="L4355" s="444">
        <f t="shared" ca="1" si="169"/>
        <v>-56248768683929.977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-56248768683929.977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-234369869516.37491</v>
      </c>
      <c r="L4356" s="444">
        <f t="shared" ca="1" si="169"/>
        <v>-56483138553446.352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-56483138553446.352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-235346410639.3598</v>
      </c>
      <c r="L4357" s="444">
        <f t="shared" ca="1" si="169"/>
        <v>-56718484964085.711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-56718484964085.711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-236327020683.69049</v>
      </c>
      <c r="L4358" s="444">
        <f t="shared" ca="1" si="169"/>
        <v>-56954811984769.398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-56954811984769.398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-237311716603.20581</v>
      </c>
      <c r="L4359" s="444">
        <f t="shared" ca="1" si="169"/>
        <v>-57192123701372.602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-57192123701372.602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-238300515422.38583</v>
      </c>
      <c r="L4360" s="444">
        <f t="shared" ca="1" si="169"/>
        <v>-57430424216794.984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-57430424216794.984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-239293434236.64578</v>
      </c>
      <c r="L4361" s="444">
        <f t="shared" ca="1" si="169"/>
        <v>-57669717651031.633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-57669717651031.633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-240290490212.63184</v>
      </c>
      <c r="L4362" s="444">
        <f t="shared" ca="1" si="169"/>
        <v>-57910008141244.266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-57910008141244.266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-241291700588.51779</v>
      </c>
      <c r="L4363" s="444">
        <f t="shared" ca="1" si="169"/>
        <v>-58151299841832.781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-58151299841832.781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-242297082674.30328</v>
      </c>
      <c r="L4364" s="444">
        <f t="shared" ca="1" si="169"/>
        <v>-58393596924507.086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-58393596924507.086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-243306653852.11285</v>
      </c>
      <c r="L4365" s="444">
        <f t="shared" ca="1" si="169"/>
        <v>-58636903578359.195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-58636903578359.195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-244320431576.49661</v>
      </c>
      <c r="L4366" s="444">
        <f t="shared" ca="1" si="169"/>
        <v>-58881224009935.695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-58881224009935.695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-245338433374.73209</v>
      </c>
      <c r="L4367" s="444">
        <f t="shared" ca="1" si="169"/>
        <v>-59126562443310.43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-59126562443310.43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-246360676847.12683</v>
      </c>
      <c r="L4368" s="444">
        <f t="shared" ca="1" si="169"/>
        <v>-59372923120157.555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-59372923120157.555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-247387179667.32315</v>
      </c>
      <c r="L4369" s="444">
        <f t="shared" ca="1" si="169"/>
        <v>-59620310299824.875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-59620310299824.875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-248417959582.60367</v>
      </c>
      <c r="L4370" s="444">
        <f t="shared" ca="1" si="169"/>
        <v>-59868728259407.477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-59868728259407.477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-249453034414.19778</v>
      </c>
      <c r="L4371" s="444">
        <f t="shared" ca="1" si="169"/>
        <v>-60118181293821.672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-60118181293821.672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-250492422057.5903</v>
      </c>
      <c r="L4372" s="444">
        <f t="shared" ca="1" si="169"/>
        <v>-60368673715879.266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-60368673715879.266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-251536140482.83029</v>
      </c>
      <c r="L4373" s="444">
        <f t="shared" ca="1" si="169"/>
        <v>-60620209856362.094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-60620209856362.094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-252584207734.84207</v>
      </c>
      <c r="L4374" s="444">
        <f t="shared" ca="1" si="169"/>
        <v>-60872794064096.938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-60872794064096.938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-253636641933.73724</v>
      </c>
      <c r="L4375" s="444">
        <f t="shared" ca="1" si="169"/>
        <v>-61126430706030.672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-61126430706030.672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-254693461275.12781</v>
      </c>
      <c r="L4376" s="444">
        <f t="shared" ca="1" si="169"/>
        <v>-61381124167305.797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-61381124167305.797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-255754684030.44083</v>
      </c>
      <c r="L4377" s="444">
        <f t="shared" ca="1" si="169"/>
        <v>-61636878851336.234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-61636878851336.234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-256820328547.23434</v>
      </c>
      <c r="L4378" s="444">
        <f t="shared" ca="1" si="169"/>
        <v>-61893699179883.469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-61893699179883.469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-257890413249.5144</v>
      </c>
      <c r="L4379" s="444">
        <f t="shared" ca="1" si="169"/>
        <v>-62151589593132.984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-62151589593132.984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-258964956638.05414</v>
      </c>
      <c r="L4380" s="444">
        <f t="shared" ca="1" si="169"/>
        <v>-62410554549771.039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-62410554549771.039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-260043977290.71265</v>
      </c>
      <c r="L4381" s="444">
        <f t="shared" ca="1" si="169"/>
        <v>-62670598527061.75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-62670598527061.75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-261127493862.75729</v>
      </c>
      <c r="L4382" s="444">
        <f t="shared" ca="1" si="169"/>
        <v>-62931726020924.508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-62931726020924.508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-262215525087.18546</v>
      </c>
      <c r="L4383" s="444">
        <f t="shared" ca="1" si="169"/>
        <v>-63193941546011.695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-63193941546011.695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-263308089775.04871</v>
      </c>
      <c r="L4384" s="444">
        <f t="shared" ca="1" si="169"/>
        <v>-63457249635786.742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-63457249635786.742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-264405206815.77808</v>
      </c>
      <c r="L4385" s="444">
        <f t="shared" ca="1" si="169"/>
        <v>-63721654842602.523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-63721654842602.523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-265506895177.51047</v>
      </c>
      <c r="L4386" s="444">
        <f t="shared" ca="1" si="169"/>
        <v>-63987161737780.031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-63987161737780.031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-266613173907.41684</v>
      </c>
      <c r="L4387" s="444">
        <f t="shared" ca="1" si="169"/>
        <v>-64253774911687.445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-64253774911687.445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-267724062132.03101</v>
      </c>
      <c r="L4388" s="444">
        <f t="shared" ca="1" si="169"/>
        <v>-64521498973819.477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-64521498973819.477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-268839579057.58112</v>
      </c>
      <c r="L4389" s="444">
        <f t="shared" ca="1" si="169"/>
        <v>-64790338552877.055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-64790338552877.055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-269959743970.32108</v>
      </c>
      <c r="L4390" s="444">
        <f t="shared" ca="1" si="169"/>
        <v>-65060298296847.375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-65060298296847.375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-271084576236.86411</v>
      </c>
      <c r="L4391" s="444">
        <f t="shared" ca="1" si="169"/>
        <v>-65331382873084.242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-65331382873084.242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-272214095304.51767</v>
      </c>
      <c r="L4392" s="444">
        <f t="shared" ca="1" si="169"/>
        <v>-65603596968388.758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-65603596968388.758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-273348320701.61981</v>
      </c>
      <c r="L4393" s="444">
        <f t="shared" ca="1" si="169"/>
        <v>-65876945289090.375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-65876945289090.375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-274487272037.87656</v>
      </c>
      <c r="L4394" s="444">
        <f t="shared" ca="1" si="169"/>
        <v>-66151432561128.25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-66151432561128.25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-275630969004.70105</v>
      </c>
      <c r="L4395" s="444">
        <f t="shared" ca="1" si="169"/>
        <v>-66427063530132.953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-66427063530132.953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-276779431375.55402</v>
      </c>
      <c r="L4396" s="444">
        <f t="shared" ca="1" si="169"/>
        <v>-66703842961508.508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-66703842961508.508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-277932679006.2854</v>
      </c>
      <c r="L4397" s="444">
        <f t="shared" ca="1" si="169"/>
        <v>-66981775640514.797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-66981775640514.797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-279090731835.47833</v>
      </c>
      <c r="L4398" s="444">
        <f t="shared" ca="1" si="169"/>
        <v>-67260866372350.273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-67260866372350.273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-280253609884.79279</v>
      </c>
      <c r="L4399" s="444">
        <f t="shared" ca="1" si="169"/>
        <v>-67541119982235.063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-67541119982235.063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-281421333259.31274</v>
      </c>
      <c r="L4400" s="444">
        <f t="shared" ca="1" si="169"/>
        <v>-67822541315494.375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-67822541315494.375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-282593922147.89319</v>
      </c>
      <c r="L4401" s="444">
        <f t="shared" ca="1" si="169"/>
        <v>-68105135237642.266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-68105135237642.266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-283771396823.50946</v>
      </c>
      <c r="L4402" s="444">
        <f t="shared" ca="1" si="169"/>
        <v>-68388906634465.773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-68388906634465.773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-284953777643.60736</v>
      </c>
      <c r="L4403" s="444">
        <f t="shared" ca="1" si="169"/>
        <v>-68673860412109.383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-68673860412109.383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-286141085050.45575</v>
      </c>
      <c r="L4404" s="444">
        <f t="shared" ca="1" si="169"/>
        <v>-68960001497159.836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-68960001497159.836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-287333339571.49933</v>
      </c>
      <c r="L4405" s="444">
        <f t="shared" ca="1" si="169"/>
        <v>-69247334836731.336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-69247334836731.336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-288530561819.71387</v>
      </c>
      <c r="L4406" s="444">
        <f t="shared" ca="1" si="169"/>
        <v>-69535865398551.047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-69535865398551.047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-289732772493.96271</v>
      </c>
      <c r="L4407" s="444">
        <f t="shared" ca="1" si="169"/>
        <v>-69825598171045.008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-69825598171045.008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-290939992379.35419</v>
      </c>
      <c r="L4408" s="444">
        <f t="shared" ca="1" si="169"/>
        <v>-70116538163424.359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-70116538163424.359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-292152242347.6015</v>
      </c>
      <c r="L4409" s="444">
        <f t="shared" ca="1" si="169"/>
        <v>-70408690405771.953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-70408690405771.953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-293369543357.38312</v>
      </c>
      <c r="L4410" s="444">
        <f t="shared" ca="1" si="169"/>
        <v>-70702059949129.344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-70702059949129.344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-294591916454.70557</v>
      </c>
      <c r="L4411" s="444">
        <f t="shared" ca="1" si="169"/>
        <v>-70996651865584.047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-70996651865584.047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-295819382773.26685</v>
      </c>
      <c r="L4412" s="444">
        <f t="shared" ca="1" si="169"/>
        <v>-71292471248357.313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-71292471248357.313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-297051963534.82214</v>
      </c>
      <c r="L4413" s="444">
        <f t="shared" ca="1" si="169"/>
        <v>-71589523211892.141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-71589523211892.141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-298289680049.5506</v>
      </c>
      <c r="L4414" s="444">
        <f t="shared" ca="1" si="169"/>
        <v>-71887812891941.688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-71887812891941.688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-299532553716.42371</v>
      </c>
      <c r="L4415" s="444">
        <f t="shared" ca="1" si="169"/>
        <v>-72187345445658.109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-72187345445658.109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-300780606023.57544</v>
      </c>
      <c r="L4416" s="444">
        <f t="shared" ca="1" si="169"/>
        <v>-72488126051681.688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-72488126051681.688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-302033858548.67371</v>
      </c>
      <c r="L4417" s="444">
        <f t="shared" ca="1" si="169"/>
        <v>-72790159910230.359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-72790159910230.359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-303292332959.29315</v>
      </c>
      <c r="L4418" s="444">
        <f t="shared" ca="1" si="169"/>
        <v>-73093452243189.656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-73093452243189.656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-304556051013.29022</v>
      </c>
      <c r="L4419" s="444">
        <f t="shared" ca="1" si="169"/>
        <v>-73398008294202.953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-73398008294202.953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-305825034559.17896</v>
      </c>
      <c r="L4420" s="444">
        <f t="shared" ca="1" si="169"/>
        <v>-73703833328762.125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-73703833328762.125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-307099305536.50885</v>
      </c>
      <c r="L4421" s="444">
        <f t="shared" ca="1" si="169"/>
        <v>-74010932634298.641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-74010932634298.641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-308378885976.24432</v>
      </c>
      <c r="L4422" s="444">
        <f t="shared" ca="1" si="169"/>
        <v>-74319311520274.891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-74319311520274.891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-309663798001.14539</v>
      </c>
      <c r="L4423" s="444">
        <f t="shared" ca="1" si="169"/>
        <v>-74628975318276.031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-74628975318276.031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-310954063826.15015</v>
      </c>
      <c r="L4424" s="444">
        <f t="shared" ca="1" si="169"/>
        <v>-74939929382102.188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-74939929382102.188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-312249705758.75909</v>
      </c>
      <c r="L4425" s="444">
        <f t="shared" ca="1" si="169"/>
        <v>-75252179087860.953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-75252179087860.953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-313550746199.42065</v>
      </c>
      <c r="L4426" s="444">
        <f t="shared" ca="1" si="169"/>
        <v>-75565729834060.375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-75565729834060.375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-314857207641.91821</v>
      </c>
      <c r="L4427" s="444">
        <f t="shared" ca="1" si="169"/>
        <v>-75880587041702.297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-75880587041702.297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-316169112673.75958</v>
      </c>
      <c r="L4428" s="444">
        <f t="shared" ca="1" si="169"/>
        <v>-76196756154376.063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-76196756154376.063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-317486483976.56689</v>
      </c>
      <c r="L4429" s="444">
        <f t="shared" ca="1" si="169"/>
        <v>-76514242638352.625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-76514242638352.625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-318809344326.46924</v>
      </c>
      <c r="L4430" s="444">
        <f t="shared" ca="1" si="169"/>
        <v>-76833051982679.094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-76833051982679.094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-320137716594.49622</v>
      </c>
      <c r="L4431" s="444">
        <f t="shared" ca="1" si="169"/>
        <v>-77153189699273.594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-77153189699273.594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-321471623746.97333</v>
      </c>
      <c r="L4432" s="444">
        <f t="shared" ca="1" si="169"/>
        <v>-77474661323020.563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-77474661323020.563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-322811088845.91901</v>
      </c>
      <c r="L4433" s="444">
        <f t="shared" ca="1" si="169"/>
        <v>-77797472411866.484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-77797472411866.484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-324156135049.44366</v>
      </c>
      <c r="L4434" s="444">
        <f t="shared" ca="1" si="169"/>
        <v>-78121628546915.922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-78121628546915.922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-325506785612.14966</v>
      </c>
      <c r="L4435" s="444">
        <f t="shared" ca="1" si="169"/>
        <v>-78447135332528.078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-78447135332528.078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-326863063885.53363</v>
      </c>
      <c r="L4436" s="444">
        <f t="shared" ca="1" si="169"/>
        <v>-78773998396413.609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-78773998396413.609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-328224993318.39001</v>
      </c>
      <c r="L4437" s="444">
        <f t="shared" ca="1" si="169"/>
        <v>-79102223389732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-79102223389732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-329592597457.21667</v>
      </c>
      <c r="L4438" s="444">
        <f t="shared" ca="1" si="169"/>
        <v>-79431815987189.219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-79431815987189.219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-330965899946.62177</v>
      </c>
      <c r="L4439" s="444">
        <f t="shared" ca="1" si="169"/>
        <v>-79762781887135.844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-79762781887135.844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-332344924529.73267</v>
      </c>
      <c r="L4440" s="444">
        <f t="shared" ca="1" si="169"/>
        <v>-80095126811665.578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-80095126811665.578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-333729695048.60657</v>
      </c>
      <c r="L4441" s="444">
        <f t="shared" ca="1" si="169"/>
        <v>-80428856506714.188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-80428856506714.188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-335120235444.64246</v>
      </c>
      <c r="L4442" s="444">
        <f t="shared" ca="1" si="169"/>
        <v>-80763976742158.828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-80763976742158.828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-336516569758.99512</v>
      </c>
      <c r="L4443" s="444">
        <f t="shared" ca="1" si="169"/>
        <v>-81100493311917.828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-81100493311917.828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-337918722132.99097</v>
      </c>
      <c r="L4444" s="444">
        <f t="shared" ca="1" si="169"/>
        <v>-81438412034050.813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-81438412034050.813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-339326716808.54504</v>
      </c>
      <c r="L4445" s="444">
        <f t="shared" ca="1" si="169"/>
        <v>-81777738750859.359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-81777738750859.359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-340740578128.58069</v>
      </c>
      <c r="L4446" s="444">
        <f t="shared" ca="1" si="169"/>
        <v>-82118479328987.938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-82118479328987.938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-342160330537.44971</v>
      </c>
      <c r="L4447" s="444">
        <f t="shared" ca="1" si="169"/>
        <v>-82460639659525.391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-82460639659525.391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-343585998581.35577</v>
      </c>
      <c r="L4448" s="444">
        <f t="shared" ca="1" si="169"/>
        <v>-82804225658106.75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-82804225658106.75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-345017606908.77814</v>
      </c>
      <c r="L4449" s="444">
        <f t="shared" ca="1" si="169"/>
        <v>-83149243265015.531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-83149243265015.531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-346455180270.89807</v>
      </c>
      <c r="L4450" s="444">
        <f t="shared" ca="1" si="169"/>
        <v>-83495698445286.422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-83495698445286.422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-347898743522.02673</v>
      </c>
      <c r="L4451" s="444">
        <f t="shared" ca="1" si="169"/>
        <v>-83843597188808.453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-83843597188808.453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-349348321620.03522</v>
      </c>
      <c r="L4452" s="444">
        <f t="shared" ca="1" si="169"/>
        <v>-84192945510428.484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-84192945510428.484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-350803939626.78534</v>
      </c>
      <c r="L4453" s="444">
        <f t="shared" ca="1" si="169"/>
        <v>-84543749450055.266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-84543749450055.266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-352265622708.5636</v>
      </c>
      <c r="L4454" s="444">
        <f t="shared" ca="1" si="169"/>
        <v>-84896015072763.828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-84896015072763.828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-353733396136.51593</v>
      </c>
      <c r="L4455" s="444">
        <f t="shared" ca="1" si="169"/>
        <v>-85249748468900.344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-85249748468900.344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-355207285287.08478</v>
      </c>
      <c r="L4456" s="444">
        <f t="shared" ca="1" si="169"/>
        <v>-85604955754187.422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-85604955754187.422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-356687315642.44757</v>
      </c>
      <c r="L4457" s="444">
        <f t="shared" ca="1" si="169"/>
        <v>-85961643069829.875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-85961643069829.875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-358173512790.95782</v>
      </c>
      <c r="L4458" s="444">
        <f t="shared" ca="1" si="169"/>
        <v>-86319816582620.828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-86319816582620.828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-359665902427.58679</v>
      </c>
      <c r="L4459" s="444">
        <f t="shared" ca="1" si="169"/>
        <v>-86679482485048.422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-86679482485048.422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-361164510354.36841</v>
      </c>
      <c r="L4460" s="444">
        <f t="shared" ca="1" si="169"/>
        <v>-87040646995402.797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-87040646995402.797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-362669362480.84497</v>
      </c>
      <c r="L4461" s="444">
        <f t="shared" ca="1" si="169"/>
        <v>-87403316357883.641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-87403316357883.641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-364180484824.51514</v>
      </c>
      <c r="L4462" s="444">
        <f t="shared" ca="1" si="169"/>
        <v>-87767496842708.156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-87767496842708.156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-365697903511.284</v>
      </c>
      <c r="L4463" s="444">
        <f t="shared" ca="1" si="169"/>
        <v>-88133194746219.438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-88133194746219.438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-367221644775.91431</v>
      </c>
      <c r="L4464" s="444">
        <f t="shared" ca="1" si="169"/>
        <v>-88500416390995.359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-88500416390995.359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-368751734962.48065</v>
      </c>
      <c r="L4465" s="444">
        <f t="shared" ca="1" si="169"/>
        <v>-88869168125957.844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-88869168125957.844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-370288200524.82434</v>
      </c>
      <c r="L4466" s="444">
        <f t="shared" ca="1" si="169"/>
        <v>-89239456326482.672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-89239456326482.672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-371831068027.01111</v>
      </c>
      <c r="L4467" s="444">
        <f t="shared" ca="1" si="169"/>
        <v>-89611287394509.688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-89611287394509.688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-373380364143.79034</v>
      </c>
      <c r="L4468" s="444">
        <f t="shared" ca="1" si="169"/>
        <v>-89984667758653.484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-89984667758653.484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-374936115661.05615</v>
      </c>
      <c r="L4469" s="444">
        <f t="shared" ca="1" si="169"/>
        <v>-90359603874314.547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-90359603874314.547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-376498349476.31061</v>
      </c>
      <c r="L4470" s="444">
        <f t="shared" ca="1" si="169"/>
        <v>-90736102223790.859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-90736102223790.859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-378067092599.1286</v>
      </c>
      <c r="L4471" s="444">
        <f t="shared" ca="1" si="169"/>
        <v>-91114169316389.984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-91114169316389.984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-379642372151.62494</v>
      </c>
      <c r="L4472" s="444">
        <f t="shared" ca="1" si="169"/>
        <v>-91493811688541.609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-91493811688541.609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-381224215368.92334</v>
      </c>
      <c r="L4473" s="444">
        <f t="shared" ca="1" si="169"/>
        <v>-91875035903910.531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-91875035903910.531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-382812649599.6272</v>
      </c>
      <c r="L4474" s="444">
        <f t="shared" ca="1" si="169"/>
        <v>-92257848553510.156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-92257848553510.156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-384407702306.2923</v>
      </c>
      <c r="L4475" s="444">
        <f t="shared" ca="1" si="169"/>
        <v>-92642256255816.453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-92642256255816.453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-386009401065.90186</v>
      </c>
      <c r="L4476" s="444">
        <f t="shared" ca="1" si="169"/>
        <v>-93028265656882.359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-93028265656882.359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-387617773570.34314</v>
      </c>
      <c r="L4477" s="444">
        <f t="shared" ca="1" si="169"/>
        <v>-93415883430452.703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-93415883430452.703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-389232847626.88623</v>
      </c>
      <c r="L4478" s="444">
        <f t="shared" ca="1" si="169"/>
        <v>-93805116278079.594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-93805116278079.594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-390854651158.66498</v>
      </c>
      <c r="L4479" s="444">
        <f t="shared" ca="1" si="169"/>
        <v>-94195970929238.266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-94195970929238.266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-392483212205.15942</v>
      </c>
      <c r="L4480" s="444">
        <f t="shared" ca="1" si="169"/>
        <v>-94588454141443.422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-94588454141443.422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-394118558922.68091</v>
      </c>
      <c r="L4481" s="444">
        <f t="shared" ca="1" si="169"/>
        <v>-94982572700366.109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-94982572700366.109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-395760719584.85876</v>
      </c>
      <c r="L4482" s="444">
        <f t="shared" ca="1" si="169"/>
        <v>-95378333419950.969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-95378333419950.969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-397409722583.12903</v>
      </c>
      <c r="L4483" s="444">
        <f t="shared" ca="1" si="169"/>
        <v>-95775743142534.094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-95775743142534.094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-399065596427.2254</v>
      </c>
      <c r="L4484" s="444">
        <f t="shared" ca="1" si="169"/>
        <v>-96174808738961.313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-96174808738961.313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-400728369745.67212</v>
      </c>
      <c r="L4485" s="444">
        <f t="shared" ca="1" si="169"/>
        <v>-96575537108706.984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-96575537108706.984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-402398071286.27911</v>
      </c>
      <c r="L4486" s="444">
        <f t="shared" ca="1" si="169"/>
        <v>-96977935179993.266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-96977935179993.266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-404074729916.63861</v>
      </c>
      <c r="L4487" s="444">
        <f t="shared" ca="1" si="169"/>
        <v>-97382009909909.906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-97382009909909.906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-405758374624.62463</v>
      </c>
      <c r="L4488" s="444">
        <f t="shared" ca="1" si="169"/>
        <v>-97787768284534.531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-97787768284534.531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-407449034518.89386</v>
      </c>
      <c r="L4489" s="444">
        <f t="shared" ca="1" si="169"/>
        <v>-98195217319053.422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-98195217319053.422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-409146738829.38928</v>
      </c>
      <c r="L4490" s="444">
        <f t="shared" ca="1" si="169"/>
        <v>-98604364057882.813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-98604364057882.813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-410851516907.84503</v>
      </c>
      <c r="L4491" s="444">
        <f t="shared" ca="1" si="169"/>
        <v>-99015215574790.656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-99015215574790.656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-412563398228.29437</v>
      </c>
      <c r="L4492" s="444">
        <f t="shared" ca="1" si="169"/>
        <v>-99427778973018.953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-99427778973018.953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-414282412387.57898</v>
      </c>
      <c r="L4493" s="444">
        <f t="shared" ca="1" si="169"/>
        <v>-99842061385406.531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-99842061385406.531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-416008589105.86053</v>
      </c>
      <c r="L4494" s="444">
        <f t="shared" ca="1" si="169"/>
        <v>-100258069974512.39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-100258069974512.39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-417741958227.13495</v>
      </c>
      <c r="L4495" s="444">
        <f t="shared" ca="1" si="169"/>
        <v>-100675811932739.53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-100675811932739.53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-419482549719.74805</v>
      </c>
      <c r="L4496" s="444">
        <f t="shared" ca="1" si="169"/>
        <v>-101095294482459.28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-101095294482459.28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-421230393676.9137</v>
      </c>
      <c r="L4497" s="444">
        <f t="shared" ca="1" si="169"/>
        <v>-101516524876136.19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-101516524876136.19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-422985520317.23413</v>
      </c>
      <c r="L4498" s="444">
        <f t="shared" ca="1" si="169"/>
        <v>-101939510396453.42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-101939510396453.42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-424747959985.2226</v>
      </c>
      <c r="L4499" s="444">
        <f t="shared" ca="1" si="169"/>
        <v>-102364258356438.64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-102364258356438.64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-426517743151.82764</v>
      </c>
      <c r="L4500" s="444">
        <f t="shared" ca="1" si="169"/>
        <v>-102790776099590.47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-102790776099590.47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-428294900414.96027</v>
      </c>
      <c r="L4501" s="444">
        <f t="shared" ca="1" si="169"/>
        <v>-103219071000005.42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-103219071000005.42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-430079462500.02258</v>
      </c>
      <c r="L4502" s="444">
        <f t="shared" ca="1" si="169"/>
        <v>-103649150462505.44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-103649150462505.44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-431871460260.43933</v>
      </c>
      <c r="L4503" s="444">
        <f t="shared" ca="1" si="169"/>
        <v>-104081021922765.88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-104081021922765.88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-433670924678.19116</v>
      </c>
      <c r="L4504" s="444">
        <f t="shared" ca="1" si="169"/>
        <v>-104514692847444.06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-104514692847444.06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-435477886864.35028</v>
      </c>
      <c r="L4505" s="444">
        <f t="shared" ca="1" si="169"/>
        <v>-104950170734308.41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-104950170734308.41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-437292378059.61835</v>
      </c>
      <c r="L4506" s="444">
        <f t="shared" ca="1" si="169"/>
        <v>-105387463112368.03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-105387463112368.03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-439114429634.86682</v>
      </c>
      <c r="L4507" s="444">
        <f t="shared" ca="1" si="169"/>
        <v>-105826577542002.89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-105826577542002.89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-440944073091.67871</v>
      </c>
      <c r="L4508" s="444">
        <f t="shared" ca="1" si="169"/>
        <v>-106267521615094.56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-106267521615094.56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-442781340062.89398</v>
      </c>
      <c r="L4509" s="444">
        <f t="shared" ca="1" si="169"/>
        <v>-106710302955157.45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-106710302955157.45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-444626262313.15607</v>
      </c>
      <c r="L4510" s="444">
        <f t="shared" ca="1" si="169"/>
        <v>-107154929217470.61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-107154929217470.61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-446478871739.46088</v>
      </c>
      <c r="L4511" s="444">
        <f t="shared" ca="1" si="169"/>
        <v>-107601408089210.06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-107601408089210.06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-448339200371.70856</v>
      </c>
      <c r="L4512" s="444">
        <f t="shared" ca="1" si="169"/>
        <v>-108049747289581.77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-108049747289581.77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-450207280373.25732</v>
      </c>
      <c r="L4513" s="444">
        <f t="shared" ca="1" si="169"/>
        <v>-108499954569955.02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-108499954569955.02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-452083144041.47925</v>
      </c>
      <c r="L4514" s="444">
        <f t="shared" ca="1" si="169"/>
        <v>-108952037713996.5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-108952037713996.5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-453966823808.31873</v>
      </c>
      <c r="L4515" s="444">
        <f t="shared" ca="1" si="169"/>
        <v>-109406004537804.81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-109406004537804.81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-455858352240.85339</v>
      </c>
      <c r="L4516" s="444">
        <f t="shared" ca="1" si="169"/>
        <v>-109861862890045.67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-109861862890045.67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-457757762041.85699</v>
      </c>
      <c r="L4517" s="444">
        <f t="shared" ca="1" si="169"/>
        <v>-110319620652087.53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-110319620652087.53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-459665086050.36469</v>
      </c>
      <c r="L4518" s="444">
        <f t="shared" ca="1" si="169"/>
        <v>-110779285738137.89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-110779285738137.89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-461580357242.24121</v>
      </c>
      <c r="L4519" s="444">
        <f t="shared" ca="1" si="169"/>
        <v>-111240866095380.13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-111240866095380.13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-463503608730.75049</v>
      </c>
      <c r="L4520" s="444">
        <f t="shared" ca="1" si="169"/>
        <v>-111704369704110.88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-111704369704110.88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-465434873767.12866</v>
      </c>
      <c r="L4521" s="444">
        <f t="shared" ca="1" si="169"/>
        <v>-112169804577878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-112169804577878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-467374185741.15833</v>
      </c>
      <c r="L4522" s="444">
        <f t="shared" ca="1" si="169"/>
        <v>-112637178763619.16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-112637178763619.16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-469321578181.74646</v>
      </c>
      <c r="L4523" s="444">
        <f t="shared" ca="1" si="169"/>
        <v>-113106500341800.91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-113106500341800.91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-471277084757.50385</v>
      </c>
      <c r="L4524" s="444">
        <f t="shared" ca="1" si="169"/>
        <v>-113577777426558.41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-113577777426558.41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-473240739277.3266</v>
      </c>
      <c r="L4525" s="444">
        <f t="shared" ca="1" si="169"/>
        <v>-114051018165835.73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-114051018165835.73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-475212575690.98224</v>
      </c>
      <c r="L4526" s="444">
        <f t="shared" ca="1" si="169"/>
        <v>-114526230741526.72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-114526230741526.72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-477192628089.69464</v>
      </c>
      <c r="L4527" s="444">
        <f t="shared" ca="1" si="169"/>
        <v>-115003423369616.41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-115003423369616.41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-479180930706.73511</v>
      </c>
      <c r="L4528" s="444">
        <f t="shared" ca="1" si="169"/>
        <v>-115482604300323.14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-115482604300323.14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-481177517918.01306</v>
      </c>
      <c r="L4529" s="444">
        <f t="shared" ca="1" si="169"/>
        <v>-115963781818241.16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-115963781818241.16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-483182424242.67157</v>
      </c>
      <c r="L4530" s="444">
        <f t="shared" ca="1" si="169"/>
        <v>-116446964242483.83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-116446964242483.83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-485195684343.68256</v>
      </c>
      <c r="L4531" s="444">
        <f t="shared" ca="1" si="169"/>
        <v>-116932159926827.52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-116932159926827.52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-487217333028.448</v>
      </c>
      <c r="L4532" s="444">
        <f t="shared" ca="1" si="169"/>
        <v>-117419377259855.97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-117419377259855.97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-489247405249.39984</v>
      </c>
      <c r="L4533" s="444">
        <f t="shared" ca="1" si="169"/>
        <v>-117908624665105.38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-117908624665105.38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-491285936104.60571</v>
      </c>
      <c r="L4534" s="444">
        <f t="shared" ca="1" si="169"/>
        <v>-118399910601209.98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-118399910601209.98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-493332960838.375</v>
      </c>
      <c r="L4535" s="444">
        <f t="shared" ca="1" si="169"/>
        <v>-118893243562048.36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-118893243562048.36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-495388514841.86816</v>
      </c>
      <c r="L4536" s="444">
        <f t="shared" ca="1" si="169"/>
        <v>-119388632076890.23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-119388632076890.23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-497452633653.70929</v>
      </c>
      <c r="L4537" s="444">
        <f t="shared" ca="1" si="169"/>
        <v>-119886084710543.94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-119886084710543.94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-499525352960.59967</v>
      </c>
      <c r="L4538" s="444">
        <f t="shared" ca="1" si="169"/>
        <v>-120385610063504.53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-120385610063504.53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-501606708597.93555</v>
      </c>
      <c r="L4539" s="444">
        <f t="shared" ca="1" si="169"/>
        <v>-120887216772102.47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-120887216772102.47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-503696736550.42694</v>
      </c>
      <c r="L4540" s="444">
        <f t="shared" ca="1" si="169"/>
        <v>-121390913508652.89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-121390913508652.89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-505795472952.72046</v>
      </c>
      <c r="L4541" s="444">
        <f t="shared" ca="1" si="169"/>
        <v>-121896708981605.61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-121896708981605.61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-507902954090.02338</v>
      </c>
      <c r="L4542" s="444">
        <f t="shared" ca="1" si="169"/>
        <v>-122404611935695.63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-122404611935695.63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-510019216398.73175</v>
      </c>
      <c r="L4543" s="444">
        <f t="shared" ca="1" si="169"/>
        <v>-122914631152094.36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-122914631152094.36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-512144296467.05981</v>
      </c>
      <c r="L4544" s="444">
        <f t="shared" ca="1" si="169"/>
        <v>-123426775448561.42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-123426775448561.42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-514278231035.67261</v>
      </c>
      <c r="L4545" s="444">
        <f t="shared" ca="1" si="169"/>
        <v>-123941053679597.09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-123941053679597.09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-516421056998.32123</v>
      </c>
      <c r="L4546" s="444">
        <f t="shared" ca="1" si="169"/>
        <v>-124457474736595.42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-124457474736595.42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-518572811402.4809</v>
      </c>
      <c r="L4547" s="444">
        <f t="shared" ca="1" si="169"/>
        <v>-124976047547997.91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-124976047547997.91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-520733531449.99127</v>
      </c>
      <c r="L4548" s="444">
        <f t="shared" ca="1" si="169"/>
        <v>-125496781079447.89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-125496781079447.89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-522903254497.69952</v>
      </c>
      <c r="L4549" s="444">
        <f t="shared" ca="1" si="169"/>
        <v>-126019684333945.59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-126019684333945.59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-525082018058.10657</v>
      </c>
      <c r="L4550" s="444">
        <f t="shared" ca="1" si="169"/>
        <v>-126544766352003.7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-126544766352003.7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-527269859800.01544</v>
      </c>
      <c r="L4551" s="444">
        <f t="shared" ca="1" si="169"/>
        <v>-127072036211803.72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-127072036211803.72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-529466817549.18213</v>
      </c>
      <c r="L4552" s="444">
        <f t="shared" ca="1" si="169"/>
        <v>-127601503029352.91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-127601503029352.91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-531672929288.97046</v>
      </c>
      <c r="L4553" s="444">
        <f t="shared" ca="1" si="169"/>
        <v>-128133175958641.88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-128133175958641.88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-533888233161.00775</v>
      </c>
      <c r="L4554" s="444">
        <f t="shared" ca="1" si="169"/>
        <v>-128667064191802.88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-128667064191802.88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-536112767465.84528</v>
      </c>
      <c r="L4555" s="444">
        <f t="shared" ca="1" si="169"/>
        <v>-129203176959268.72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-129203176959268.72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-538346570663.61957</v>
      </c>
      <c r="L4556" s="444">
        <f t="shared" ca="1" si="169"/>
        <v>-129741523529932.34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-129741523529932.34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-540589681374.71808</v>
      </c>
      <c r="L4557" s="444">
        <f t="shared" ca="1" si="169"/>
        <v>-130282113211307.06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-130282113211307.06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-542842138380.44604</v>
      </c>
      <c r="L4558" s="444">
        <f t="shared" ca="1" si="169"/>
        <v>-130824955349687.52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-130824955349687.52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-545103980623.698</v>
      </c>
      <c r="L4559" s="444">
        <f t="shared" ca="1" si="169"/>
        <v>-131370059330311.22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-131370059330311.22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-547375247209.63007</v>
      </c>
      <c r="L4560" s="444">
        <f t="shared" ca="1" si="169"/>
        <v>-131917434577520.84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-131917434577520.84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-549655977406.33679</v>
      </c>
      <c r="L4561" s="444">
        <f t="shared" ca="1" si="169"/>
        <v>-132467090554927.19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-132467090554927.19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-551946210645.53003</v>
      </c>
      <c r="L4562" s="444">
        <f t="shared" ca="1" si="169"/>
        <v>-133019036765572.72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-133019036765572.72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-554245986523.2196</v>
      </c>
      <c r="L4563" s="444">
        <f t="shared" ca="1" si="169"/>
        <v>-133573282752095.94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-133573282752095.94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-556555344800.39978</v>
      </c>
      <c r="L4564" s="444">
        <f t="shared" ca="1" si="169"/>
        <v>-134129838096896.34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-134129838096896.34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-558874325403.73474</v>
      </c>
      <c r="L4565" s="444">
        <f t="shared" ca="1" si="169"/>
        <v>-134688712422300.08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-134688712422300.08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-561202968426.25024</v>
      </c>
      <c r="L4566" s="444">
        <f t="shared" ca="1" si="169"/>
        <v>-135249915390726.33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-135249915390726.33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-563541314128.02637</v>
      </c>
      <c r="L4567" s="444">
        <f t="shared" ca="1" si="169"/>
        <v>-135813456704854.36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-135813456704854.36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-565889402936.89307</v>
      </c>
      <c r="L4568" s="444">
        <f t="shared" ca="1" si="169"/>
        <v>-136379346107791.25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-136379346107791.25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-568247275449.13025</v>
      </c>
      <c r="L4569" s="444">
        <f t="shared" ca="1" si="169"/>
        <v>-136947593383240.38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-136947593383240.38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-570614972430.16821</v>
      </c>
      <c r="L4570" s="444">
        <f t="shared" ca="1" si="169"/>
        <v>-137518208355670.55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-137518208355670.55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-572992534815.29382</v>
      </c>
      <c r="L4571" s="444">
        <f t="shared" ca="1" si="169"/>
        <v>-138091200890485.84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-138091200890485.84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-575380003710.35767</v>
      </c>
      <c r="L4572" s="444">
        <f t="shared" ca="1" si="169"/>
        <v>-138666580894196.2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-138666580894196.2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-577777420392.48425</v>
      </c>
      <c r="L4573" s="444">
        <f t="shared" ca="1" si="169"/>
        <v>-139244358314588.69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-139244358314588.69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-580184826310.78613</v>
      </c>
      <c r="L4574" s="444">
        <f t="shared" ca="1" si="169"/>
        <v>-139824543140899.47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-139824543140899.47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-582602263087.08105</v>
      </c>
      <c r="L4575" s="444">
        <f t="shared" ca="1" si="169"/>
        <v>-140407145403986.55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-140407145403986.55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-585029772516.61072</v>
      </c>
      <c r="L4576" s="444">
        <f t="shared" ca="1" si="169"/>
        <v>-140992175176503.16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-140992175176503.16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-587467396568.76318</v>
      </c>
      <c r="L4577" s="444">
        <f t="shared" ca="1" si="169"/>
        <v>-141579642573071.91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-141579642573071.91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-589915177387.79956</v>
      </c>
      <c r="L4578" s="444">
        <f t="shared" ca="1" si="169"/>
        <v>-142169557750459.72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-142169557750459.72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-592373157293.58215</v>
      </c>
      <c r="L4579" s="444">
        <f t="shared" ca="1" si="169"/>
        <v>-142761930907753.31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-142761930907753.31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-594841378782.30542</v>
      </c>
      <c r="L4580" s="444">
        <f t="shared" ca="1" si="169"/>
        <v>-143356772286535.63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-143356772286535.63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-597319884527.23181</v>
      </c>
      <c r="L4581" s="444">
        <f t="shared" ca="1" si="169"/>
        <v>-143954092171062.84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-143954092171062.84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-599808717379.42847</v>
      </c>
      <c r="L4582" s="444">
        <f t="shared" ca="1" si="169"/>
        <v>-144553900888442.28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-144553900888442.28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-602307920368.50952</v>
      </c>
      <c r="L4583" s="444">
        <f t="shared" ca="1" si="169"/>
        <v>-145156208808810.78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-145156208808810.78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-604817536703.3783</v>
      </c>
      <c r="L4584" s="444">
        <f t="shared" ca="1" si="169"/>
        <v>-145761026345514.16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-145761026345514.16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-607337609772.97559</v>
      </c>
      <c r="L4585" s="444">
        <f t="shared" ca="1" si="169"/>
        <v>-146368363955287.13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-146368363955287.13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-609868183147.02966</v>
      </c>
      <c r="L4586" s="444">
        <f t="shared" ca="1" si="169"/>
        <v>-146978232138434.16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-146978232138434.16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-612409300576.80896</v>
      </c>
      <c r="L4587" s="444">
        <f t="shared" ca="1" si="169"/>
        <v>-147590641439010.97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-147590641439010.97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-614961005995.87903</v>
      </c>
      <c r="L4588" s="444">
        <f t="shared" ca="1" si="169"/>
        <v>-148205602445006.84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-148205602445006.84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-617523343520.86182</v>
      </c>
      <c r="L4589" s="444">
        <f t="shared" ca="1" si="169"/>
        <v>-148823125788527.72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-148823125788527.72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-620096357452.19885</v>
      </c>
      <c r="L4590" s="444">
        <f t="shared" ca="1" si="169"/>
        <v>-149443222145979.91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-149443222145979.91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-622680092274.91626</v>
      </c>
      <c r="L4591" s="444">
        <f t="shared" ca="1" si="169"/>
        <v>-150065902238254.81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-150065902238254.81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-625274592659.39502</v>
      </c>
      <c r="L4592" s="444">
        <f t="shared" ca="1" si="169"/>
        <v>-150691176830914.22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-150691176830914.22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-627879903462.14258</v>
      </c>
      <c r="L4593" s="444">
        <f t="shared" ca="1" si="169"/>
        <v>-151319056734376.38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-151319056734376.38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-630496069726.56824</v>
      </c>
      <c r="L4594" s="444">
        <f t="shared" ca="1" si="169"/>
        <v>-151949552804102.94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-151949552804102.94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-633123136683.76221</v>
      </c>
      <c r="L4595" s="444">
        <f t="shared" ca="1" si="169"/>
        <v>-152582675940786.69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-152582675940786.69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-635761149753.27783</v>
      </c>
      <c r="L4596" s="444">
        <f t="shared" ca="1" si="169"/>
        <v>-153218437090539.97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-153218437090539.97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-638410154543.9165</v>
      </c>
      <c r="L4597" s="444">
        <f t="shared" ca="1" si="169"/>
        <v>-153856847245083.88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-153856847245083.88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-641070196854.51611</v>
      </c>
      <c r="L4598" s="444">
        <f t="shared" ref="L4598:L4852" ca="1" si="174">I4598-J4598+K4598</f>
        <v>-154497917441938.41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-154497917441938.41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-643741322674.74341</v>
      </c>
      <c r="L4599" s="444">
        <f t="shared" ca="1" si="174"/>
        <v>-155141658764613.16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-155141658764613.16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-646423578185.88818</v>
      </c>
      <c r="L4600" s="444">
        <f t="shared" ca="1" si="174"/>
        <v>-155788082342799.03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-155788082342799.03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-649117009761.6626</v>
      </c>
      <c r="L4601" s="444">
        <f t="shared" ca="1" si="174"/>
        <v>-156437199352560.69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-156437199352560.69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-651821663969.00281</v>
      </c>
      <c r="L4602" s="444">
        <f t="shared" ca="1" si="174"/>
        <v>-157089021016529.69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-157089021016529.69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-654537587568.87366</v>
      </c>
      <c r="L4603" s="444">
        <f t="shared" ca="1" si="174"/>
        <v>-157743558604098.56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-157743558604098.56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-657264827517.07739</v>
      </c>
      <c r="L4604" s="444">
        <f t="shared" ca="1" si="174"/>
        <v>-158400823431615.63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-158400823431615.63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-660003430965.06506</v>
      </c>
      <c r="L4605" s="444">
        <f t="shared" ca="1" si="174"/>
        <v>-159060826862580.69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-159060826862580.69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-662753445260.75281</v>
      </c>
      <c r="L4606" s="444">
        <f t="shared" ca="1" si="174"/>
        <v>-159723580307841.44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-159723580307841.44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-665514917949.33936</v>
      </c>
      <c r="L4607" s="444">
        <f t="shared" ca="1" si="174"/>
        <v>-160389095225790.78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-160389095225790.78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-668287896774.1283</v>
      </c>
      <c r="L4608" s="444">
        <f t="shared" ca="1" si="174"/>
        <v>-161057383122564.91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-161057383122564.91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-671072429677.35376</v>
      </c>
      <c r="L4609" s="444">
        <f t="shared" ca="1" si="174"/>
        <v>-161728455552242.25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-161728455552242.25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-673868564801.0094</v>
      </c>
      <c r="L4610" s="444">
        <f t="shared" ca="1" si="174"/>
        <v>-162402324117043.25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-162402324117043.25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-676676350487.68018</v>
      </c>
      <c r="L4611" s="444">
        <f t="shared" ca="1" si="174"/>
        <v>-163079000467530.94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-163079000467530.94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-679495835281.37891</v>
      </c>
      <c r="L4612" s="444">
        <f t="shared" ca="1" si="174"/>
        <v>-163758496302812.31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-163758496302812.31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-682327067928.38464</v>
      </c>
      <c r="L4613" s="444">
        <f t="shared" ca="1" si="174"/>
        <v>-164440823370740.69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-164440823370740.69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-685170097378.08618</v>
      </c>
      <c r="L4614" s="444">
        <f t="shared" ca="1" si="174"/>
        <v>-165125993468118.78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-165125993468118.78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-688024972783.82825</v>
      </c>
      <c r="L4615" s="444">
        <f t="shared" ca="1" si="174"/>
        <v>-165814018440902.63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-165814018440902.63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-690891743503.76099</v>
      </c>
      <c r="L4616" s="444">
        <f t="shared" ca="1" si="174"/>
        <v>-166504910184406.38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-166504910184406.38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-693770459101.69324</v>
      </c>
      <c r="L4617" s="444">
        <f t="shared" ca="1" si="174"/>
        <v>-167198680643508.06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-167198680643508.06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-696661169347.9502</v>
      </c>
      <c r="L4618" s="444">
        <f t="shared" ca="1" si="174"/>
        <v>-167895341812856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-167895341812856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-699563924220.23328</v>
      </c>
      <c r="L4619" s="444">
        <f t="shared" ca="1" si="174"/>
        <v>-168594905737076.22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-168594905737076.22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-702478773904.48425</v>
      </c>
      <c r="L4620" s="444">
        <f t="shared" ca="1" si="174"/>
        <v>-169297384510980.69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-169297384510980.69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-705405768795.75281</v>
      </c>
      <c r="L4621" s="444">
        <f t="shared" ca="1" si="174"/>
        <v>-170002790279776.44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-170002790279776.44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-708344959499.06848</v>
      </c>
      <c r="L4622" s="444">
        <f t="shared" ca="1" si="174"/>
        <v>-170711135239275.5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-170711135239275.5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-711296396830.31458</v>
      </c>
      <c r="L4623" s="444">
        <f t="shared" ca="1" si="174"/>
        <v>-171422431636105.81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-171422431636105.81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-714260131817.10754</v>
      </c>
      <c r="L4624" s="444">
        <f t="shared" ca="1" si="174"/>
        <v>-172136691767922.91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-172136691767922.91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-717236215699.67871</v>
      </c>
      <c r="L4625" s="444">
        <f t="shared" ca="1" si="174"/>
        <v>-172853927983622.59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-172853927983622.59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-720224699931.76074</v>
      </c>
      <c r="L4626" s="444">
        <f t="shared" ca="1" si="174"/>
        <v>-173574152683554.34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-173574152683554.34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-723225636181.47644</v>
      </c>
      <c r="L4627" s="444">
        <f t="shared" ca="1" si="174"/>
        <v>-174297378319735.81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-174297378319735.81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-726239076332.23254</v>
      </c>
      <c r="L4628" s="444">
        <f t="shared" ca="1" si="174"/>
        <v>-175023617396068.03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-175023617396068.03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-729265072483.61682</v>
      </c>
      <c r="L4629" s="444">
        <f t="shared" ca="1" si="174"/>
        <v>-175752882468551.66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-175752882468551.66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-732303676952.29858</v>
      </c>
      <c r="L4630" s="444">
        <f t="shared" ca="1" si="174"/>
        <v>-176485186145503.97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-176485186145503.97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-735354942272.93323</v>
      </c>
      <c r="L4631" s="444">
        <f t="shared" ca="1" si="174"/>
        <v>-177220541087776.91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-177220541087776.91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-738418921199.07043</v>
      </c>
      <c r="L4632" s="444">
        <f t="shared" ca="1" si="174"/>
        <v>-177958960008975.97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-177958960008975.97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-741495666704.06653</v>
      </c>
      <c r="L4633" s="444">
        <f t="shared" ca="1" si="174"/>
        <v>-178700455675680.03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-178700455675680.03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-744585231982.00012</v>
      </c>
      <c r="L4634" s="444">
        <f t="shared" ca="1" si="174"/>
        <v>-179445040907662.03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-179445040907662.03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-747687670448.5918</v>
      </c>
      <c r="L4635" s="444">
        <f t="shared" ca="1" si="174"/>
        <v>-180192728578110.63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-180192728578110.63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-750803035742.12756</v>
      </c>
      <c r="L4636" s="444">
        <f t="shared" ca="1" si="174"/>
        <v>-180943531613852.75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-180943531613852.75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-753931381724.38647</v>
      </c>
      <c r="L4637" s="444">
        <f t="shared" ca="1" si="174"/>
        <v>-181697462995577.13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-181697462995577.13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-757072762481.57129</v>
      </c>
      <c r="L4638" s="444">
        <f t="shared" ca="1" si="174"/>
        <v>-182454535758058.69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-182454535758058.69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-760227232325.24451</v>
      </c>
      <c r="L4639" s="444">
        <f t="shared" ca="1" si="174"/>
        <v>-183214762990383.94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-183214762990383.94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-763394845793.26636</v>
      </c>
      <c r="L4640" s="444">
        <f t="shared" ca="1" si="174"/>
        <v>-183978157836177.22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-183978157836177.22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-766575657650.7384</v>
      </c>
      <c r="L4641" s="444">
        <f t="shared" ca="1" si="174"/>
        <v>-184744733493827.97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-184744733493827.97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-769769722890.94983</v>
      </c>
      <c r="L4642" s="444">
        <f t="shared" ca="1" si="174"/>
        <v>-185514503216718.91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-185514503216718.91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-772977096736.32874</v>
      </c>
      <c r="L4643" s="444">
        <f t="shared" ca="1" si="174"/>
        <v>-186287480313455.25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-186287480313455.25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-776197834639.39685</v>
      </c>
      <c r="L4644" s="444">
        <f t="shared" ca="1" si="174"/>
        <v>-187063678148094.66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-187063678148094.66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-779431992283.72778</v>
      </c>
      <c r="L4645" s="444">
        <f t="shared" ca="1" si="174"/>
        <v>-187843110140378.38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-187843110140378.38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-782679625584.90991</v>
      </c>
      <c r="L4646" s="444">
        <f t="shared" ca="1" si="174"/>
        <v>-188625789765963.28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-188625789765963.28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-785940790691.51367</v>
      </c>
      <c r="L4647" s="444">
        <f t="shared" ca="1" si="174"/>
        <v>-189411730556654.78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-189411730556654.78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-789215543986.06152</v>
      </c>
      <c r="L4648" s="444">
        <f t="shared" ca="1" si="174"/>
        <v>-190200946100640.84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-190200946100640.84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-792503942086.00354</v>
      </c>
      <c r="L4649" s="444">
        <f t="shared" ca="1" si="174"/>
        <v>-190993450042726.84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-190993450042726.84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-795806041844.69519</v>
      </c>
      <c r="L4650" s="444">
        <f t="shared" ca="1" si="174"/>
        <v>-191789256084571.53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-191789256084571.53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-799121900352.38135</v>
      </c>
      <c r="L4651" s="444">
        <f t="shared" ca="1" si="174"/>
        <v>-192588377984923.91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-192588377984923.91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-802451574937.18298</v>
      </c>
      <c r="L4652" s="444">
        <f t="shared" ca="1" si="174"/>
        <v>-193390829559861.09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-193390829559861.09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-805795123166.08789</v>
      </c>
      <c r="L4653" s="444">
        <f t="shared" ca="1" si="174"/>
        <v>-194196624683027.19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-194196624683027.19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-809152602845.94666</v>
      </c>
      <c r="L4654" s="444">
        <f t="shared" ca="1" si="174"/>
        <v>-195005777285873.13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-195005777285873.13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-812524072024.47131</v>
      </c>
      <c r="L4655" s="444">
        <f t="shared" ca="1" si="174"/>
        <v>-195818301357897.59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-195818301357897.59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-815909588991.23999</v>
      </c>
      <c r="L4656" s="444">
        <f t="shared" ca="1" si="174"/>
        <v>-196634210946888.84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-196634210946888.84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-819309212278.70349</v>
      </c>
      <c r="L4657" s="444">
        <f t="shared" ca="1" si="174"/>
        <v>-197453520159167.56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-197453520159167.56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-822723000663.19812</v>
      </c>
      <c r="L4658" s="444">
        <f t="shared" ca="1" si="174"/>
        <v>-198276243159830.75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-198276243159830.75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-826151013165.96143</v>
      </c>
      <c r="L4659" s="444">
        <f t="shared" ca="1" si="174"/>
        <v>-199102394172996.72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-199102394172996.72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-829593309054.15295</v>
      </c>
      <c r="L4660" s="444">
        <f t="shared" ca="1" si="174"/>
        <v>-199931987482050.88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-199931987482050.88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-833049947841.87866</v>
      </c>
      <c r="L4661" s="444">
        <f t="shared" ca="1" si="174"/>
        <v>-200765037429892.75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-200765037429892.75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-836520989291.21973</v>
      </c>
      <c r="L4662" s="444">
        <f t="shared" ca="1" si="174"/>
        <v>-201601558419183.97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-201601558419183.97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-840006493413.26648</v>
      </c>
      <c r="L4663" s="444">
        <f t="shared" ca="1" si="174"/>
        <v>-202441564912597.25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-202441564912597.25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-843506520469.15515</v>
      </c>
      <c r="L4664" s="444">
        <f t="shared" ca="1" si="174"/>
        <v>-203285071433066.41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-203285071433066.41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-847021130971.10999</v>
      </c>
      <c r="L4665" s="444">
        <f t="shared" ca="1" si="174"/>
        <v>-204132092564037.53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-204132092564037.53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-850550385683.48975</v>
      </c>
      <c r="L4666" s="444">
        <f t="shared" ca="1" si="174"/>
        <v>-204982642949721.03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-204982642949721.03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-854094345623.83765</v>
      </c>
      <c r="L4667" s="444">
        <f t="shared" ca="1" si="174"/>
        <v>-205836737295344.88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-205836737295344.88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-857653072063.93701</v>
      </c>
      <c r="L4668" s="444">
        <f t="shared" ca="1" si="174"/>
        <v>-206694390367408.81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-206694390367408.81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-861226626530.87</v>
      </c>
      <c r="L4669" s="444">
        <f t="shared" ca="1" si="174"/>
        <v>-207555616993939.69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-207555616993939.69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-864815070808.08203</v>
      </c>
      <c r="L4670" s="444">
        <f t="shared" ca="1" si="174"/>
        <v>-208420432064747.78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-208420432064747.78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-868418466936.4491</v>
      </c>
      <c r="L4671" s="444">
        <f t="shared" ca="1" si="174"/>
        <v>-209288850531684.22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-209288850531684.22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-872036877215.35095</v>
      </c>
      <c r="L4672" s="444">
        <f t="shared" ca="1" si="174"/>
        <v>-210160887408899.56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-210160887408899.56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-875670364203.74817</v>
      </c>
      <c r="L4673" s="444">
        <f t="shared" ca="1" si="174"/>
        <v>-211036557773103.31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-211036557773103.31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-879318990721.26379</v>
      </c>
      <c r="L4674" s="444">
        <f t="shared" ca="1" si="174"/>
        <v>-211915876763824.56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-211915876763824.56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-882982819849.26904</v>
      </c>
      <c r="L4675" s="444">
        <f t="shared" ca="1" si="174"/>
        <v>-212798859583673.84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-212798859583673.84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-886661914931.97437</v>
      </c>
      <c r="L4676" s="444">
        <f t="shared" ca="1" si="174"/>
        <v>-213685521498605.81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-213685521498605.81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-890356339577.52417</v>
      </c>
      <c r="L4677" s="444">
        <f t="shared" ca="1" si="174"/>
        <v>-214575877838183.34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-214575877838183.34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-894066157659.09729</v>
      </c>
      <c r="L4678" s="444">
        <f t="shared" ca="1" si="174"/>
        <v>-215469943995842.44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-215469943995842.44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-897791433316.01013</v>
      </c>
      <c r="L4679" s="444">
        <f t="shared" ca="1" si="174"/>
        <v>-216367735429158.44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-216367735429158.44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-901532230954.82678</v>
      </c>
      <c r="L4680" s="444">
        <f t="shared" ca="1" si="174"/>
        <v>-217269267660113.25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-217269267660113.25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-905288615250.4718</v>
      </c>
      <c r="L4681" s="444">
        <f t="shared" ca="1" si="174"/>
        <v>-218174556275363.72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-218174556275363.72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-909060651147.34875</v>
      </c>
      <c r="L4682" s="444">
        <f t="shared" ca="1" si="174"/>
        <v>-219083616926511.06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-219083616926511.06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-912848403860.46277</v>
      </c>
      <c r="L4683" s="444">
        <f t="shared" ca="1" si="174"/>
        <v>-219996465330371.53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-219996465330371.53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-916651938876.54797</v>
      </c>
      <c r="L4684" s="444">
        <f t="shared" ca="1" si="174"/>
        <v>-220913117269248.09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-220913117269248.09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-920471321955.20032</v>
      </c>
      <c r="L4685" s="444">
        <f t="shared" ca="1" si="174"/>
        <v>-221833588591203.28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-221833588591203.28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-924306619130.01379</v>
      </c>
      <c r="L4686" s="444">
        <f t="shared" ca="1" si="174"/>
        <v>-222757895210333.28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-222757895210333.28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-928157896709.72205</v>
      </c>
      <c r="L4687" s="444">
        <f t="shared" ca="1" si="174"/>
        <v>-223686053107043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-223686053107043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-932025221279.34583</v>
      </c>
      <c r="L4688" s="444">
        <f t="shared" ca="1" si="174"/>
        <v>-224618078328322.34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-224618078328322.34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-935908659701.34314</v>
      </c>
      <c r="L4689" s="444">
        <f t="shared" ca="1" si="174"/>
        <v>-225553986988023.69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-225553986988023.69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-939808279116.7655</v>
      </c>
      <c r="L4690" s="444">
        <f t="shared" ca="1" si="174"/>
        <v>-226493795267140.44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-226493795267140.44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-943724146946.41858</v>
      </c>
      <c r="L4691" s="444">
        <f t="shared" ca="1" si="174"/>
        <v>-227437519414086.84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-227437519414086.84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-947656330892.02844</v>
      </c>
      <c r="L4692" s="444">
        <f t="shared" ca="1" si="174"/>
        <v>-228385175744978.88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-228385175744978.88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-951604898937.41211</v>
      </c>
      <c r="L4693" s="444">
        <f t="shared" ca="1" si="174"/>
        <v>-229336780643916.28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-229336780643916.28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-955569919349.65125</v>
      </c>
      <c r="L4694" s="444">
        <f t="shared" ca="1" si="174"/>
        <v>-230292350563265.94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-230292350563265.94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-959551460680.27454</v>
      </c>
      <c r="L4695" s="444">
        <f t="shared" ca="1" si="174"/>
        <v>-231251902023946.22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-231251902023946.22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-963549591766.44275</v>
      </c>
      <c r="L4696" s="444">
        <f t="shared" ca="1" si="174"/>
        <v>-232215451615712.66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-232215451615712.66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-967564381732.13611</v>
      </c>
      <c r="L4697" s="444">
        <f t="shared" ca="1" si="174"/>
        <v>-233183015997444.78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-233183015997444.78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-971595899989.35315</v>
      </c>
      <c r="L4698" s="444">
        <f t="shared" ca="1" si="174"/>
        <v>-234154611897434.13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-234154611897434.13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-975644216239.30884</v>
      </c>
      <c r="L4699" s="444">
        <f t="shared" ca="1" si="174"/>
        <v>-235130256113673.44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-235130256113673.44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-979709400473.6394</v>
      </c>
      <c r="L4700" s="444">
        <f t="shared" ca="1" si="174"/>
        <v>-236109965514147.06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-236109965514147.06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-983791522975.61279</v>
      </c>
      <c r="L4701" s="444">
        <f t="shared" ca="1" si="174"/>
        <v>-237093757037122.69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-237093757037122.69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-987890654321.34436</v>
      </c>
      <c r="L4702" s="444">
        <f t="shared" ca="1" si="174"/>
        <v>-238081647691444.03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-238081647691444.03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-992006865381.01672</v>
      </c>
      <c r="L4703" s="444">
        <f t="shared" ca="1" si="174"/>
        <v>-239073654556825.06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-239073654556825.06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-996140227320.10437</v>
      </c>
      <c r="L4704" s="444">
        <f t="shared" ca="1" si="174"/>
        <v>-240069794784145.16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-240069794784145.16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-1000290811600.6046</v>
      </c>
      <c r="L4705" s="444">
        <f t="shared" ca="1" si="174"/>
        <v>-241070085595745.75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-241070085595745.75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-1004458689982.2739</v>
      </c>
      <c r="L4706" s="444">
        <f t="shared" ca="1" si="174"/>
        <v>-242074544285728.03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-242074544285728.03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-1008643934523.8668</v>
      </c>
      <c r="L4707" s="444">
        <f t="shared" ca="1" si="174"/>
        <v>-243083188220251.91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-243083188220251.91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-1012846617584.3829</v>
      </c>
      <c r="L4708" s="444">
        <f t="shared" ca="1" si="174"/>
        <v>-244096034837836.28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-244096034837836.28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-1017066811824.3179</v>
      </c>
      <c r="L4709" s="444">
        <f t="shared" ca="1" si="174"/>
        <v>-245113101649660.59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-245113101649660.59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-1021304590206.9191</v>
      </c>
      <c r="L4710" s="444">
        <f t="shared" ca="1" si="174"/>
        <v>-246134406239867.5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-246134406239867.5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-1025560025999.448</v>
      </c>
      <c r="L4711" s="444">
        <f t="shared" ca="1" si="174"/>
        <v>-247159966265866.94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-247159966265866.94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-1029833192774.4456</v>
      </c>
      <c r="L4712" s="444">
        <f t="shared" ca="1" si="174"/>
        <v>-248189799458641.38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-248189799458641.38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-1034124164411.0057</v>
      </c>
      <c r="L4713" s="444">
        <f t="shared" ca="1" si="174"/>
        <v>-249223923623052.38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-249223923623052.38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-1038433015096.0515</v>
      </c>
      <c r="L4714" s="444">
        <f t="shared" ca="1" si="174"/>
        <v>-250262356638148.44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-250262356638148.44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-1042759819325.6185</v>
      </c>
      <c r="L4715" s="444">
        <f t="shared" ca="1" si="174"/>
        <v>-251305116457474.06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-251305116457474.06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-1047104651906.142</v>
      </c>
      <c r="L4716" s="444">
        <f t="shared" ca="1" si="174"/>
        <v>-252352221109380.22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-252352221109380.22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-1051467587955.7507</v>
      </c>
      <c r="L4717" s="444">
        <f t="shared" ca="1" si="174"/>
        <v>-253403688697335.97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-253403688697335.97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-1055848702905.5665</v>
      </c>
      <c r="L4718" s="444">
        <f t="shared" ca="1" si="174"/>
        <v>-254459537400241.53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-254459537400241.53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-1060248072501.0062</v>
      </c>
      <c r="L4719" s="444">
        <f t="shared" ca="1" si="174"/>
        <v>-255519785472742.53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-255519785472742.53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-1064665772803.0939</v>
      </c>
      <c r="L4720" s="444">
        <f t="shared" ca="1" si="174"/>
        <v>-256584451245545.63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-256584451245545.63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-1069101880189.7734</v>
      </c>
      <c r="L4721" s="444">
        <f t="shared" ca="1" si="174"/>
        <v>-257653553125735.41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-257653553125735.41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-1073556471357.2308</v>
      </c>
      <c r="L4722" s="444">
        <f t="shared" ca="1" si="174"/>
        <v>-258727109597092.63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-258727109597092.63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-1078029623321.2192</v>
      </c>
      <c r="L4723" s="444">
        <f t="shared" ca="1" si="174"/>
        <v>-259805139220413.84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-259805139220413.84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-1082521413418.391</v>
      </c>
      <c r="L4724" s="444">
        <f t="shared" ca="1" si="174"/>
        <v>-260887660633832.25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-260887660633832.25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-1087031919307.6344</v>
      </c>
      <c r="L4725" s="444">
        <f t="shared" ca="1" si="174"/>
        <v>-261974692553139.88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-261974692553139.88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-1091561218971.4161</v>
      </c>
      <c r="L4726" s="444">
        <f t="shared" ca="1" si="174"/>
        <v>-263066253772111.28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-263066253772111.28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-1096109390717.1304</v>
      </c>
      <c r="L4727" s="444">
        <f t="shared" ca="1" si="174"/>
        <v>-264162363162828.41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-264162363162828.41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-1100676513178.4517</v>
      </c>
      <c r="L4728" s="444">
        <f t="shared" ca="1" si="174"/>
        <v>-265263039676006.84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-265263039676006.84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-1105262665316.6951</v>
      </c>
      <c r="L4729" s="444">
        <f t="shared" ca="1" si="174"/>
        <v>-266368302341323.53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-266368302341323.53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-1109867926422.1814</v>
      </c>
      <c r="L4730" s="444">
        <f t="shared" ca="1" si="174"/>
        <v>-267478170267745.72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-267478170267745.72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-1114492376115.6069</v>
      </c>
      <c r="L4731" s="444">
        <f t="shared" ca="1" si="174"/>
        <v>-268592662643861.31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-268592662643861.31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-1119136094349.4224</v>
      </c>
      <c r="L4732" s="444">
        <f t="shared" ca="1" si="174"/>
        <v>-269711798738210.75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-269711798738210.75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-1123799161409.2114</v>
      </c>
      <c r="L4733" s="444">
        <f t="shared" ca="1" si="174"/>
        <v>-270835597899619.97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-270835597899619.97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-1128481657915.083</v>
      </c>
      <c r="L4734" s="444">
        <f t="shared" ca="1" si="174"/>
        <v>-271964079557535.06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-271964079557535.06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-1133183664823.0627</v>
      </c>
      <c r="L4735" s="444">
        <f t="shared" ca="1" si="174"/>
        <v>-273097263222358.13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-273097263222358.13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-1137905263426.4922</v>
      </c>
      <c r="L4736" s="444">
        <f t="shared" ca="1" si="174"/>
        <v>-274235168485784.63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-274235168485784.63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-1142646535357.436</v>
      </c>
      <c r="L4737" s="444">
        <f t="shared" ca="1" si="174"/>
        <v>-275377815021142.06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-275377815021142.06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-1147407562588.0918</v>
      </c>
      <c r="L4738" s="444">
        <f t="shared" ca="1" si="174"/>
        <v>-276525222583730.16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-276525222583730.16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-1152188427432.209</v>
      </c>
      <c r="L4739" s="444">
        <f t="shared" ca="1" si="174"/>
        <v>-277677411011162.38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-277677411011162.38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-1156989212546.5098</v>
      </c>
      <c r="L4740" s="444">
        <f t="shared" ca="1" si="174"/>
        <v>-278834400223708.88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-278834400223708.88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-1161810000932.1204</v>
      </c>
      <c r="L4741" s="444">
        <f t="shared" ca="1" si="174"/>
        <v>-279996210224641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-279996210224641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-1166650875936.0039</v>
      </c>
      <c r="L4742" s="444">
        <f t="shared" ca="1" si="174"/>
        <v>-281162861100577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-281162861100577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-1171511921252.4041</v>
      </c>
      <c r="L4743" s="444">
        <f t="shared" ca="1" si="174"/>
        <v>-282334373021829.38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-282334373021829.38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-1176393220924.2891</v>
      </c>
      <c r="L4744" s="444">
        <f t="shared" ca="1" si="174"/>
        <v>-283510766242753.69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-283510766242753.69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-1181294859344.8071</v>
      </c>
      <c r="L4745" s="444">
        <f t="shared" ca="1" si="174"/>
        <v>-284692061102098.5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-284692061102098.5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-1186216921258.7437</v>
      </c>
      <c r="L4746" s="444">
        <f t="shared" ca="1" si="174"/>
        <v>-285878278023357.25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-285878278023357.25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-1191159491763.9885</v>
      </c>
      <c r="L4747" s="444">
        <f t="shared" ca="1" si="174"/>
        <v>-287069437515121.25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-287069437515121.25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-1196122656313.0051</v>
      </c>
      <c r="L4748" s="444">
        <f t="shared" ca="1" si="174"/>
        <v>-288265560171434.25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-288265560171434.25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-1201106500714.3093</v>
      </c>
      <c r="L4749" s="444">
        <f t="shared" ca="1" si="174"/>
        <v>-289466666672148.56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-289466666672148.56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-1206111111133.9524</v>
      </c>
      <c r="L4750" s="444">
        <f t="shared" ca="1" si="174"/>
        <v>-290672777783282.5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-290672777783282.5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-1211136574097.0105</v>
      </c>
      <c r="L4751" s="444">
        <f t="shared" ca="1" si="174"/>
        <v>-291883914357379.5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-291883914357379.5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-1216182976489.0813</v>
      </c>
      <c r="L4752" s="444">
        <f t="shared" ca="1" si="174"/>
        <v>-293100097333868.56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-293100097333868.56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-1221250405557.7856</v>
      </c>
      <c r="L4753" s="444">
        <f t="shared" ca="1" si="174"/>
        <v>-294321347739426.38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-294321347739426.38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-1226338948914.2766</v>
      </c>
      <c r="L4754" s="444">
        <f t="shared" ca="1" si="174"/>
        <v>-295547686688340.63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-295547686688340.63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-1231448694534.7527</v>
      </c>
      <c r="L4755" s="444">
        <f t="shared" ca="1" si="174"/>
        <v>-296779135382875.38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-296779135382875.38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-1236579730761.9807</v>
      </c>
      <c r="L4756" s="444">
        <f t="shared" ca="1" si="174"/>
        <v>-298015715113637.38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-298015715113637.38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-1241732146306.8223</v>
      </c>
      <c r="L4757" s="444">
        <f t="shared" ca="1" si="174"/>
        <v>-299257447259944.19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-299257447259944.19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-1246906030249.7673</v>
      </c>
      <c r="L4758" s="444">
        <f t="shared" ca="1" si="174"/>
        <v>-300504353290193.94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-300504353290193.94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-1252101472042.4746</v>
      </c>
      <c r="L4759" s="444">
        <f t="shared" ca="1" si="174"/>
        <v>-301756454762236.44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-301756454762236.44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-1257318561509.3184</v>
      </c>
      <c r="L4760" s="444">
        <f t="shared" ca="1" si="174"/>
        <v>-303013773323745.75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-303013773323745.75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-1262557388848.9407</v>
      </c>
      <c r="L4761" s="444">
        <f t="shared" ca="1" si="174"/>
        <v>-304276330712594.69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-304276330712594.69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-1267818044635.8113</v>
      </c>
      <c r="L4762" s="444">
        <f t="shared" ca="1" si="174"/>
        <v>-305544148757230.5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-305544148757230.5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-1273100619821.7937</v>
      </c>
      <c r="L4763" s="444">
        <f t="shared" ca="1" si="174"/>
        <v>-306817249377052.31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-306817249377052.31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-1278405205737.718</v>
      </c>
      <c r="L4764" s="444">
        <f t="shared" ca="1" si="174"/>
        <v>-308095654582790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-308095654582790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-1283731894094.9583</v>
      </c>
      <c r="L4765" s="444">
        <f t="shared" ca="1" si="174"/>
        <v>-309379386476884.94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-309379386476884.94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-1289080776987.0205</v>
      </c>
      <c r="L4766" s="444">
        <f t="shared" ca="1" si="174"/>
        <v>-310668467253871.94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-310668467253871.94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-1294451946891.1331</v>
      </c>
      <c r="L4767" s="444">
        <f t="shared" ca="1" si="174"/>
        <v>-311962919200763.06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-311962919200763.06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-1299845496669.8462</v>
      </c>
      <c r="L4768" s="444">
        <f t="shared" ca="1" si="174"/>
        <v>-313262764697432.94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-313262764697432.94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-1305261519572.6372</v>
      </c>
      <c r="L4769" s="444">
        <f t="shared" ca="1" si="174"/>
        <v>-314568026217005.56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-314568026217005.56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-1310700109237.5232</v>
      </c>
      <c r="L4770" s="444">
        <f t="shared" ca="1" si="174"/>
        <v>-315878726326243.06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-315878726326243.06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-1316161359692.6794</v>
      </c>
      <c r="L4771" s="444">
        <f t="shared" ca="1" si="174"/>
        <v>-317194887685935.75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-317194887685935.75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-1321645365358.0657</v>
      </c>
      <c r="L4772" s="444">
        <f t="shared" ca="1" si="174"/>
        <v>-318516533051293.81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-318516533051293.81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-1327152221047.0576</v>
      </c>
      <c r="L4773" s="444">
        <f t="shared" ca="1" si="174"/>
        <v>-319843685272340.88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-319843685272340.88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-1332682021968.0869</v>
      </c>
      <c r="L4774" s="444">
        <f t="shared" ca="1" si="174"/>
        <v>-321176367294308.94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-321176367294308.94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-1338234863726.2871</v>
      </c>
      <c r="L4775" s="444">
        <f t="shared" ca="1" si="174"/>
        <v>-322514602158035.25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-322514602158035.25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-1343810842325.147</v>
      </c>
      <c r="L4776" s="444">
        <f t="shared" ca="1" si="174"/>
        <v>-323858413000360.38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-323858413000360.38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-1349410054168.1682</v>
      </c>
      <c r="L4777" s="444">
        <f t="shared" ca="1" si="174"/>
        <v>-325207823054528.56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-325207823054528.56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-1355032596060.5356</v>
      </c>
      <c r="L4778" s="444">
        <f t="shared" ca="1" si="174"/>
        <v>-326562855650589.13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-326562855650589.13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-1360678565210.7881</v>
      </c>
      <c r="L4779" s="444">
        <f t="shared" ca="1" si="174"/>
        <v>-327923534215799.94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-327923534215799.94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-1366348059232.4998</v>
      </c>
      <c r="L4780" s="444">
        <f t="shared" ca="1" si="174"/>
        <v>-329289882275032.44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-329289882275032.44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-1372041176145.9685</v>
      </c>
      <c r="L4781" s="444">
        <f t="shared" ca="1" si="174"/>
        <v>-330661923451178.38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-330661923451178.38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-1377758014379.9099</v>
      </c>
      <c r="L4782" s="444">
        <f t="shared" ca="1" si="174"/>
        <v>-332039681465558.31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-332039681465558.31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-1383498672773.1597</v>
      </c>
      <c r="L4783" s="444">
        <f t="shared" ca="1" si="174"/>
        <v>-333423180138331.5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-333423180138331.5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-1389263250576.3813</v>
      </c>
      <c r="L4784" s="444">
        <f t="shared" ca="1" si="174"/>
        <v>-334812443388907.88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-334812443388907.88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-1395051847453.7827</v>
      </c>
      <c r="L4785" s="444">
        <f t="shared" ca="1" si="174"/>
        <v>-336207495236361.69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-336207495236361.69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-1400864563484.8403</v>
      </c>
      <c r="L4786" s="444">
        <f t="shared" ca="1" si="174"/>
        <v>-337608359799846.5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-337608359799846.5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-1406701499166.0271</v>
      </c>
      <c r="L4787" s="444">
        <f t="shared" ca="1" si="174"/>
        <v>-339015061299012.5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-339015061299012.5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-1412562755412.552</v>
      </c>
      <c r="L4788" s="444">
        <f t="shared" ca="1" si="174"/>
        <v>-340427624054425.06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-340427624054425.06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-1418448433560.1045</v>
      </c>
      <c r="L4789" s="444">
        <f t="shared" ca="1" si="174"/>
        <v>-341846072487985.19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-341846072487985.19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-1424358635366.605</v>
      </c>
      <c r="L4790" s="444">
        <f t="shared" ca="1" si="174"/>
        <v>-343270431123351.81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-343270431123351.81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-1430293463013.9658</v>
      </c>
      <c r="L4791" s="444">
        <f t="shared" ca="1" si="174"/>
        <v>-344700724586365.75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-344700724586365.75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-1436253019109.8572</v>
      </c>
      <c r="L4792" s="444">
        <f t="shared" ca="1" si="174"/>
        <v>-346136977605475.63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-346136977605475.63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-1442237406689.4817</v>
      </c>
      <c r="L4793" s="444">
        <f t="shared" ca="1" si="174"/>
        <v>-347579215012165.13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-347579215012165.13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-1448246729217.3547</v>
      </c>
      <c r="L4794" s="444">
        <f t="shared" ca="1" si="174"/>
        <v>-349027461741382.5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-349027461741382.5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-1454281090589.0938</v>
      </c>
      <c r="L4795" s="444">
        <f t="shared" ca="1" si="174"/>
        <v>-350481742831971.63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-350481742831971.63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-1460340595133.2151</v>
      </c>
      <c r="L4796" s="444">
        <f t="shared" ca="1" si="174"/>
        <v>-351942083427104.81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-351942083427104.81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-1466425347612.9368</v>
      </c>
      <c r="L4797" s="444">
        <f t="shared" ca="1" si="174"/>
        <v>-353408508774717.75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-353408508774717.75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-1472535453227.9907</v>
      </c>
      <c r="L4798" s="444">
        <f t="shared" ca="1" si="174"/>
        <v>-354881044227945.75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-354881044227945.75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-1478671017616.4407</v>
      </c>
      <c r="L4799" s="444">
        <f t="shared" ca="1" si="174"/>
        <v>-356359715245562.19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-356359715245562.19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-1484832146856.509</v>
      </c>
      <c r="L4800" s="444">
        <f t="shared" ca="1" si="174"/>
        <v>-357844547392418.69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-357844547392418.69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-1491018947468.4111</v>
      </c>
      <c r="L4801" s="444">
        <f t="shared" ca="1" si="174"/>
        <v>-359335566339887.13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-359335566339887.13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-1497231526416.1963</v>
      </c>
      <c r="L4802" s="444">
        <f t="shared" ca="1" si="174"/>
        <v>-360832797866303.31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-360832797866303.31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-1503469991109.5972</v>
      </c>
      <c r="L4803" s="444">
        <f t="shared" ca="1" si="174"/>
        <v>-362336267857412.94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-362336267857412.94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-1509734449405.8872</v>
      </c>
      <c r="L4804" s="444">
        <f t="shared" ca="1" si="174"/>
        <v>-363846002306818.81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-363846002306818.81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-1516025009611.7451</v>
      </c>
      <c r="L4805" s="444">
        <f t="shared" ca="1" si="174"/>
        <v>-365362027316430.56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-365362027316430.56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-1522341780485.1274</v>
      </c>
      <c r="L4806" s="444">
        <f t="shared" ca="1" si="174"/>
        <v>-366884369096915.69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-366884369096915.69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-1528684871237.1487</v>
      </c>
      <c r="L4807" s="444">
        <f t="shared" ca="1" si="174"/>
        <v>-368413053968152.81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-368413053968152.81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-1535054391533.97</v>
      </c>
      <c r="L4808" s="444">
        <f t="shared" ca="1" si="174"/>
        <v>-369948108359686.81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-369948108359686.81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-1541450451498.6951</v>
      </c>
      <c r="L4809" s="444">
        <f t="shared" ca="1" si="174"/>
        <v>-371489558811185.5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-371489558811185.5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-1547873161713.2729</v>
      </c>
      <c r="L4810" s="444">
        <f t="shared" ca="1" si="174"/>
        <v>-373037431972898.75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-373037431972898.75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-1554322633220.4114</v>
      </c>
      <c r="L4811" s="444">
        <f t="shared" ca="1" si="174"/>
        <v>-374591754606119.19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-374591754606119.19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-1560798977525.4966</v>
      </c>
      <c r="L4812" s="444">
        <f t="shared" ca="1" si="174"/>
        <v>-376152553583644.69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-376152553583644.69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-1567302306598.5195</v>
      </c>
      <c r="L4813" s="444">
        <f t="shared" ca="1" si="174"/>
        <v>-377719855890243.19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-377719855890243.19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-1573832732876.0132</v>
      </c>
      <c r="L4814" s="444">
        <f t="shared" ca="1" si="174"/>
        <v>-379293688623119.19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-379293688623119.19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-1580390369262.9966</v>
      </c>
      <c r="L4815" s="444">
        <f t="shared" ca="1" si="174"/>
        <v>-380874078992382.19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-380874078992382.19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-1586975329134.9258</v>
      </c>
      <c r="L4816" s="444">
        <f t="shared" ca="1" si="174"/>
        <v>-382461054321517.13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-382461054321517.13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-1593587726339.6548</v>
      </c>
      <c r="L4817" s="444">
        <f t="shared" ca="1" si="174"/>
        <v>-384054642047856.75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-384054642047856.75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-1600227675199.4031</v>
      </c>
      <c r="L4818" s="444">
        <f t="shared" ca="1" si="174"/>
        <v>-385654869723056.13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-385654869723056.13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-1606895290512.7339</v>
      </c>
      <c r="L4819" s="444">
        <f t="shared" ca="1" si="174"/>
        <v>-387261765013568.88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-387261765013568.88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-1613590687556.5369</v>
      </c>
      <c r="L4820" s="444">
        <f t="shared" ca="1" si="174"/>
        <v>-388875355701125.44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-388875355701125.44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-1620313982088.0227</v>
      </c>
      <c r="L4821" s="444">
        <f t="shared" ca="1" si="174"/>
        <v>-390495669683213.44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-390495669683213.44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-1627065290346.7227</v>
      </c>
      <c r="L4822" s="444">
        <f t="shared" ca="1" si="174"/>
        <v>-392122734973560.19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-392122734973560.19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-1633844729056.5007</v>
      </c>
      <c r="L4823" s="444">
        <f t="shared" ca="1" si="174"/>
        <v>-393756579702616.69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-393756579702616.69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-1640652415427.5696</v>
      </c>
      <c r="L4824" s="444">
        <f t="shared" ca="1" si="174"/>
        <v>-395397232118044.25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-395397232118044.25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-1647488467158.5176</v>
      </c>
      <c r="L4825" s="444">
        <f t="shared" ca="1" si="174"/>
        <v>-397044720585202.75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-397044720585202.75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-1654353002438.3447</v>
      </c>
      <c r="L4826" s="444">
        <f t="shared" ca="1" si="174"/>
        <v>-398699073587641.13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-398699073587641.13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-1661246139948.5046</v>
      </c>
      <c r="L4827" s="444">
        <f t="shared" ca="1" si="174"/>
        <v>-400360319727589.63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-400360319727589.63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-1668167998864.9568</v>
      </c>
      <c r="L4828" s="444">
        <f t="shared" ca="1" si="174"/>
        <v>-402028487726454.56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-402028487726454.56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-1675118698860.2273</v>
      </c>
      <c r="L4829" s="444">
        <f t="shared" ca="1" si="174"/>
        <v>-403703606425314.81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-403703606425314.81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-1682098360105.4783</v>
      </c>
      <c r="L4830" s="444">
        <f t="shared" ca="1" si="174"/>
        <v>-405385704785420.31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-405385704785420.31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-1689107103272.5847</v>
      </c>
      <c r="L4831" s="444">
        <f t="shared" ca="1" si="174"/>
        <v>-407074811888692.88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-407074811888692.88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-1696145049536.2202</v>
      </c>
      <c r="L4832" s="444">
        <f t="shared" ca="1" si="174"/>
        <v>-408770956938229.13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-408770956938229.13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-1703212320575.9546</v>
      </c>
      <c r="L4833" s="444">
        <f t="shared" ca="1" si="174"/>
        <v>-410474169258805.06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-410474169258805.06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-1710309038578.3545</v>
      </c>
      <c r="L4834" s="444">
        <f t="shared" ca="1" si="174"/>
        <v>-412184478297383.44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-412184478297383.44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-1717435326239.0977</v>
      </c>
      <c r="L4835" s="444">
        <f t="shared" ca="1" si="174"/>
        <v>-413901913623622.56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-413901913623622.56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-1724591306765.094</v>
      </c>
      <c r="L4836" s="444">
        <f t="shared" ca="1" si="174"/>
        <v>-415626504930387.69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-415626504930387.69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-1731777103876.6152</v>
      </c>
      <c r="L4837" s="444">
        <f t="shared" ca="1" si="174"/>
        <v>-417358282034264.31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-417358282034264.31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-1738992841809.4346</v>
      </c>
      <c r="L4838" s="444">
        <f t="shared" ca="1" si="174"/>
        <v>-419097274876073.75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-419097274876073.75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-1746238645316.9739</v>
      </c>
      <c r="L4839" s="444">
        <f t="shared" ca="1" si="174"/>
        <v>-420843513521390.75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-420843513521390.75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-1753514639672.4614</v>
      </c>
      <c r="L4840" s="444">
        <f t="shared" ca="1" si="174"/>
        <v>-422597028161063.19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-422597028161063.19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-1760820950671.0967</v>
      </c>
      <c r="L4841" s="444">
        <f t="shared" ca="1" si="174"/>
        <v>-424357849111734.31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-424357849111734.31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-1768157704632.2263</v>
      </c>
      <c r="L4842" s="444">
        <f t="shared" ca="1" si="174"/>
        <v>-426126006816366.56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-426126006816366.56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-1775525028401.5273</v>
      </c>
      <c r="L4843" s="444">
        <f t="shared" ca="1" si="174"/>
        <v>-427901531844768.06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-427901531844768.06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-1782923049353.2002</v>
      </c>
      <c r="L4844" s="444">
        <f t="shared" ca="1" si="174"/>
        <v>-429684454894121.25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-429684454894121.25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-1790351895392.1719</v>
      </c>
      <c r="L4845" s="444">
        <f t="shared" ca="1" si="174"/>
        <v>-431474806789513.44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-431474806789513.44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-1797811694956.3059</v>
      </c>
      <c r="L4846" s="444">
        <f t="shared" ca="1" si="174"/>
        <v>-433272618484469.75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-433272618484469.75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-1805302577018.624</v>
      </c>
      <c r="L4847" s="444">
        <f t="shared" ca="1" si="174"/>
        <v>-435077921061488.38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-435077921061488.38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-1812824671089.5349</v>
      </c>
      <c r="L4848" s="444">
        <f t="shared" ca="1" si="174"/>
        <v>-436890745732577.94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-436890745732577.94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-1820378107219.0747</v>
      </c>
      <c r="L4849" s="444">
        <f t="shared" ca="1" si="174"/>
        <v>-438711123839797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-438711123839797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-1827963015999.1541</v>
      </c>
      <c r="L4850" s="444">
        <f t="shared" ca="1" si="174"/>
        <v>-440539086855796.13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-440539086855796.13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-1835579528565.8171</v>
      </c>
      <c r="L4851" s="444">
        <f t="shared" ca="1" si="174"/>
        <v>-442374666384361.94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-442374666384361.94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-1843227776601.5078</v>
      </c>
      <c r="L4852" s="444">
        <f t="shared" ca="1" si="174"/>
        <v>-444217894160963.44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-444217894160963.44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-1850907892337.3479</v>
      </c>
      <c r="L4853" s="444">
        <f t="shared" ref="L4853:L5107" ca="1" si="179">I4853-J4853+K4853</f>
        <v>-446068802053300.81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-446068802053300.81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-1858620008555.4199</v>
      </c>
      <c r="L4854" s="444">
        <f t="shared" ca="1" si="179"/>
        <v>-447927422061856.25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-447927422061856.25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-1866364258591.0679</v>
      </c>
      <c r="L4855" s="444">
        <f t="shared" ca="1" si="179"/>
        <v>-449793786320447.31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-449793786320447.31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-1874140776335.197</v>
      </c>
      <c r="L4856" s="444">
        <f t="shared" ca="1" si="179"/>
        <v>-451667927096782.5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-451667927096782.5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-1881949696236.5938</v>
      </c>
      <c r="L4857" s="444">
        <f t="shared" ca="1" si="179"/>
        <v>-453549876793019.13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-453549876793019.13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-1889791153304.2461</v>
      </c>
      <c r="L4858" s="444">
        <f t="shared" ca="1" si="179"/>
        <v>-455439667946323.38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-455439667946323.38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-1897665283109.6804</v>
      </c>
      <c r="L4859" s="444">
        <f t="shared" ca="1" si="179"/>
        <v>-457337333229433.06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-457337333229433.06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-1905572221789.3047</v>
      </c>
      <c r="L4860" s="444">
        <f t="shared" ca="1" si="179"/>
        <v>-459242905451222.38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-459242905451222.38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-1913512106046.7598</v>
      </c>
      <c r="L4861" s="444">
        <f t="shared" ca="1" si="179"/>
        <v>-461156417557269.13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-461156417557269.13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-1921485073155.2881</v>
      </c>
      <c r="L4862" s="444">
        <f t="shared" ca="1" si="179"/>
        <v>-463077902630424.44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-463077902630424.44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-1929491260960.1018</v>
      </c>
      <c r="L4863" s="444">
        <f t="shared" ca="1" si="179"/>
        <v>-465007393891384.56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-465007393891384.56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-1937530807880.769</v>
      </c>
      <c r="L4864" s="444">
        <f t="shared" ca="1" si="179"/>
        <v>-466944924699265.31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-466944924699265.31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-1945603852913.6055</v>
      </c>
      <c r="L4865" s="444">
        <f t="shared" ca="1" si="179"/>
        <v>-468890528552178.94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-468890528552178.94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-1953710535634.0789</v>
      </c>
      <c r="L4866" s="444">
        <f t="shared" ca="1" si="179"/>
        <v>-470844239087813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-470844239087813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-1961850996199.2207</v>
      </c>
      <c r="L4867" s="444">
        <f t="shared" ca="1" si="179"/>
        <v>-472806090084012.25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-472806090084012.25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-1970025375350.0508</v>
      </c>
      <c r="L4868" s="444">
        <f t="shared" ca="1" si="179"/>
        <v>-474776115459362.31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-474776115459362.31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-1978233814414.0095</v>
      </c>
      <c r="L4869" s="444">
        <f t="shared" ca="1" si="179"/>
        <v>-476754349273776.31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-476754349273776.31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-1986476455307.4011</v>
      </c>
      <c r="L4870" s="444">
        <f t="shared" ca="1" si="179"/>
        <v>-478740825729083.69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-478740825729083.69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-1994753440537.8486</v>
      </c>
      <c r="L4871" s="444">
        <f t="shared" ca="1" si="179"/>
        <v>-480735579169621.56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-480735579169621.56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-2003064913206.7566</v>
      </c>
      <c r="L4872" s="444">
        <f t="shared" ca="1" si="179"/>
        <v>-482738644082828.31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-482738644082828.31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-2011411017011.7847</v>
      </c>
      <c r="L4873" s="444">
        <f t="shared" ca="1" si="179"/>
        <v>-484750055099840.13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-484750055099840.13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-2019791896249.3337</v>
      </c>
      <c r="L4874" s="444">
        <f t="shared" ca="1" si="179"/>
        <v>-486769846996089.44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-486769846996089.44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-2028207695817.0393</v>
      </c>
      <c r="L4875" s="444">
        <f t="shared" ca="1" si="179"/>
        <v>-488798054691906.5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-488798054691906.5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-2036658561216.2769</v>
      </c>
      <c r="L4876" s="444">
        <f t="shared" ca="1" si="179"/>
        <v>-490834713253122.75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-490834713253122.75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-2045144638554.678</v>
      </c>
      <c r="L4877" s="444">
        <f t="shared" ca="1" si="179"/>
        <v>-492879857891677.44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-492879857891677.44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-2053666074548.656</v>
      </c>
      <c r="L4878" s="444">
        <f t="shared" ca="1" si="179"/>
        <v>-494933523966226.06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-494933523966226.06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-2062223016525.9419</v>
      </c>
      <c r="L4879" s="444">
        <f t="shared" ca="1" si="179"/>
        <v>-496995746982752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-496995746982752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-2070815612428.1333</v>
      </c>
      <c r="L4880" s="444">
        <f t="shared" ca="1" si="179"/>
        <v>-499066562595180.13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-499066562595180.13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-2079444010813.2505</v>
      </c>
      <c r="L4881" s="444">
        <f t="shared" ca="1" si="179"/>
        <v>-501146006605993.38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-501146006605993.38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-2088108360858.3059</v>
      </c>
      <c r="L4882" s="444">
        <f t="shared" ca="1" si="179"/>
        <v>-503234114966851.69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-503234114966851.69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-2096808812361.8823</v>
      </c>
      <c r="L4883" s="444">
        <f t="shared" ca="1" si="179"/>
        <v>-505330923779213.56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-505330923779213.56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-2105545515746.7234</v>
      </c>
      <c r="L4884" s="444">
        <f t="shared" ca="1" si="179"/>
        <v>-507436469294960.31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-507436469294960.31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-2114318622062.3347</v>
      </c>
      <c r="L4885" s="444">
        <f t="shared" ca="1" si="179"/>
        <v>-509550787917022.63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-509550787917022.63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-2123128282987.5942</v>
      </c>
      <c r="L4886" s="444">
        <f t="shared" ca="1" si="179"/>
        <v>-511673916200010.25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-511673916200010.25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-2131974650833.376</v>
      </c>
      <c r="L4887" s="444">
        <f t="shared" ca="1" si="179"/>
        <v>-513805890850843.63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-513805890850843.63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-2140857878545.1816</v>
      </c>
      <c r="L4888" s="444">
        <f t="shared" ca="1" si="179"/>
        <v>-515946748729388.81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-515946748729388.81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-2149778119705.7864</v>
      </c>
      <c r="L4889" s="444">
        <f t="shared" ca="1" si="179"/>
        <v>-518096526849094.63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-518096526849094.63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-2158735528537.8943</v>
      </c>
      <c r="L4890" s="444">
        <f t="shared" ca="1" si="179"/>
        <v>-520255262377632.5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-520255262377632.5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-2167730259906.8018</v>
      </c>
      <c r="L4891" s="444">
        <f t="shared" ca="1" si="179"/>
        <v>-522422992637539.31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-522422992637539.31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-2176762469323.0803</v>
      </c>
      <c r="L4892" s="444">
        <f t="shared" ca="1" si="179"/>
        <v>-524599755106862.38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-524599755106862.38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-2185832312945.2595</v>
      </c>
      <c r="L4893" s="444">
        <f t="shared" ca="1" si="179"/>
        <v>-526785587419807.63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-526785587419807.63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-2194939947582.5317</v>
      </c>
      <c r="L4894" s="444">
        <f t="shared" ca="1" si="179"/>
        <v>-528980527367390.19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-528980527367390.19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-2204085530697.459</v>
      </c>
      <c r="L4895" s="444">
        <f t="shared" ca="1" si="179"/>
        <v>-531184612898087.63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-531184612898087.63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-2213269220408.6982</v>
      </c>
      <c r="L4896" s="444">
        <f t="shared" ca="1" si="179"/>
        <v>-533397882118496.31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-533397882118496.31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-2222491175493.7344</v>
      </c>
      <c r="L4897" s="444">
        <f t="shared" ca="1" si="179"/>
        <v>-535620373293990.06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-535620373293990.06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-2231751555391.625</v>
      </c>
      <c r="L4898" s="444">
        <f t="shared" ca="1" si="179"/>
        <v>-537852124849381.69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-537852124849381.69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-2241050520205.7568</v>
      </c>
      <c r="L4899" s="444">
        <f t="shared" ca="1" si="179"/>
        <v>-540093175369587.44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-540093175369587.44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-2250388230706.6143</v>
      </c>
      <c r="L4900" s="444">
        <f t="shared" ca="1" si="179"/>
        <v>-542343563600294.06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-542343563600294.06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-2259764848334.5586</v>
      </c>
      <c r="L4901" s="444">
        <f t="shared" ca="1" si="179"/>
        <v>-544603328448628.63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-544603328448628.63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-2269180535202.6191</v>
      </c>
      <c r="L4902" s="444">
        <f t="shared" ca="1" si="179"/>
        <v>-546872508983831.25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-546872508983831.25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-2278635454099.2969</v>
      </c>
      <c r="L4903" s="444">
        <f t="shared" ca="1" si="179"/>
        <v>-549151144437930.56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-549151144437930.56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-2288129768491.3774</v>
      </c>
      <c r="L4904" s="444">
        <f t="shared" ca="1" si="179"/>
        <v>-551439274206421.94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-551439274206421.94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-2297663642526.7578</v>
      </c>
      <c r="L4905" s="444">
        <f t="shared" ca="1" si="179"/>
        <v>-553736937848948.69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-553736937848948.69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-2307237241037.2866</v>
      </c>
      <c r="L4906" s="444">
        <f t="shared" ca="1" si="179"/>
        <v>-556044175089986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-556044175089986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-2316850729541.6084</v>
      </c>
      <c r="L4907" s="444">
        <f t="shared" ca="1" si="179"/>
        <v>-558361025819527.63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-558361025819527.63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-2326504274248.0317</v>
      </c>
      <c r="L4908" s="444">
        <f t="shared" ca="1" si="179"/>
        <v>-560687530093775.69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-560687530093775.69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-2336198042057.3984</v>
      </c>
      <c r="L4909" s="444">
        <f t="shared" ca="1" si="179"/>
        <v>-563023728135833.13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-563023728135833.13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-2345932200565.9712</v>
      </c>
      <c r="L4910" s="444">
        <f t="shared" ca="1" si="179"/>
        <v>-565369660336399.13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-565369660336399.13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-2355706918068.3296</v>
      </c>
      <c r="L4911" s="444">
        <f t="shared" ca="1" si="179"/>
        <v>-567725367254467.5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-567725367254467.5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-2365522363560.2813</v>
      </c>
      <c r="L4912" s="444">
        <f t="shared" ca="1" si="179"/>
        <v>-570090889618027.75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-570090889618027.75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-2375378706741.7822</v>
      </c>
      <c r="L4913" s="444">
        <f t="shared" ca="1" si="179"/>
        <v>-572466268324769.5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-572466268324769.5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-2385276118019.873</v>
      </c>
      <c r="L4914" s="444">
        <f t="shared" ca="1" si="179"/>
        <v>-574851544442789.38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-574851544442789.38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-2395214768511.6226</v>
      </c>
      <c r="L4915" s="444">
        <f t="shared" ca="1" si="179"/>
        <v>-577246759211301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-577246759211301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-2405194830047.0874</v>
      </c>
      <c r="L4916" s="444">
        <f t="shared" ca="1" si="179"/>
        <v>-579651954041348.13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-579651954041348.13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-2415216475172.2837</v>
      </c>
      <c r="L4917" s="444">
        <f t="shared" ca="1" si="179"/>
        <v>-582067170516520.38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-582067170516520.38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-2425279877152.168</v>
      </c>
      <c r="L4918" s="444">
        <f t="shared" ca="1" si="179"/>
        <v>-584492450393672.5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-584492450393672.5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-2435385209973.6353</v>
      </c>
      <c r="L4919" s="444">
        <f t="shared" ca="1" si="179"/>
        <v>-586927835603646.13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-586927835603646.13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-2445532648348.5254</v>
      </c>
      <c r="L4920" s="444">
        <f t="shared" ca="1" si="179"/>
        <v>-589373368251994.63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-589373368251994.63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-2455722367716.644</v>
      </c>
      <c r="L4921" s="444">
        <f t="shared" ca="1" si="179"/>
        <v>-591829090619711.25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-591829090619711.25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-2465954544248.7969</v>
      </c>
      <c r="L4922" s="444">
        <f t="shared" ca="1" si="179"/>
        <v>-594295045163960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-594295045163960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-2476229354849.8335</v>
      </c>
      <c r="L4923" s="444">
        <f t="shared" ca="1" si="179"/>
        <v>-596771274518809.88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-596771274518809.88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-2486546977161.708</v>
      </c>
      <c r="L4924" s="444">
        <f t="shared" ca="1" si="179"/>
        <v>-599257821495971.63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-599257821495971.63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-2496907589566.5483</v>
      </c>
      <c r="L4925" s="444">
        <f t="shared" ca="1" si="179"/>
        <v>-601754729085538.13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-601754729085538.13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-2507311371189.7422</v>
      </c>
      <c r="L4926" s="444">
        <f t="shared" ca="1" si="179"/>
        <v>-604262040456727.88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-604262040456727.88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-2517758501903.0327</v>
      </c>
      <c r="L4927" s="444">
        <f t="shared" ca="1" si="179"/>
        <v>-606779798958630.88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-606779798958630.88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-2528249162327.6284</v>
      </c>
      <c r="L4928" s="444">
        <f t="shared" ca="1" si="179"/>
        <v>-609308048120958.5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-609308048120958.5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-2538783533837.3271</v>
      </c>
      <c r="L4929" s="444">
        <f t="shared" ca="1" si="179"/>
        <v>-611846831654795.88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-611846831654795.88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-2549361798561.6494</v>
      </c>
      <c r="L4930" s="444">
        <f t="shared" ca="1" si="179"/>
        <v>-614396193453357.5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-614396193453357.5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-2559984139388.9897</v>
      </c>
      <c r="L4931" s="444">
        <f t="shared" ca="1" si="179"/>
        <v>-616956177592746.5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-616956177592746.5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-2570650739969.7769</v>
      </c>
      <c r="L4932" s="444">
        <f t="shared" ca="1" si="179"/>
        <v>-619526828332716.25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-619526828332716.25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-2581361784719.6509</v>
      </c>
      <c r="L4933" s="444">
        <f t="shared" ca="1" si="179"/>
        <v>-622108190117435.88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-622108190117435.88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-2592117458822.6494</v>
      </c>
      <c r="L4934" s="444">
        <f t="shared" ca="1" si="179"/>
        <v>-624700307576258.5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-624700307576258.5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-2602917948234.4102</v>
      </c>
      <c r="L4935" s="444">
        <f t="shared" ca="1" si="179"/>
        <v>-627303225524492.88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-627303225524492.88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-2613763439685.3867</v>
      </c>
      <c r="L4936" s="444">
        <f t="shared" ca="1" si="179"/>
        <v>-629916988964178.25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-629916988964178.25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-2624654120684.0762</v>
      </c>
      <c r="L4937" s="444">
        <f t="shared" ca="1" si="179"/>
        <v>-632541643084862.38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-632541643084862.38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-2635590179520.2598</v>
      </c>
      <c r="L4938" s="444">
        <f t="shared" ca="1" si="179"/>
        <v>-635177233264382.63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-635177233264382.63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-2646571805268.2607</v>
      </c>
      <c r="L4939" s="444">
        <f t="shared" ca="1" si="179"/>
        <v>-637823805069650.88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-637823805069650.88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-2657599187790.2119</v>
      </c>
      <c r="L4940" s="444">
        <f t="shared" ca="1" si="179"/>
        <v>-640481404257441.13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-640481404257441.13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-2668672517739.3379</v>
      </c>
      <c r="L4941" s="444">
        <f t="shared" ca="1" si="179"/>
        <v>-643150076775180.5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-643150076775180.5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-2679791986563.252</v>
      </c>
      <c r="L4942" s="444">
        <f t="shared" ca="1" si="179"/>
        <v>-645829868761743.75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-645829868761743.75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-2690957786507.2656</v>
      </c>
      <c r="L4943" s="444">
        <f t="shared" ca="1" si="179"/>
        <v>-648520826548251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-648520826548251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-2702170110617.7124</v>
      </c>
      <c r="L4944" s="444">
        <f t="shared" ca="1" si="179"/>
        <v>-651222996658868.75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-651222996658868.75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-2713429152745.2866</v>
      </c>
      <c r="L4945" s="444">
        <f t="shared" ca="1" si="179"/>
        <v>-653936425811614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-653936425811614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-2724735107548.3916</v>
      </c>
      <c r="L4946" s="444">
        <f t="shared" ca="1" si="179"/>
        <v>-656661160919162.38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-656661160919162.38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-2736088170496.5098</v>
      </c>
      <c r="L4947" s="444">
        <f t="shared" ca="1" si="179"/>
        <v>-659397249089658.88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-659397249089658.88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-2747488537873.5786</v>
      </c>
      <c r="L4948" s="444">
        <f t="shared" ca="1" si="179"/>
        <v>-662144737627532.5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-662144737627532.5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-2758936406781.3853</v>
      </c>
      <c r="L4949" s="444">
        <f t="shared" ca="1" si="179"/>
        <v>-664903674034313.88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-664903674034313.88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-2770431975142.9746</v>
      </c>
      <c r="L4950" s="444">
        <f t="shared" ca="1" si="179"/>
        <v>-667674106009456.88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-667674106009456.88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-2781975441706.0703</v>
      </c>
      <c r="L4951" s="444">
        <f t="shared" ca="1" si="179"/>
        <v>-670456081451163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-670456081451163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-2793567006046.5127</v>
      </c>
      <c r="L4952" s="444">
        <f t="shared" ca="1" si="179"/>
        <v>-673249648457209.5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-673249648457209.5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-2805206868571.7061</v>
      </c>
      <c r="L4953" s="444">
        <f t="shared" ca="1" si="179"/>
        <v>-676054855325781.25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-676054855325781.25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-2816895230524.0884</v>
      </c>
      <c r="L4954" s="444">
        <f t="shared" ca="1" si="179"/>
        <v>-678871750556305.38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-678871750556305.38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-2828632293984.6055</v>
      </c>
      <c r="L4955" s="444">
        <f t="shared" ca="1" si="179"/>
        <v>-681700382850290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-681700382850290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-2840418261876.2085</v>
      </c>
      <c r="L4956" s="444">
        <f t="shared" ca="1" si="179"/>
        <v>-684540801112166.25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-684540801112166.25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-2852253337967.3594</v>
      </c>
      <c r="L4957" s="444">
        <f t="shared" ca="1" si="179"/>
        <v>-687393054450133.63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-687393054450133.63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-2864137726875.5566</v>
      </c>
      <c r="L4958" s="444">
        <f t="shared" ca="1" si="179"/>
        <v>-690257192177009.13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-690257192177009.13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-2876071634070.8711</v>
      </c>
      <c r="L4959" s="444">
        <f t="shared" ca="1" si="179"/>
        <v>-693133263811080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-693133263811080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-2888055265879.5</v>
      </c>
      <c r="L4960" s="444">
        <f t="shared" ca="1" si="179"/>
        <v>-696021319076959.5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-696021319076959.5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-2900088829487.3311</v>
      </c>
      <c r="L4961" s="444">
        <f t="shared" ca="1" si="179"/>
        <v>-698921407906446.88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-698921407906446.88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-2912172532943.5288</v>
      </c>
      <c r="L4962" s="444">
        <f t="shared" ca="1" si="179"/>
        <v>-701833580439390.38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-701833580439390.38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-2924306585164.1265</v>
      </c>
      <c r="L4963" s="444">
        <f t="shared" ca="1" si="179"/>
        <v>-704757887024554.5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-704757887024554.5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-2936491195935.6436</v>
      </c>
      <c r="L4964" s="444">
        <f t="shared" ca="1" si="179"/>
        <v>-707694378220490.13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-707694378220490.13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-2948726575918.709</v>
      </c>
      <c r="L4965" s="444">
        <f t="shared" ca="1" si="179"/>
        <v>-710643104796408.88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-710643104796408.88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-2961012936651.7036</v>
      </c>
      <c r="L4966" s="444">
        <f t="shared" ca="1" si="179"/>
        <v>-713604117733060.63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-713604117733060.63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-2973350490554.4194</v>
      </c>
      <c r="L4967" s="444">
        <f t="shared" ca="1" si="179"/>
        <v>-716577468223615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-716577468223615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-2985739450931.729</v>
      </c>
      <c r="L4968" s="444">
        <f t="shared" ca="1" si="179"/>
        <v>-719563207674546.75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-719563207674546.75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-2998180031977.2783</v>
      </c>
      <c r="L4969" s="444">
        <f t="shared" ca="1" si="179"/>
        <v>-722561387706524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-722561387706524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-3010672448777.1831</v>
      </c>
      <c r="L4970" s="444">
        <f t="shared" ca="1" si="179"/>
        <v>-725572060155301.13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-725572060155301.13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-3023216917313.7549</v>
      </c>
      <c r="L4971" s="444">
        <f t="shared" ca="1" si="179"/>
        <v>-728595277072614.88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-728595277072614.88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-3035813654469.2285</v>
      </c>
      <c r="L4972" s="444">
        <f t="shared" ca="1" si="179"/>
        <v>-731631090727084.13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-731631090727084.13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-3048462878029.5171</v>
      </c>
      <c r="L4973" s="444">
        <f t="shared" ca="1" si="179"/>
        <v>-734679553605113.63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-734679553605113.63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-3061164806687.9736</v>
      </c>
      <c r="L4974" s="444">
        <f t="shared" ca="1" si="179"/>
        <v>-737740718411801.63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-737740718411801.63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-3073919660049.1733</v>
      </c>
      <c r="L4975" s="444">
        <f t="shared" ca="1" si="179"/>
        <v>-740814638071850.75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-740814638071850.75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-3086727658632.7114</v>
      </c>
      <c r="L4976" s="444">
        <f t="shared" ca="1" si="179"/>
        <v>-743901365730483.5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-743901365730483.5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-3099589023877.0146</v>
      </c>
      <c r="L4977" s="444">
        <f t="shared" ca="1" si="179"/>
        <v>-747000954754360.5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-747000954754360.5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-3112503978143.1689</v>
      </c>
      <c r="L4978" s="444">
        <f t="shared" ca="1" si="179"/>
        <v>-750113458732503.63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-750113458732503.63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-3125472744718.7651</v>
      </c>
      <c r="L4979" s="444">
        <f t="shared" ca="1" si="179"/>
        <v>-753238931477222.38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-753238931477222.38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-3138495547821.7598</v>
      </c>
      <c r="L4980" s="444">
        <f t="shared" ca="1" si="179"/>
        <v>-756377427025044.13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-756377427025044.13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-3151572612604.3506</v>
      </c>
      <c r="L4981" s="444">
        <f t="shared" ca="1" si="179"/>
        <v>-759528999637648.5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-759528999637648.5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-3164704165156.8687</v>
      </c>
      <c r="L4982" s="444">
        <f t="shared" ca="1" si="179"/>
        <v>-762693703802805.38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-762693703802805.38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-3177890432511.689</v>
      </c>
      <c r="L4983" s="444">
        <f t="shared" ca="1" si="179"/>
        <v>-765871594235317.13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-765871594235317.13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-3191131642647.1548</v>
      </c>
      <c r="L4984" s="444">
        <f t="shared" ca="1" si="179"/>
        <v>-769062725877964.25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-769062725877964.25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-3204428024491.5176</v>
      </c>
      <c r="L4985" s="444">
        <f t="shared" ca="1" si="179"/>
        <v>-772267153902455.75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-772267153902455.75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-3217779807926.8989</v>
      </c>
      <c r="L4986" s="444">
        <f t="shared" ca="1" si="179"/>
        <v>-775484933710382.63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-775484933710382.63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-3231187223793.2607</v>
      </c>
      <c r="L4987" s="444">
        <f t="shared" ca="1" si="179"/>
        <v>-778716120934175.88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-778716120934175.88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-3244650503892.3994</v>
      </c>
      <c r="L4988" s="444">
        <f t="shared" ca="1" si="179"/>
        <v>-781960771438068.25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-781960771438068.25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-3258169880991.9512</v>
      </c>
      <c r="L4989" s="444">
        <f t="shared" ca="1" si="179"/>
        <v>-785218941319060.25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-785218941319060.25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-3271745588829.4175</v>
      </c>
      <c r="L4990" s="444">
        <f t="shared" ca="1" si="179"/>
        <v>-788490686907889.63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-788490686907889.63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-3285377862116.2065</v>
      </c>
      <c r="L4991" s="444">
        <f t="shared" ca="1" si="179"/>
        <v>-791776064770005.88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-791776064770005.88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-3299066936541.6909</v>
      </c>
      <c r="L4992" s="444">
        <f t="shared" ca="1" si="179"/>
        <v>-795075131706547.63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-795075131706547.63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-3312813048777.2817</v>
      </c>
      <c r="L4993" s="444">
        <f t="shared" ca="1" si="179"/>
        <v>-798387944755324.88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-798387944755324.88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-3326616436480.5205</v>
      </c>
      <c r="L4994" s="444">
        <f t="shared" ca="1" si="179"/>
        <v>-801714561191805.38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-801714561191805.38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-3340477338299.189</v>
      </c>
      <c r="L4995" s="444">
        <f t="shared" ca="1" si="179"/>
        <v>-805055038530104.63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-805055038530104.63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-3354395993875.436</v>
      </c>
      <c r="L4996" s="444">
        <f t="shared" ca="1" si="179"/>
        <v>-808409434523980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-808409434523980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-3368372643849.9165</v>
      </c>
      <c r="L4997" s="444">
        <f t="shared" ca="1" si="179"/>
        <v>-811777807167829.88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-811777807167829.88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-3382407529865.958</v>
      </c>
      <c r="L4998" s="444">
        <f t="shared" ca="1" si="179"/>
        <v>-815160214697695.88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-815160214697695.88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-3396500894573.7329</v>
      </c>
      <c r="L4999" s="444">
        <f t="shared" ca="1" si="179"/>
        <v>-818556715592269.63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-818556715592269.63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-3410652981634.4565</v>
      </c>
      <c r="L5000" s="444">
        <f t="shared" ca="1" si="179"/>
        <v>-821967368573904.13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-821967368573904.13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-3424864035724.6006</v>
      </c>
      <c r="L5001" s="444">
        <f t="shared" ca="1" si="179"/>
        <v>-825392232609628.75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-825392232609628.75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-3439134302540.1196</v>
      </c>
      <c r="L5002" s="444">
        <f t="shared" ca="1" si="179"/>
        <v>-828831366912168.88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-828831366912168.88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-3453464028800.7036</v>
      </c>
      <c r="L5003" s="444">
        <f t="shared" ca="1" si="179"/>
        <v>-832284830940969.63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-832284830940969.63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-3467853462254.04</v>
      </c>
      <c r="L5004" s="444">
        <f t="shared" ca="1" si="179"/>
        <v>-835752684403223.63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-835752684403223.63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-3482302851680.0986</v>
      </c>
      <c r="L5005" s="444">
        <f t="shared" ca="1" si="179"/>
        <v>-839234987254903.75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-839234987254903.75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-3496812446895.4321</v>
      </c>
      <c r="L5006" s="444">
        <f t="shared" ca="1" si="179"/>
        <v>-842731799701799.13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-842731799701799.13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-3511382498757.4961</v>
      </c>
      <c r="L5007" s="444">
        <f t="shared" ca="1" si="179"/>
        <v>-846243182200556.63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-846243182200556.63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-3526013259168.9858</v>
      </c>
      <c r="L5008" s="444">
        <f t="shared" ca="1" si="179"/>
        <v>-849769195459725.63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-849769195459725.63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-3540704981082.1899</v>
      </c>
      <c r="L5009" s="444">
        <f t="shared" ca="1" si="179"/>
        <v>-853309900440807.88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-853309900440807.88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-3555457918503.3662</v>
      </c>
      <c r="L5010" s="444">
        <f t="shared" ca="1" si="179"/>
        <v>-856865358359311.25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-856865358359311.25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-3570272326497.1304</v>
      </c>
      <c r="L5011" s="444">
        <f t="shared" ca="1" si="179"/>
        <v>-860435630685808.38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-860435630685808.38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-3585148461190.8682</v>
      </c>
      <c r="L5012" s="444">
        <f t="shared" ca="1" si="179"/>
        <v>-864020779146999.25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-864020779146999.25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-3600086579779.1636</v>
      </c>
      <c r="L5013" s="444">
        <f t="shared" ca="1" si="179"/>
        <v>-867620865726778.38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-867620865726778.38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-3615086940528.2432</v>
      </c>
      <c r="L5014" s="444">
        <f t="shared" ca="1" si="179"/>
        <v>-871235952667306.63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-871235952667306.63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-3630149802780.4443</v>
      </c>
      <c r="L5015" s="444">
        <f t="shared" ca="1" si="179"/>
        <v>-874866102470087.13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-874866102470087.13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-3645275426958.6963</v>
      </c>
      <c r="L5016" s="444">
        <f t="shared" ca="1" si="179"/>
        <v>-878511377897045.88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-878511377897045.88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-3660464074571.0244</v>
      </c>
      <c r="L5017" s="444">
        <f t="shared" ca="1" si="179"/>
        <v>-882171841971616.88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-882171841971616.88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-3675716008215.0708</v>
      </c>
      <c r="L5018" s="444">
        <f t="shared" ca="1" si="179"/>
        <v>-885847557979832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-885847557979832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-3691031491582.6333</v>
      </c>
      <c r="L5019" s="444">
        <f t="shared" ca="1" si="179"/>
        <v>-889538589471414.63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-889538589471414.63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-3706410789464.2275</v>
      </c>
      <c r="L5020" s="444">
        <f t="shared" ca="1" si="179"/>
        <v>-893245000260878.88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-893245000260878.88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-3721854167753.6621</v>
      </c>
      <c r="L5021" s="444">
        <f t="shared" ca="1" si="179"/>
        <v>-896966854428632.5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-896966854428632.5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-3737361893452.6353</v>
      </c>
      <c r="L5022" s="444">
        <f t="shared" ca="1" si="179"/>
        <v>-900704216322085.13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-900704216322085.13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-3752934234675.355</v>
      </c>
      <c r="L5023" s="444">
        <f t="shared" ca="1" si="179"/>
        <v>-904457150556760.5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-904457150556760.5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-3768571460653.1685</v>
      </c>
      <c r="L5024" s="444">
        <f t="shared" ca="1" si="179"/>
        <v>-908225722017413.63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-908225722017413.63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-3784273841739.2231</v>
      </c>
      <c r="L5025" s="444">
        <f t="shared" ca="1" si="179"/>
        <v>-912009995859152.88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-912009995859152.88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-3800041649413.1367</v>
      </c>
      <c r="L5026" s="444">
        <f t="shared" ca="1" si="179"/>
        <v>-915810037508566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-915810037508566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-3815875156285.6914</v>
      </c>
      <c r="L5027" s="444">
        <f t="shared" ca="1" si="179"/>
        <v>-919625912664851.75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-919625912664851.75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-3831774636103.5493</v>
      </c>
      <c r="L5028" s="444">
        <f t="shared" ca="1" si="179"/>
        <v>-923457687300955.25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-923457687300955.25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-3847740363753.98</v>
      </c>
      <c r="L5029" s="444">
        <f t="shared" ca="1" si="179"/>
        <v>-927305427664709.25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-927305427664709.25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-3863772615269.6216</v>
      </c>
      <c r="L5030" s="444">
        <f t="shared" ca="1" si="179"/>
        <v>-931169200279978.88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-931169200279978.88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-3879871667833.2456</v>
      </c>
      <c r="L5031" s="444">
        <f t="shared" ca="1" si="179"/>
        <v>-935049071947812.13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-935049071947812.13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-3896037799782.5503</v>
      </c>
      <c r="L5032" s="444">
        <f t="shared" ca="1" si="179"/>
        <v>-938945109747594.63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-938945109747594.63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-3912271290614.978</v>
      </c>
      <c r="L5033" s="444">
        <f t="shared" ca="1" si="179"/>
        <v>-942857381038209.63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-942857381038209.63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-3928572420992.5405</v>
      </c>
      <c r="L5034" s="444">
        <f t="shared" ca="1" si="179"/>
        <v>-946785953459202.13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-946785953459202.13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-3944941472746.6753</v>
      </c>
      <c r="L5035" s="444">
        <f t="shared" ca="1" si="179"/>
        <v>-950730894931948.75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-950730894931948.75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-3961378728883.1201</v>
      </c>
      <c r="L5036" s="444">
        <f t="shared" ca="1" si="179"/>
        <v>-954692273660831.88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-954692273660831.88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-3977884473586.7998</v>
      </c>
      <c r="L5037" s="444">
        <f t="shared" ca="1" si="179"/>
        <v>-958670158134418.63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-958670158134418.63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-3994458992226.7441</v>
      </c>
      <c r="L5038" s="444">
        <f t="shared" ca="1" si="179"/>
        <v>-962664617126645.38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-962664617126645.38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-4011102571361.0229</v>
      </c>
      <c r="L5039" s="444">
        <f t="shared" ca="1" si="179"/>
        <v>-966675719698006.38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-966675719698006.38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-4027815498741.6934</v>
      </c>
      <c r="L5040" s="444">
        <f t="shared" ca="1" si="179"/>
        <v>-970703535196748.13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-970703535196748.13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-4044598063319.7842</v>
      </c>
      <c r="L5041" s="444">
        <f t="shared" ca="1" si="179"/>
        <v>-974748133260067.88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-974748133260067.88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-4061450555250.2822</v>
      </c>
      <c r="L5042" s="444">
        <f t="shared" ca="1" si="179"/>
        <v>-978809583815318.13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-978809583815318.13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-4078373265897.1587</v>
      </c>
      <c r="L5043" s="444">
        <f t="shared" ca="1" si="179"/>
        <v>-982887957081215.25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-982887957081215.25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-4095366487838.397</v>
      </c>
      <c r="L5044" s="444">
        <f t="shared" ca="1" si="179"/>
        <v>-986983323569053.63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-986983323569053.63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-4112430514871.0566</v>
      </c>
      <c r="L5045" s="444">
        <f t="shared" ca="1" si="179"/>
        <v>-991095754083924.63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-991095754083924.63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-4129565642016.3521</v>
      </c>
      <c r="L5046" s="444">
        <f t="shared" ca="1" si="179"/>
        <v>-995225319725941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-995225319725941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-4146772165524.7539</v>
      </c>
      <c r="L5047" s="444">
        <f t="shared" ca="1" si="179"/>
        <v>-999372091891465.75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-999372091891465.75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-4164050382881.1074</v>
      </c>
      <c r="L5048" s="444">
        <f t="shared" ca="1" si="179"/>
        <v>-1003536142274346.9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-1003536142274346.9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-4181400592809.7778</v>
      </c>
      <c r="L5049" s="444">
        <f t="shared" ca="1" si="179"/>
        <v>-1007717542867156.6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-1007717542867156.6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-4198823095279.8193</v>
      </c>
      <c r="L5050" s="444">
        <f t="shared" ca="1" si="179"/>
        <v>-1011916365962436.5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-1011916365962436.5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-4216318191510.1519</v>
      </c>
      <c r="L5051" s="444">
        <f t="shared" ca="1" si="179"/>
        <v>-1016132684153946.6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-1016132684153946.6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-4233886183974.7769</v>
      </c>
      <c r="L5052" s="444">
        <f t="shared" ca="1" si="179"/>
        <v>-1020366570337921.4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-1020366570337921.4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-4251527376408.0059</v>
      </c>
      <c r="L5053" s="444">
        <f t="shared" ca="1" si="179"/>
        <v>-1024618097714329.4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-1024618097714329.4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-4269242073809.7056</v>
      </c>
      <c r="L5054" s="444">
        <f t="shared" ca="1" si="179"/>
        <v>-1028887339788139.1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-1028887339788139.1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-4287030582450.5796</v>
      </c>
      <c r="L5055" s="444">
        <f t="shared" ca="1" si="179"/>
        <v>-1033174370370589.8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-1033174370370589.8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-4304893209877.457</v>
      </c>
      <c r="L5056" s="444">
        <f t="shared" ca="1" si="179"/>
        <v>-1037479263580467.3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-1037479263580467.3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-4322830264918.6128</v>
      </c>
      <c r="L5057" s="444">
        <f t="shared" ca="1" si="179"/>
        <v>-1041802093845385.9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-1041802093845385.9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-4340842057689.1084</v>
      </c>
      <c r="L5058" s="444">
        <f t="shared" ca="1" si="179"/>
        <v>-1046142935903075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-1046142935903075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-4358928899596.146</v>
      </c>
      <c r="L5059" s="444">
        <f t="shared" ca="1" si="179"/>
        <v>-1050501864802671.1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-1050501864802671.1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-4377091103344.4634</v>
      </c>
      <c r="L5060" s="444">
        <f t="shared" ca="1" si="179"/>
        <v>-1054878955906015.6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-1054878955906015.6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-4395328982941.7319</v>
      </c>
      <c r="L5061" s="444">
        <f t="shared" ca="1" si="179"/>
        <v>-1059274284888957.4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-1059274284888957.4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-4413642853703.9893</v>
      </c>
      <c r="L5062" s="444">
        <f t="shared" ca="1" si="179"/>
        <v>-1063687927742661.4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-1063687927742661.4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-4432033032261.0889</v>
      </c>
      <c r="L5063" s="444">
        <f t="shared" ca="1" si="179"/>
        <v>-1068119960774922.5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-1068119960774922.5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-4450499836562.1768</v>
      </c>
      <c r="L5064" s="444">
        <f t="shared" ca="1" si="179"/>
        <v>-1072570460611484.6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-1072570460611484.6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-4469043585881.1855</v>
      </c>
      <c r="L5065" s="444">
        <f t="shared" ca="1" si="179"/>
        <v>-1077039504197365.8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-1077039504197365.8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-4487664600822.3574</v>
      </c>
      <c r="L5066" s="444">
        <f t="shared" ca="1" si="179"/>
        <v>-1081527168798188.1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-1081527168798188.1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-4506363203325.7842</v>
      </c>
      <c r="L5067" s="444">
        <f t="shared" ca="1" si="179"/>
        <v>-1086033532001513.9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-1086033532001513.9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-4525139716672.9746</v>
      </c>
      <c r="L5068" s="444">
        <f t="shared" ca="1" si="179"/>
        <v>-1090558671718186.9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-1090558671718186.9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-4543994465492.4453</v>
      </c>
      <c r="L5069" s="444">
        <f t="shared" ca="1" si="179"/>
        <v>-1095102666183679.4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-1095102666183679.4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-4562927775765.3311</v>
      </c>
      <c r="L5070" s="444">
        <f t="shared" ca="1" si="179"/>
        <v>-1099665593959444.8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-1099665593959444.8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-4581939974831.0195</v>
      </c>
      <c r="L5071" s="444">
        <f t="shared" ca="1" si="179"/>
        <v>-1104247533934275.8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-1104247533934275.8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-4601031391392.8154</v>
      </c>
      <c r="L5072" s="444">
        <f t="shared" ca="1" si="179"/>
        <v>-1108848565325668.6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-1108848565325668.6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-4620202355523.6191</v>
      </c>
      <c r="L5073" s="444">
        <f t="shared" ca="1" si="179"/>
        <v>-1113468767681192.3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-1113468767681192.3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-4639453198671.6348</v>
      </c>
      <c r="L5074" s="444">
        <f t="shared" ca="1" si="179"/>
        <v>-1118108220879863.9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-1118108220879863.9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-4658784253666.0996</v>
      </c>
      <c r="L5075" s="444">
        <f t="shared" ca="1" si="179"/>
        <v>-1122767005133530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-1122767005133530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-4678195854723.042</v>
      </c>
      <c r="L5076" s="444">
        <f t="shared" ca="1" si="179"/>
        <v>-1127445200988253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-1127445200988253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-4697688337451.0537</v>
      </c>
      <c r="L5077" s="444">
        <f t="shared" ca="1" si="179"/>
        <v>-1132142889325704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-1132142889325704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-4717262038857.0996</v>
      </c>
      <c r="L5078" s="444">
        <f t="shared" ca="1" si="179"/>
        <v>-1136860151364561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-1136860151364561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-4736917297352.3379</v>
      </c>
      <c r="L5079" s="444">
        <f t="shared" ca="1" si="179"/>
        <v>-1141597068661913.3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-1141597068661913.3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-4756654452757.9717</v>
      </c>
      <c r="L5080" s="444">
        <f t="shared" ca="1" si="179"/>
        <v>-1146353723114671.3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-1146353723114671.3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-4776473846311.1299</v>
      </c>
      <c r="L5081" s="444">
        <f t="shared" ca="1" si="179"/>
        <v>-1151130196960982.5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-1151130196960982.5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-4796375820670.7607</v>
      </c>
      <c r="L5082" s="444">
        <f t="shared" ca="1" si="179"/>
        <v>-1155926572781653.3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-1155926572781653.3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-4816360719923.5547</v>
      </c>
      <c r="L5083" s="444">
        <f t="shared" ca="1" si="179"/>
        <v>-1160742933501576.8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-1160742933501576.8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-4836428889589.9033</v>
      </c>
      <c r="L5084" s="444">
        <f t="shared" ca="1" si="179"/>
        <v>-1165579362391166.8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-1165579362391166.8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-4856580676629.8613</v>
      </c>
      <c r="L5085" s="444">
        <f t="shared" ca="1" si="179"/>
        <v>-1170435943067796.5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-1170435943067796.5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-4876816429449.1523</v>
      </c>
      <c r="L5086" s="444">
        <f t="shared" ca="1" si="179"/>
        <v>-1175312759497245.8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-1175312759497245.8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-4897136497905.1904</v>
      </c>
      <c r="L5087" s="444">
        <f t="shared" ca="1" si="179"/>
        <v>-1180209895995151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-1180209895995151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-4917541233313.1289</v>
      </c>
      <c r="L5088" s="444">
        <f t="shared" ca="1" si="179"/>
        <v>-1185127437228464.3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-1185127437228464.3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-4938030988451.9346</v>
      </c>
      <c r="L5089" s="444">
        <f t="shared" ca="1" si="179"/>
        <v>-1190065468216916.3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-1190065468216916.3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-4958606117570.4844</v>
      </c>
      <c r="L5090" s="444">
        <f t="shared" ca="1" si="179"/>
        <v>-1195024074334486.8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-1195024074334486.8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-4979266976393.6943</v>
      </c>
      <c r="L5091" s="444">
        <f t="shared" ca="1" si="179"/>
        <v>-1200003341310880.5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-1200003341310880.5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-5000013922128.6689</v>
      </c>
      <c r="L5092" s="444">
        <f t="shared" ca="1" si="179"/>
        <v>-1205003355233009.3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-1205003355233009.3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-5020847313470.8721</v>
      </c>
      <c r="L5093" s="444">
        <f t="shared" ca="1" si="179"/>
        <v>-1210024202546480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-1210024202546480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-5041767510610.333</v>
      </c>
      <c r="L5094" s="444">
        <f t="shared" ca="1" si="179"/>
        <v>-1215065970057090.3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-1215065970057090.3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-5062774875237.876</v>
      </c>
      <c r="L5095" s="444">
        <f t="shared" ca="1" si="179"/>
        <v>-1220128744932328.3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-1220128744932328.3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-5083869770551.3672</v>
      </c>
      <c r="L5096" s="444">
        <f t="shared" ca="1" si="179"/>
        <v>-1225212614702879.5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-1225212614702879.5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-5105052561261.998</v>
      </c>
      <c r="L5097" s="444">
        <f t="shared" ca="1" si="179"/>
        <v>-1230317667264141.5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-1230317667264141.5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-5126323613600.5898</v>
      </c>
      <c r="L5098" s="444">
        <f t="shared" ca="1" si="179"/>
        <v>-1235443990877742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-1235443990877742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-5147683295323.9248</v>
      </c>
      <c r="L5099" s="444">
        <f t="shared" ca="1" si="179"/>
        <v>-1240591674173066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-1240591674173066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-5169131975721.1084</v>
      </c>
      <c r="L5100" s="444">
        <f t="shared" ca="1" si="179"/>
        <v>-1245760806148787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-1245760806148787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-5190670025619.9453</v>
      </c>
      <c r="L5101" s="444">
        <f t="shared" ca="1" si="179"/>
        <v>-1250951476174407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-1250951476174407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-5212297817393.3623</v>
      </c>
      <c r="L5102" s="444">
        <f t="shared" ca="1" si="179"/>
        <v>-1256163773991800.3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-1256163773991800.3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-5234015724965.834</v>
      </c>
      <c r="L5103" s="444">
        <f t="shared" ca="1" si="179"/>
        <v>-1261397789716766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-1261397789716766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-5255824123819.8584</v>
      </c>
      <c r="L5104" s="444">
        <f t="shared" ca="1" si="179"/>
        <v>-1266653613840585.8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-1266653613840585.8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-5277723391002.4404</v>
      </c>
      <c r="L5105" s="444">
        <f t="shared" ca="1" si="179"/>
        <v>-1271931337231588.3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-1271931337231588.3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-5299713905131.6172</v>
      </c>
      <c r="L5106" s="444">
        <f t="shared" ca="1" si="179"/>
        <v>-1277231051136719.8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-1277231051136719.8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-5321796046402.999</v>
      </c>
      <c r="L5107" s="444">
        <f t="shared" ca="1" si="179"/>
        <v>-1282552847183122.8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-1282552847183122.8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-5343970196596.3447</v>
      </c>
      <c r="L5108" s="444">
        <f t="shared" ref="L5108:L5362" ca="1" si="184">I5108-J5108+K5108</f>
        <v>-1287896817379719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-1287896817379719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-5366236739082.1621</v>
      </c>
      <c r="L5109" s="444">
        <f t="shared" ca="1" si="184"/>
        <v>-1293263054118801.3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-1293263054118801.3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-5388596058828.3389</v>
      </c>
      <c r="L5110" s="444">
        <f t="shared" ca="1" si="184"/>
        <v>-1298651650177629.5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-1298651650177629.5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-5411048542406.7891</v>
      </c>
      <c r="L5111" s="444">
        <f t="shared" ca="1" si="184"/>
        <v>-1304062698720036.3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-1304062698720036.3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-5433594578000.1514</v>
      </c>
      <c r="L5112" s="444">
        <f t="shared" ca="1" si="184"/>
        <v>-1309496293298036.5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-1309496293298036.5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-5456234555408.4854</v>
      </c>
      <c r="L5113" s="444">
        <f t="shared" ca="1" si="184"/>
        <v>-1314952527853445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-1314952527853445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-5478968866056.0205</v>
      </c>
      <c r="L5114" s="444">
        <f t="shared" ca="1" si="184"/>
        <v>-1320431496719501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-1320431496719501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-5501797902997.9209</v>
      </c>
      <c r="L5115" s="444">
        <f t="shared" ca="1" si="184"/>
        <v>-1325933294622499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-1325933294622499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-5524722060927.0791</v>
      </c>
      <c r="L5116" s="444">
        <f t="shared" ca="1" si="184"/>
        <v>-1331458016683426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-1331458016683426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-5547741736180.9414</v>
      </c>
      <c r="L5117" s="444">
        <f t="shared" ca="1" si="184"/>
        <v>-1337005758419607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-1337005758419607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-5570857326748.3623</v>
      </c>
      <c r="L5118" s="444">
        <f t="shared" ca="1" si="184"/>
        <v>-1342576615746355.3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-1342576615746355.3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-5594069232276.4805</v>
      </c>
      <c r="L5119" s="444">
        <f t="shared" ca="1" si="184"/>
        <v>-1348170684978631.8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-1348170684978631.8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-5617377854077.6318</v>
      </c>
      <c r="L5120" s="444">
        <f t="shared" ca="1" si="184"/>
        <v>-1353788062832709.5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-1353788062832709.5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-5640783595136.2891</v>
      </c>
      <c r="L5121" s="444">
        <f t="shared" ca="1" si="184"/>
        <v>-1359428846427845.8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-1359428846427845.8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-5664286860116.0234</v>
      </c>
      <c r="L5122" s="444">
        <f t="shared" ca="1" si="184"/>
        <v>-1365093133287961.8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-1365093133287961.8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-5687888055366.5068</v>
      </c>
      <c r="L5123" s="444">
        <f t="shared" ca="1" si="184"/>
        <v>-1370781021343328.3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-1370781021343328.3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-5711587588930.5342</v>
      </c>
      <c r="L5124" s="444">
        <f t="shared" ca="1" si="184"/>
        <v>-1376492608932258.8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-1376492608932258.8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-5735385870551.0781</v>
      </c>
      <c r="L5125" s="444">
        <f t="shared" ca="1" si="184"/>
        <v>-1382227994802809.8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-1382227994802809.8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-5759283311678.374</v>
      </c>
      <c r="L5126" s="444">
        <f t="shared" ca="1" si="184"/>
        <v>-1387987278114488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-1387987278114488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-5783280325477.0332</v>
      </c>
      <c r="L5127" s="444">
        <f t="shared" ca="1" si="184"/>
        <v>-1393770558439965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-1393770558439965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-5807377326833.1875</v>
      </c>
      <c r="L5128" s="444">
        <f t="shared" ca="1" si="184"/>
        <v>-1399577935766798.3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-1399577935766798.3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-5831574732361.6592</v>
      </c>
      <c r="L5129" s="444">
        <f t="shared" ca="1" si="184"/>
        <v>-1405409510499160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-1405409510499160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-5855872960413.167</v>
      </c>
      <c r="L5130" s="444">
        <f t="shared" ca="1" si="184"/>
        <v>-1411265383459573.3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-1411265383459573.3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-5880272431081.5547</v>
      </c>
      <c r="L5131" s="444">
        <f t="shared" ca="1" si="184"/>
        <v>-1417145655890654.8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-1417145655890654.8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-5904773566211.0615</v>
      </c>
      <c r="L5132" s="444">
        <f t="shared" ca="1" si="184"/>
        <v>-1423050429456865.8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-1423050429456865.8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-5929376789403.6074</v>
      </c>
      <c r="L5133" s="444">
        <f t="shared" ca="1" si="184"/>
        <v>-1428979806246269.3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-1428979806246269.3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-5954082526026.1221</v>
      </c>
      <c r="L5134" s="444">
        <f t="shared" ca="1" si="184"/>
        <v>-1434933888772295.3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-1434933888772295.3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-5978891203217.8965</v>
      </c>
      <c r="L5135" s="444">
        <f t="shared" ca="1" si="184"/>
        <v>-1440912779975513.3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-1440912779975513.3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-6003803249897.9717</v>
      </c>
      <c r="L5136" s="444">
        <f t="shared" ca="1" si="184"/>
        <v>-1446916583225411.3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-1446916583225411.3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-6028819096772.5469</v>
      </c>
      <c r="L5137" s="444">
        <f t="shared" ca="1" si="184"/>
        <v>-1452945402322183.8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-1452945402322183.8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-6053939176342.4326</v>
      </c>
      <c r="L5138" s="444">
        <f t="shared" ca="1" si="184"/>
        <v>-1458999341498526.3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-1458999341498526.3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-6079163922910.5264</v>
      </c>
      <c r="L5139" s="444">
        <f t="shared" ca="1" si="184"/>
        <v>-1465078505421436.8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-1465078505421436.8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-6104493772589.3193</v>
      </c>
      <c r="L5140" s="444">
        <f t="shared" ca="1" si="184"/>
        <v>-1471182999194026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-1471182999194026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-6129929163308.4414</v>
      </c>
      <c r="L5141" s="444">
        <f t="shared" ca="1" si="184"/>
        <v>-1477312928357334.5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-1477312928357334.5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-6155470534822.2266</v>
      </c>
      <c r="L5142" s="444">
        <f t="shared" ca="1" si="184"/>
        <v>-1483468398892156.8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-1483468398892156.8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-6181118328717.3193</v>
      </c>
      <c r="L5143" s="444">
        <f t="shared" ca="1" si="184"/>
        <v>-1489649517220874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-1489649517220874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-6206872988420.3086</v>
      </c>
      <c r="L5144" s="444">
        <f t="shared" ca="1" si="184"/>
        <v>-1495856390209294.3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-1495856390209294.3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-6232734959205.3926</v>
      </c>
      <c r="L5145" s="444">
        <f t="shared" ca="1" si="184"/>
        <v>-1502089125168499.8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-1502089125168499.8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-6258704688202.082</v>
      </c>
      <c r="L5146" s="444">
        <f t="shared" ca="1" si="184"/>
        <v>-1508347829856701.8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-1508347829856701.8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-6284782624402.9238</v>
      </c>
      <c r="L5147" s="444">
        <f t="shared" ca="1" si="184"/>
        <v>-1514632612481104.8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-1514632612481104.8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-6310969218671.2695</v>
      </c>
      <c r="L5148" s="444">
        <f t="shared" ca="1" si="184"/>
        <v>-1520943581699776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-1520943581699776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-6337264923749.0664</v>
      </c>
      <c r="L5149" s="444">
        <f t="shared" ca="1" si="184"/>
        <v>-1527280846623525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-1527280846623525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-6363670194264.6875</v>
      </c>
      <c r="L5150" s="444">
        <f t="shared" ca="1" si="184"/>
        <v>-1533644516817789.8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-1533644516817789.8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-6390185486740.791</v>
      </c>
      <c r="L5151" s="444">
        <f t="shared" ca="1" si="184"/>
        <v>-1540034702304530.5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-1540034702304530.5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-6416811259602.21</v>
      </c>
      <c r="L5152" s="444">
        <f t="shared" ca="1" si="184"/>
        <v>-1546451513564132.8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-1546451513564132.8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-6443547973183.8867</v>
      </c>
      <c r="L5153" s="444">
        <f t="shared" ca="1" si="184"/>
        <v>-1552895061537316.8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-1552895061537316.8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-6470396089738.8193</v>
      </c>
      <c r="L5154" s="444">
        <f t="shared" ca="1" si="184"/>
        <v>-1559365457627055.5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-1559365457627055.5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-6497356073446.0645</v>
      </c>
      <c r="L5155" s="444">
        <f t="shared" ca="1" si="184"/>
        <v>-1565862813700501.5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-1565862813700501.5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-6524428390418.7559</v>
      </c>
      <c r="L5156" s="444">
        <f t="shared" ca="1" si="184"/>
        <v>-1572387242090920.3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-1572387242090920.3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-6551613508712.168</v>
      </c>
      <c r="L5157" s="444">
        <f t="shared" ca="1" si="184"/>
        <v>-1578938855599632.5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-1578938855599632.5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-6578911898331.8018</v>
      </c>
      <c r="L5158" s="444">
        <f t="shared" ca="1" si="184"/>
        <v>-1585517767497964.3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-1585517767497964.3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-6606324031241.5176</v>
      </c>
      <c r="L5159" s="444">
        <f t="shared" ca="1" si="184"/>
        <v>-1592124091529205.8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-1592124091529205.8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-6633850381371.6904</v>
      </c>
      <c r="L5160" s="444">
        <f t="shared" ca="1" si="184"/>
        <v>-1598757941910577.5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-1598757941910577.5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-6661491424627.4063</v>
      </c>
      <c r="L5161" s="444">
        <f t="shared" ca="1" si="184"/>
        <v>-1605419433335205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-1605419433335205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-6689247638896.6875</v>
      </c>
      <c r="L5162" s="444">
        <f t="shared" ca="1" si="184"/>
        <v>-1612108680974101.8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-1612108680974101.8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-6717119504058.7568</v>
      </c>
      <c r="L5163" s="444">
        <f t="shared" ca="1" si="184"/>
        <v>-1618825800478160.5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-1618825800478160.5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-6745107501992.335</v>
      </c>
      <c r="L5164" s="444">
        <f t="shared" ca="1" si="184"/>
        <v>-1625570907980152.8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-1625570907980152.8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-6773212116583.9697</v>
      </c>
      <c r="L5165" s="444">
        <f t="shared" ca="1" si="184"/>
        <v>-1632344120096736.8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-1632344120096736.8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-6801433833736.4033</v>
      </c>
      <c r="L5166" s="444">
        <f t="shared" ca="1" si="184"/>
        <v>-1639145553930473.3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-1639145553930473.3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-6829773141376.9717</v>
      </c>
      <c r="L5167" s="444">
        <f t="shared" ca="1" si="184"/>
        <v>-1645975327071850.3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-1645975327071850.3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-6858230529466.043</v>
      </c>
      <c r="L5168" s="444">
        <f t="shared" ca="1" si="184"/>
        <v>-1652833557601316.3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-1652833557601316.3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-6886806490005.4844</v>
      </c>
      <c r="L5169" s="444">
        <f t="shared" ca="1" si="184"/>
        <v>-1659720364091321.8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-1659720364091321.8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-6915501517047.1738</v>
      </c>
      <c r="L5170" s="444">
        <f t="shared" ca="1" si="184"/>
        <v>-1666635865608369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-1666635865608369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-6944316106701.5371</v>
      </c>
      <c r="L5171" s="444">
        <f t="shared" ca="1" si="184"/>
        <v>-1673580181715070.5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-1673580181715070.5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-6973250757146.127</v>
      </c>
      <c r="L5172" s="444">
        <f t="shared" ca="1" si="184"/>
        <v>-1680553432472216.8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-1680553432472216.8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-7002305968634.2363</v>
      </c>
      <c r="L5173" s="444">
        <f t="shared" ca="1" si="184"/>
        <v>-1687555738440851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-1687555738440851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-7031482243503.5459</v>
      </c>
      <c r="L5174" s="444">
        <f t="shared" ca="1" si="184"/>
        <v>-1694587220684354.5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-1694587220684354.5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-7060780086184.8105</v>
      </c>
      <c r="L5175" s="444">
        <f t="shared" ca="1" si="184"/>
        <v>-1701648000770539.3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-1701648000770539.3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-7090200003210.5801</v>
      </c>
      <c r="L5176" s="444">
        <f t="shared" ca="1" si="184"/>
        <v>-1708738200773749.8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-1708738200773749.8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-7119742503223.957</v>
      </c>
      <c r="L5177" s="444">
        <f t="shared" ca="1" si="184"/>
        <v>-1715857943276973.8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-1715857943276973.8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-7149408096987.3906</v>
      </c>
      <c r="L5178" s="444">
        <f t="shared" ca="1" si="184"/>
        <v>-1723007351373961.3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-1723007351373961.3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-7179197297391.5049</v>
      </c>
      <c r="L5179" s="444">
        <f t="shared" ca="1" si="184"/>
        <v>-1730186548671352.8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-1730186548671352.8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-7209110619463.9697</v>
      </c>
      <c r="L5180" s="444">
        <f t="shared" ca="1" si="184"/>
        <v>-1737395659290816.8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-1737395659290816.8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-7239148580378.4033</v>
      </c>
      <c r="L5181" s="444">
        <f t="shared" ca="1" si="184"/>
        <v>-1744634807871195.3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-1744634807871195.3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-7269311699463.3135</v>
      </c>
      <c r="L5182" s="444">
        <f t="shared" ca="1" si="184"/>
        <v>-1751904119570658.5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-1751904119570658.5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-7299600498211.0771</v>
      </c>
      <c r="L5183" s="444">
        <f t="shared" ca="1" si="184"/>
        <v>-1759203720068869.5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-1759203720068869.5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-7330015500286.9561</v>
      </c>
      <c r="L5184" s="444">
        <f t="shared" ca="1" si="184"/>
        <v>-1766533735569156.5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-1766533735569156.5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-7360557231538.1523</v>
      </c>
      <c r="L5185" s="444">
        <f t="shared" ca="1" si="184"/>
        <v>-1773894292800694.8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-1773894292800694.8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-7391226220002.8955</v>
      </c>
      <c r="L5186" s="444">
        <f t="shared" ca="1" si="184"/>
        <v>-1781285519020697.8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-1781285519020697.8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-7422022995919.5742</v>
      </c>
      <c r="L5187" s="444">
        <f t="shared" ca="1" si="184"/>
        <v>-1788707542016617.3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-1788707542016617.3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-7452948091735.9053</v>
      </c>
      <c r="L5188" s="444">
        <f t="shared" ca="1" si="184"/>
        <v>-1796160490108353.3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-1796160490108353.3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-7484002042118.1377</v>
      </c>
      <c r="L5189" s="444">
        <f t="shared" ca="1" si="184"/>
        <v>-1803644492150471.5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-1803644492150471.5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-7515185383960.2979</v>
      </c>
      <c r="L5190" s="444">
        <f t="shared" ca="1" si="184"/>
        <v>-1811159677534431.8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-1811159677534431.8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-7546498656393.4658</v>
      </c>
      <c r="L5191" s="444">
        <f t="shared" ca="1" si="184"/>
        <v>-1818706176190825.3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-1818706176190825.3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-7577942400795.1055</v>
      </c>
      <c r="L5192" s="444">
        <f t="shared" ca="1" si="184"/>
        <v>-1826284118591620.3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-1826284118591620.3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-7609517160798.418</v>
      </c>
      <c r="L5193" s="444">
        <f t="shared" ca="1" si="184"/>
        <v>-1833893635752418.8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-1833893635752418.8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-7641223482301.7451</v>
      </c>
      <c r="L5194" s="444">
        <f t="shared" ca="1" si="184"/>
        <v>-1841534859234720.5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-1841534859234720.5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-7673061913478.001</v>
      </c>
      <c r="L5195" s="444">
        <f t="shared" ca="1" si="184"/>
        <v>-1849207921148198.5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-1849207921148198.5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-7705033004784.1602</v>
      </c>
      <c r="L5196" s="444">
        <f t="shared" ca="1" si="184"/>
        <v>-1856912954152982.8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-1856912954152982.8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-7737137308970.7617</v>
      </c>
      <c r="L5197" s="444">
        <f t="shared" ca="1" si="184"/>
        <v>-1864650091461953.5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-1864650091461953.5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-7769375381091.4736</v>
      </c>
      <c r="L5198" s="444">
        <f t="shared" ca="1" si="184"/>
        <v>-1872419466843045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-1872419466843045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-7801747778512.6875</v>
      </c>
      <c r="L5199" s="444">
        <f t="shared" ca="1" si="184"/>
        <v>-1880221214621557.8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-1880221214621557.8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-7834255060923.1582</v>
      </c>
      <c r="L5200" s="444">
        <f t="shared" ca="1" si="184"/>
        <v>-1888055469682481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-1888055469682481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-7866897790343.6699</v>
      </c>
      <c r="L5201" s="444">
        <f t="shared" ca="1" si="184"/>
        <v>-1895922367472824.8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-1895922367472824.8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-7899676531136.7695</v>
      </c>
      <c r="L5202" s="444">
        <f t="shared" ca="1" si="184"/>
        <v>-1903822044003961.5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-1903822044003961.5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-7932591850016.5059</v>
      </c>
      <c r="L5203" s="444">
        <f t="shared" ca="1" si="184"/>
        <v>-1911754635853978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-1911754635853978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-7965644316058.2412</v>
      </c>
      <c r="L5204" s="444">
        <f t="shared" ca="1" si="184"/>
        <v>-1919720280170036.3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-1919720280170036.3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-7998834500708.4844</v>
      </c>
      <c r="L5205" s="444">
        <f t="shared" ca="1" si="184"/>
        <v>-1927719114670744.8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-1927719114670744.8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-8032162977794.7695</v>
      </c>
      <c r="L5206" s="444">
        <f t="shared" ca="1" si="184"/>
        <v>-1935751277648539.5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-1935751277648539.5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-8065630323535.5811</v>
      </c>
      <c r="L5207" s="444">
        <f t="shared" ca="1" si="184"/>
        <v>-1943816907972075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-1943816907972075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-8099237116550.3125</v>
      </c>
      <c r="L5208" s="444">
        <f t="shared" ca="1" si="184"/>
        <v>-1951916145088625.3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-1951916145088625.3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-8132983937869.2705</v>
      </c>
      <c r="L5209" s="444">
        <f t="shared" ca="1" si="184"/>
        <v>-1960049129026494.5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-1960049129026494.5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-8166871370943.7275</v>
      </c>
      <c r="L5210" s="444">
        <f t="shared" ca="1" si="184"/>
        <v>-1968216000397438.3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-1968216000397438.3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-8200900001655.9922</v>
      </c>
      <c r="L5211" s="444">
        <f t="shared" ca="1" si="184"/>
        <v>-1976416900399094.3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-1976416900399094.3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-8235070418329.5586</v>
      </c>
      <c r="L5212" s="444">
        <f t="shared" ca="1" si="184"/>
        <v>-1984651970817423.8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-1984651970817423.8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-8269383211739.2656</v>
      </c>
      <c r="L5213" s="444">
        <f t="shared" ca="1" si="184"/>
        <v>-1992921354029163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-1992921354029163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-8303838975121.5127</v>
      </c>
      <c r="L5214" s="444">
        <f t="shared" ca="1" si="184"/>
        <v>-2001225193004284.5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-2001225193004284.5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-8338438304184.5186</v>
      </c>
      <c r="L5215" s="444">
        <f t="shared" ca="1" si="184"/>
        <v>-2009563631308469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-2009563631308469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-8373181797118.6211</v>
      </c>
      <c r="L5216" s="444">
        <f t="shared" ca="1" si="184"/>
        <v>-2017936813105587.5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-2017936813105587.5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-8408070054606.6133</v>
      </c>
      <c r="L5217" s="444">
        <f t="shared" ca="1" si="184"/>
        <v>-2026344883160194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-2026344883160194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-8443103679834.1416</v>
      </c>
      <c r="L5218" s="444">
        <f t="shared" ca="1" si="184"/>
        <v>-2034787986840028.3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-2034787986840028.3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-8478283278500.1162</v>
      </c>
      <c r="L5219" s="444">
        <f t="shared" ca="1" si="184"/>
        <v>-2043266270118528.3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-2043266270118528.3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-8513609458827.2012</v>
      </c>
      <c r="L5220" s="444">
        <f t="shared" ca="1" si="184"/>
        <v>-2051779879577355.5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-2051779879577355.5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-8549082831572.3145</v>
      </c>
      <c r="L5221" s="444">
        <f t="shared" ca="1" si="184"/>
        <v>-2060328962408927.8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-2060328962408927.8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-8584704010037.1992</v>
      </c>
      <c r="L5222" s="444">
        <f t="shared" ca="1" si="184"/>
        <v>-2068913666418965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-2068913666418965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-8620473610079.0205</v>
      </c>
      <c r="L5223" s="444">
        <f t="shared" ca="1" si="184"/>
        <v>-2077534140029044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-2077534140029044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-8656392250121.0166</v>
      </c>
      <c r="L5224" s="444">
        <f t="shared" ca="1" si="184"/>
        <v>-2086190532279165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-2086190532279165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-8692460551163.1875</v>
      </c>
      <c r="L5225" s="444">
        <f t="shared" ca="1" si="184"/>
        <v>-2094882992830328.3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-2094882992830328.3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-8728679136793.0342</v>
      </c>
      <c r="L5226" s="444">
        <f t="shared" ca="1" si="184"/>
        <v>-2103611671967121.3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-2103611671967121.3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-8765048633196.3398</v>
      </c>
      <c r="L5227" s="444">
        <f t="shared" ca="1" si="184"/>
        <v>-2112376720600317.5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-2112376720600317.5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-8801569669167.9902</v>
      </c>
      <c r="L5228" s="444">
        <f t="shared" ca="1" si="184"/>
        <v>-2121178290269485.5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-2121178290269485.5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-8838242876122.8574</v>
      </c>
      <c r="L5229" s="444">
        <f t="shared" ca="1" si="184"/>
        <v>-2130016533145608.3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-2130016533145608.3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-8875068888106.7012</v>
      </c>
      <c r="L5230" s="444">
        <f t="shared" ca="1" si="184"/>
        <v>-2138891602033715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-2138891602033715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-8912048341807.1465</v>
      </c>
      <c r="L5231" s="444">
        <f t="shared" ca="1" si="184"/>
        <v>-2147803650375522.3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-2147803650375522.3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-8949181876564.6758</v>
      </c>
      <c r="L5232" s="444">
        <f t="shared" ca="1" si="184"/>
        <v>-2156752832252087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-2156752832252087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-8986470134383.6953</v>
      </c>
      <c r="L5233" s="444">
        <f t="shared" ca="1" si="184"/>
        <v>-2165739302386470.8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-2165739302386470.8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-9023913759943.6289</v>
      </c>
      <c r="L5234" s="444">
        <f t="shared" ca="1" si="184"/>
        <v>-2174763216146414.5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-2174763216146414.5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-9061513400610.0586</v>
      </c>
      <c r="L5235" s="444">
        <f t="shared" ca="1" si="184"/>
        <v>-2183824729547024.5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-2183824729547024.5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-9099269706445.9355</v>
      </c>
      <c r="L5236" s="444">
        <f t="shared" ca="1" si="184"/>
        <v>-2192923999253470.5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-2192923999253470.5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-9137183330222.793</v>
      </c>
      <c r="L5237" s="444">
        <f t="shared" ca="1" si="184"/>
        <v>-2202061182583693.3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-2202061182583693.3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-9175254927432.0547</v>
      </c>
      <c r="L5238" s="444">
        <f t="shared" ca="1" si="184"/>
        <v>-2211236437511125.3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-2211236437511125.3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-9213485156296.3555</v>
      </c>
      <c r="L5239" s="444">
        <f t="shared" ca="1" si="184"/>
        <v>-2220449922667421.5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-2220449922667421.5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-9251874677780.9219</v>
      </c>
      <c r="L5240" s="444">
        <f t="shared" ca="1" si="184"/>
        <v>-2229701797345202.5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-2229701797345202.5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-9290424155605.0098</v>
      </c>
      <c r="L5241" s="444">
        <f t="shared" ca="1" si="184"/>
        <v>-2238992221500807.5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-2238992221500807.5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-9329134256253.3652</v>
      </c>
      <c r="L5242" s="444">
        <f t="shared" ca="1" si="184"/>
        <v>-2248321355757060.8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-2248321355757060.8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-9368005648987.7539</v>
      </c>
      <c r="L5243" s="444">
        <f t="shared" ca="1" si="184"/>
        <v>-2257689361406048.5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-2257689361406048.5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-9407039005858.5352</v>
      </c>
      <c r="L5244" s="444">
        <f t="shared" ca="1" si="184"/>
        <v>-2267096400411907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-2267096400411907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-9446235001716.2793</v>
      </c>
      <c r="L5245" s="444">
        <f t="shared" ca="1" si="184"/>
        <v>-2276542635413623.5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-2276542635413623.5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-9485594314223.4316</v>
      </c>
      <c r="L5246" s="444">
        <f t="shared" ca="1" si="184"/>
        <v>-2286028229727847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-2286028229727847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-9525117623866.0293</v>
      </c>
      <c r="L5247" s="444">
        <f t="shared" ca="1" si="184"/>
        <v>-2295553347351713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-2295553347351713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-9564805613965.4707</v>
      </c>
      <c r="L5248" s="444">
        <f t="shared" ca="1" si="184"/>
        <v>-2305118152965678.5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-2305118152965678.5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-9604658970690.3262</v>
      </c>
      <c r="L5249" s="444">
        <f t="shared" ca="1" si="184"/>
        <v>-2314722811936369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-2314722811936369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-9644678383068.2031</v>
      </c>
      <c r="L5250" s="444">
        <f t="shared" ca="1" si="184"/>
        <v>-2324367490319437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-2324367490319437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-9684864542997.6543</v>
      </c>
      <c r="L5251" s="444">
        <f t="shared" ca="1" si="184"/>
        <v>-2334052354862434.5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-2334052354862434.5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-9725218145260.1445</v>
      </c>
      <c r="L5252" s="444">
        <f t="shared" ca="1" si="184"/>
        <v>-2343777573007694.5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-2343777573007694.5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-9765739887532.0605</v>
      </c>
      <c r="L5253" s="444">
        <f t="shared" ca="1" si="184"/>
        <v>-2353543312895226.5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-2353543312895226.5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-9806430470396.7773</v>
      </c>
      <c r="L5254" s="444">
        <f t="shared" ca="1" si="184"/>
        <v>-2363349743365623.5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-2363349743365623.5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-9847290597356.7637</v>
      </c>
      <c r="L5255" s="444">
        <f t="shared" ca="1" si="184"/>
        <v>-2373197033962980.5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-2373197033962980.5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-9888320974845.752</v>
      </c>
      <c r="L5256" s="444">
        <f t="shared" ca="1" si="184"/>
        <v>-2383085354937826.5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-2383085354937826.5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-9929522312240.9434</v>
      </c>
      <c r="L5257" s="444">
        <f t="shared" ca="1" si="184"/>
        <v>-2393014877250067.5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-2393014877250067.5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-9970895321875.2813</v>
      </c>
      <c r="L5258" s="444">
        <f t="shared" ca="1" si="184"/>
        <v>-2402985772571943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-2402985772571943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-10012440719049.762</v>
      </c>
      <c r="L5259" s="444">
        <f t="shared" ca="1" si="184"/>
        <v>-2412998213290993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-2412998213290993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-10054159222045.805</v>
      </c>
      <c r="L5260" s="444">
        <f t="shared" ca="1" si="184"/>
        <v>-2423052372513039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-2423052372513039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-10096051552137.662</v>
      </c>
      <c r="L5261" s="444">
        <f t="shared" ca="1" si="184"/>
        <v>-2433148424065176.5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-2433148424065176.5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-10138118433604.902</v>
      </c>
      <c r="L5262" s="444">
        <f t="shared" ca="1" si="184"/>
        <v>-2443286542498781.5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-2443286542498781.5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-10180360593744.922</v>
      </c>
      <c r="L5263" s="444">
        <f t="shared" ca="1" si="184"/>
        <v>-2453466903092526.5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-2453466903092526.5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-10222778762885.527</v>
      </c>
      <c r="L5264" s="444">
        <f t="shared" ca="1" si="184"/>
        <v>-2463689681855412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-2463689681855412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-10265373674397.551</v>
      </c>
      <c r="L5265" s="444">
        <f t="shared" ca="1" si="184"/>
        <v>-2473955055529809.5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-2473955055529809.5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-10308146064707.539</v>
      </c>
      <c r="L5266" s="444">
        <f t="shared" ca="1" si="184"/>
        <v>-2484263201594517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-2484263201594517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-10351096673310.488</v>
      </c>
      <c r="L5267" s="444">
        <f t="shared" ca="1" si="184"/>
        <v>-2494614298267827.5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-2494614298267827.5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-10394226242782.615</v>
      </c>
      <c r="L5268" s="444">
        <f t="shared" ca="1" si="184"/>
        <v>-2505008524510610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-2505008524510610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-10437535518794.209</v>
      </c>
      <c r="L5269" s="444">
        <f t="shared" ca="1" si="184"/>
        <v>-2515446060029404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-2515446060029404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-10481025250122.516</v>
      </c>
      <c r="L5270" s="444">
        <f t="shared" ca="1" si="184"/>
        <v>-2525927085279526.5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-2525927085279526.5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-10524696188664.693</v>
      </c>
      <c r="L5271" s="444">
        <f t="shared" ca="1" si="184"/>
        <v>-2536451781468191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-2536451781468191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-10568549089450.795</v>
      </c>
      <c r="L5272" s="444">
        <f t="shared" ca="1" si="184"/>
        <v>-2547020330557642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-2547020330557642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-10612584710656.842</v>
      </c>
      <c r="L5273" s="444">
        <f t="shared" ca="1" si="184"/>
        <v>-2557632915268299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-2557632915268299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-10656803813617.912</v>
      </c>
      <c r="L5274" s="444">
        <f t="shared" ca="1" si="184"/>
        <v>-2568289719081917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-2568289719081917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-10701207162841.32</v>
      </c>
      <c r="L5275" s="444">
        <f t="shared" ca="1" si="184"/>
        <v>-2578990926244758.5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-2578990926244758.5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-10745795526019.826</v>
      </c>
      <c r="L5276" s="444">
        <f t="shared" ca="1" si="184"/>
        <v>-2589736721770778.5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-2589736721770778.5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-10790569674044.91</v>
      </c>
      <c r="L5277" s="444">
        <f t="shared" ca="1" si="184"/>
        <v>-2600527291444823.5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-2600527291444823.5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-10835530381020.098</v>
      </c>
      <c r="L5278" s="444">
        <f t="shared" ca="1" si="184"/>
        <v>-2611362821825843.5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-2611362821825843.5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-10880678424274.348</v>
      </c>
      <c r="L5279" s="444">
        <f t="shared" ca="1" si="184"/>
        <v>-2622243500250118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-2622243500250118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-10926014584375.492</v>
      </c>
      <c r="L5280" s="444">
        <f t="shared" ca="1" si="184"/>
        <v>-2633169514834493.5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-2633169514834493.5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-10971539645143.723</v>
      </c>
      <c r="L5281" s="444">
        <f t="shared" ca="1" si="184"/>
        <v>-2644141054479637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-2644141054479637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-11017254393665.154</v>
      </c>
      <c r="L5282" s="444">
        <f t="shared" ca="1" si="184"/>
        <v>-2655158308873302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-2655158308873302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-11063159620305.426</v>
      </c>
      <c r="L5283" s="444">
        <f t="shared" ca="1" si="184"/>
        <v>-2666221468493607.5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-2666221468493607.5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-11109256118723.365</v>
      </c>
      <c r="L5284" s="444">
        <f t="shared" ca="1" si="184"/>
        <v>-2677330724612331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-2677330724612331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-11155544685884.713</v>
      </c>
      <c r="L5285" s="444">
        <f t="shared" ca="1" si="184"/>
        <v>-2688486269298215.5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-2688486269298215.5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-11202026122075.898</v>
      </c>
      <c r="L5286" s="444">
        <f t="shared" ca="1" si="184"/>
        <v>-2699688295420291.5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-2699688295420291.5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-11248701230917.881</v>
      </c>
      <c r="L5287" s="444">
        <f t="shared" ca="1" si="184"/>
        <v>-2710936996651209.5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-2710936996651209.5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-11295570819380.039</v>
      </c>
      <c r="L5288" s="444">
        <f t="shared" ca="1" si="184"/>
        <v>-2722232567470589.5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-2722232567470589.5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-11342635697794.123</v>
      </c>
      <c r="L5289" s="444">
        <f t="shared" ca="1" si="184"/>
        <v>-2733575203168383.5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-2733575203168383.5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-11389896679868.264</v>
      </c>
      <c r="L5290" s="444">
        <f t="shared" ca="1" si="184"/>
        <v>-2744965099848252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-2744965099848252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-11437354582701.051</v>
      </c>
      <c r="L5291" s="444">
        <f t="shared" ca="1" si="184"/>
        <v>-2756402454430953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-2756402454430953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-11485010226795.637</v>
      </c>
      <c r="L5292" s="444">
        <f t="shared" ca="1" si="184"/>
        <v>-2767887464657748.5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-2767887464657748.5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-11532864436073.951</v>
      </c>
      <c r="L5293" s="444">
        <f t="shared" ca="1" si="184"/>
        <v>-2779420329093822.5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-2779420329093822.5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-11580918037890.928</v>
      </c>
      <c r="L5294" s="444">
        <f t="shared" ca="1" si="184"/>
        <v>-2791001247131713.5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-2791001247131713.5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-11629171863048.807</v>
      </c>
      <c r="L5295" s="444">
        <f t="shared" ca="1" si="184"/>
        <v>-2802630418994762.5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-2802630418994762.5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-11677626745811.51</v>
      </c>
      <c r="L5296" s="444">
        <f t="shared" ca="1" si="184"/>
        <v>-2814308045740574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-2814308045740574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-11726283523919.059</v>
      </c>
      <c r="L5297" s="444">
        <f t="shared" ca="1" si="184"/>
        <v>-2826034329264493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-2826034329264493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-11775143038602.055</v>
      </c>
      <c r="L5298" s="444">
        <f t="shared" ca="1" si="184"/>
        <v>-2837809472303095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-2837809472303095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-11824206134596.229</v>
      </c>
      <c r="L5299" s="444">
        <f t="shared" ca="1" si="184"/>
        <v>-2849633678437691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-2849633678437691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-11873473660157.045</v>
      </c>
      <c r="L5300" s="444">
        <f t="shared" ca="1" si="184"/>
        <v>-2861507152097848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-2861507152097848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-11922946467074.367</v>
      </c>
      <c r="L5301" s="444">
        <f t="shared" ca="1" si="184"/>
        <v>-2873430098564922.5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-2873430098564922.5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-11972625410687.178</v>
      </c>
      <c r="L5302" s="444">
        <f t="shared" ca="1" si="184"/>
        <v>-2885402723975609.5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-2885402723975609.5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-12022511349898.373</v>
      </c>
      <c r="L5303" s="444">
        <f t="shared" ca="1" si="184"/>
        <v>-2897425235325508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-2897425235325508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-12072605147189.617</v>
      </c>
      <c r="L5304" s="444">
        <f t="shared" ca="1" si="184"/>
        <v>-2909497840472697.5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-2909497840472697.5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-12122907668636.24</v>
      </c>
      <c r="L5305" s="444">
        <f t="shared" ca="1" si="184"/>
        <v>-2921620748141333.5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-2921620748141333.5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-12173419783922.223</v>
      </c>
      <c r="L5306" s="444">
        <f t="shared" ca="1" si="184"/>
        <v>-2933794167925255.5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-2933794167925255.5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-12224142366355.23</v>
      </c>
      <c r="L5307" s="444">
        <f t="shared" ca="1" si="184"/>
        <v>-2946018310291610.5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-2946018310291610.5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-12275076292881.711</v>
      </c>
      <c r="L5308" s="444">
        <f t="shared" ca="1" si="184"/>
        <v>-2958293386584492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-2958293386584492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-12326222444102.051</v>
      </c>
      <c r="L5309" s="444">
        <f t="shared" ca="1" si="184"/>
        <v>-2970619609028594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-2970619609028594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-12377581704285.809</v>
      </c>
      <c r="L5310" s="444">
        <f t="shared" ca="1" si="184"/>
        <v>-2982997190732880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-2982997190732880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-12429154961387</v>
      </c>
      <c r="L5311" s="444">
        <f t="shared" ca="1" si="184"/>
        <v>-2995426345694267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-2995426345694267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-12480943107059.445</v>
      </c>
      <c r="L5312" s="444">
        <f t="shared" ca="1" si="184"/>
        <v>-3007907288801326.5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-3007907288801326.5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-12532947036672.193</v>
      </c>
      <c r="L5313" s="444">
        <f t="shared" ca="1" si="184"/>
        <v>-3020440235837998.5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-3020440235837998.5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-12585167649324.994</v>
      </c>
      <c r="L5314" s="444">
        <f t="shared" ca="1" si="184"/>
        <v>-3033025403487323.5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-3033025403487323.5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-12637605847863.848</v>
      </c>
      <c r="L5315" s="444">
        <f t="shared" ca="1" si="184"/>
        <v>-3045663009335187.5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-3045663009335187.5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-12690262538896.615</v>
      </c>
      <c r="L5316" s="444">
        <f t="shared" ca="1" si="184"/>
        <v>-3058353271874084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-3058353271874084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-12743138632808.684</v>
      </c>
      <c r="L5317" s="444">
        <f t="shared" ca="1" si="184"/>
        <v>-3071096410506892.5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-3071096410506892.5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-12796235043778.719</v>
      </c>
      <c r="L5318" s="444">
        <f t="shared" ca="1" si="184"/>
        <v>-3083892645550671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-3083892645550671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-12849552689794.463</v>
      </c>
      <c r="L5319" s="444">
        <f t="shared" ca="1" si="184"/>
        <v>-3096742198240465.5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-3096742198240465.5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-12903092492668.605</v>
      </c>
      <c r="L5320" s="444">
        <f t="shared" ca="1" si="184"/>
        <v>-3109645290733134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-3109645290733134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-12956855378054.725</v>
      </c>
      <c r="L5321" s="444">
        <f t="shared" ca="1" si="184"/>
        <v>-3122602146111188.5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-3122602146111188.5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-13010842275463.285</v>
      </c>
      <c r="L5322" s="444">
        <f t="shared" ca="1" si="184"/>
        <v>-3135612988386652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-3135612988386652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-13065054118277.717</v>
      </c>
      <c r="L5323" s="444">
        <f t="shared" ca="1" si="184"/>
        <v>-3148678042504929.5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-3148678042504929.5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-13119491843770.539</v>
      </c>
      <c r="L5324" s="444">
        <f t="shared" ca="1" si="184"/>
        <v>-3161797534348700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-3161797534348700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-13174156393119.584</v>
      </c>
      <c r="L5325" s="444">
        <f t="shared" ca="1" si="184"/>
        <v>-3174971690741819.5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-3174971690741819.5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-13229048711424.248</v>
      </c>
      <c r="L5326" s="444">
        <f t="shared" ca="1" si="184"/>
        <v>-3188200739453243.5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-3188200739453243.5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-13284169747721.848</v>
      </c>
      <c r="L5327" s="444">
        <f t="shared" ca="1" si="184"/>
        <v>-3201484909200965.5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-3201484909200965.5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-13339520455004.023</v>
      </c>
      <c r="L5328" s="444">
        <f t="shared" ca="1" si="184"/>
        <v>-3214824429655969.5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-3214824429655969.5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-13395101790233.207</v>
      </c>
      <c r="L5329" s="444">
        <f t="shared" ca="1" si="184"/>
        <v>-3228219531446202.5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-3228219531446202.5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-13450914714359.178</v>
      </c>
      <c r="L5330" s="444">
        <f t="shared" ca="1" si="184"/>
        <v>-3241670446160561.5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-3241670446160561.5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-13506960192335.672</v>
      </c>
      <c r="L5331" s="444">
        <f t="shared" ca="1" si="184"/>
        <v>-3255177406352897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-3255177406352897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-13563239193137.07</v>
      </c>
      <c r="L5332" s="444">
        <f t="shared" ca="1" si="184"/>
        <v>-3268740645546034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-3268740645546034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-13619752689775.141</v>
      </c>
      <c r="L5333" s="444">
        <f t="shared" ca="1" si="184"/>
        <v>-3282360398235809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-3282360398235809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-13676501659315.871</v>
      </c>
      <c r="L5334" s="444">
        <f t="shared" ca="1" si="184"/>
        <v>-3296036899895125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-3296036899895125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-13733487082896.354</v>
      </c>
      <c r="L5335" s="444">
        <f t="shared" ca="1" si="184"/>
        <v>-3309770386978021.5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-3309770386978021.5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-13790709945741.756</v>
      </c>
      <c r="L5336" s="444">
        <f t="shared" ca="1" si="184"/>
        <v>-3323561096923763.5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-3323561096923763.5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-13848171237182.348</v>
      </c>
      <c r="L5337" s="444">
        <f t="shared" ca="1" si="184"/>
        <v>-3337409268160946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-3337409268160946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-13905871950670.607</v>
      </c>
      <c r="L5338" s="444">
        <f t="shared" ca="1" si="184"/>
        <v>-3351315140111616.5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-3351315140111616.5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-13963813083798.402</v>
      </c>
      <c r="L5339" s="444">
        <f t="shared" ca="1" si="184"/>
        <v>-3365278953195415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-3365278953195415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-14021995638314.229</v>
      </c>
      <c r="L5340" s="444">
        <f t="shared" ca="1" si="184"/>
        <v>-3379300948833729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-3379300948833729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-14080420620140.537</v>
      </c>
      <c r="L5341" s="444">
        <f t="shared" ca="1" si="184"/>
        <v>-3393381369453869.5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-3393381369453869.5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-14139089039391.123</v>
      </c>
      <c r="L5342" s="444">
        <f t="shared" ca="1" si="184"/>
        <v>-3407520458493260.5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-3407520458493260.5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-14198001910388.586</v>
      </c>
      <c r="L5343" s="444">
        <f t="shared" ca="1" si="184"/>
        <v>-3421718460403649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-3421718460403649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-14257160251681.871</v>
      </c>
      <c r="L5344" s="444">
        <f t="shared" ca="1" si="184"/>
        <v>-3435975620655331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-3435975620655331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-14316565086063.879</v>
      </c>
      <c r="L5345" s="444">
        <f t="shared" ca="1" si="184"/>
        <v>-3450292185741395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-3450292185741395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-14376217440589.146</v>
      </c>
      <c r="L5346" s="444">
        <f t="shared" ca="1" si="184"/>
        <v>-3464668403181984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-3464668403181984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-14436118346591.6</v>
      </c>
      <c r="L5347" s="444">
        <f t="shared" ca="1" si="184"/>
        <v>-3479104521528575.5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-3479104521528575.5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-14496268839702.398</v>
      </c>
      <c r="L5348" s="444">
        <f t="shared" ca="1" si="184"/>
        <v>-3493600790368278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-3493600790368278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-14556669959867.824</v>
      </c>
      <c r="L5349" s="444">
        <f t="shared" ca="1" si="184"/>
        <v>-3508157460328146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-3508157460328146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-14617322751367.275</v>
      </c>
      <c r="L5350" s="444">
        <f t="shared" ca="1" si="184"/>
        <v>-3522774783079513.5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-3522774783079513.5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-14678228262831.305</v>
      </c>
      <c r="L5351" s="444">
        <f t="shared" ca="1" si="184"/>
        <v>-3537453011342345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-3537453011342345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-14739387547259.771</v>
      </c>
      <c r="L5352" s="444">
        <f t="shared" ca="1" si="184"/>
        <v>-3552192398889605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-3552192398889605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-14800801662040.018</v>
      </c>
      <c r="L5353" s="444">
        <f t="shared" ca="1" si="184"/>
        <v>-3566993200551645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-3566993200551645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-14862471668965.186</v>
      </c>
      <c r="L5354" s="444">
        <f t="shared" ca="1" si="184"/>
        <v>-3581855672220610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-3581855672220610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-14924398634252.539</v>
      </c>
      <c r="L5355" s="444">
        <f t="shared" ca="1" si="184"/>
        <v>-3596780070854862.5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-3596780070854862.5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-14986583628561.928</v>
      </c>
      <c r="L5356" s="444">
        <f t="shared" ca="1" si="184"/>
        <v>-3611766654483424.5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-3611766654483424.5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-15049027727014.268</v>
      </c>
      <c r="L5357" s="444">
        <f t="shared" ca="1" si="184"/>
        <v>-3626815682210439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-3626815682210439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-15111732009210.162</v>
      </c>
      <c r="L5358" s="444">
        <f t="shared" ca="1" si="184"/>
        <v>-3641927414219649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-3641927414219649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-15174697559248.537</v>
      </c>
      <c r="L5359" s="444">
        <f t="shared" ca="1" si="184"/>
        <v>-3657102111778897.5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-3657102111778897.5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-15237925465745.406</v>
      </c>
      <c r="L5360" s="444">
        <f t="shared" ca="1" si="184"/>
        <v>-3672340037244643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-3672340037244643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-15301416821852.68</v>
      </c>
      <c r="L5361" s="444">
        <f t="shared" ca="1" si="184"/>
        <v>-3687641454066495.5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-3687641454066495.5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-15365172725277.063</v>
      </c>
      <c r="L5362" s="444">
        <f t="shared" ca="1" si="184"/>
        <v>-3703006626791772.5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-3703006626791772.5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-15429194278299.049</v>
      </c>
      <c r="L5363" s="444">
        <f t="shared" ref="L5363:L5617" ca="1" si="189">I5363-J5363+K5363</f>
        <v>-3718435821070071.5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-3718435821070071.5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-15493482587791.963</v>
      </c>
      <c r="L5364" s="444">
        <f t="shared" ca="1" si="189"/>
        <v>-3733929303657863.5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-3733929303657863.5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-15558038765241.096</v>
      </c>
      <c r="L5365" s="444">
        <f t="shared" ca="1" si="189"/>
        <v>-3749487342423104.5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-3749487342423104.5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-15622863926762.936</v>
      </c>
      <c r="L5366" s="444">
        <f t="shared" ca="1" si="189"/>
        <v>-3765110206349867.5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-3765110206349867.5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-15687959193124.447</v>
      </c>
      <c r="L5367" s="444">
        <f t="shared" ca="1" si="189"/>
        <v>-3780798165542992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-3780798165542992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-15753325689762.467</v>
      </c>
      <c r="L5368" s="444">
        <f t="shared" ca="1" si="189"/>
        <v>-3796551491232754.5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-3796551491232754.5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-15818964546803.143</v>
      </c>
      <c r="L5369" s="444">
        <f t="shared" ca="1" si="189"/>
        <v>-3812370455779557.5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-3812370455779557.5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-15884876899081.49</v>
      </c>
      <c r="L5370" s="444">
        <f t="shared" ca="1" si="189"/>
        <v>-3828255332678639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-3828255332678639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-15951063886160.994</v>
      </c>
      <c r="L5371" s="444">
        <f t="shared" ca="1" si="189"/>
        <v>-3844206396564800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-3844206396564800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-16017526652353.33</v>
      </c>
      <c r="L5372" s="444">
        <f t="shared" ca="1" si="189"/>
        <v>-3860223923217153.5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-3860223923217153.5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-16084266346738.139</v>
      </c>
      <c r="L5373" s="444">
        <f t="shared" ca="1" si="189"/>
        <v>-3876308189563891.5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-3876308189563891.5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-16151284123182.879</v>
      </c>
      <c r="L5374" s="444">
        <f t="shared" ca="1" si="189"/>
        <v>-3892459473687074.5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-3892459473687074.5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-16218581140362.813</v>
      </c>
      <c r="L5375" s="444">
        <f t="shared" ca="1" si="189"/>
        <v>-3908678054827437.5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-3908678054827437.5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-16286158561780.99</v>
      </c>
      <c r="L5376" s="444">
        <f t="shared" ca="1" si="189"/>
        <v>-3924964213389218.5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-3924964213389218.5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-16354017555788.41</v>
      </c>
      <c r="L5377" s="444">
        <f t="shared" ca="1" si="189"/>
        <v>-3941318230945007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-3941318230945007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-16422159295604.197</v>
      </c>
      <c r="L5378" s="444">
        <f t="shared" ca="1" si="189"/>
        <v>-3957740390240611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-3957740390240611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-16490584959335.877</v>
      </c>
      <c r="L5379" s="444">
        <f t="shared" ca="1" si="189"/>
        <v>-3974230975199947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-3974230975199947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-16559295729999.777</v>
      </c>
      <c r="L5380" s="444">
        <f t="shared" ca="1" si="189"/>
        <v>-3990790270929947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-3990790270929947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-16628292795541.447</v>
      </c>
      <c r="L5381" s="444">
        <f t="shared" ca="1" si="189"/>
        <v>-4007418563725488.5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-4007418563725488.5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-16697577348856.201</v>
      </c>
      <c r="L5382" s="444">
        <f t="shared" ca="1" si="189"/>
        <v>-4024116141074344.5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-4024116141074344.5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-16767150587809.771</v>
      </c>
      <c r="L5383" s="444">
        <f t="shared" ca="1" si="189"/>
        <v>-4040883291662154.5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-4040883291662154.5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-16837013715258.977</v>
      </c>
      <c r="L5384" s="444">
        <f t="shared" ca="1" si="189"/>
        <v>-4057720305377413.5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-4057720305377413.5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-16907167939072.557</v>
      </c>
      <c r="L5385" s="444">
        <f t="shared" ca="1" si="189"/>
        <v>-4074627473316486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-4074627473316486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-16977614472152.027</v>
      </c>
      <c r="L5386" s="444">
        <f t="shared" ca="1" si="189"/>
        <v>-4091605087788638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-4091605087788638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-17048354532452.658</v>
      </c>
      <c r="L5387" s="444">
        <f t="shared" ca="1" si="189"/>
        <v>-4108653442321090.5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-4108653442321090.5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-17119389343004.543</v>
      </c>
      <c r="L5388" s="444">
        <f t="shared" ca="1" si="189"/>
        <v>-4125772831664095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-4125772831664095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-17190720131933.729</v>
      </c>
      <c r="L5389" s="444">
        <f t="shared" ca="1" si="189"/>
        <v>-4142963551796028.5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-4142963551796028.5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-17262348132483.451</v>
      </c>
      <c r="L5390" s="444">
        <f t="shared" ca="1" si="189"/>
        <v>-4160225899928512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-4160225899928512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-17334274583035.465</v>
      </c>
      <c r="L5391" s="444">
        <f t="shared" ca="1" si="189"/>
        <v>-4177560174511547.5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-4177560174511547.5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-17406500727131.447</v>
      </c>
      <c r="L5392" s="444">
        <f t="shared" ca="1" si="189"/>
        <v>-4194966675238679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-4194966675238679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-17479027813494.496</v>
      </c>
      <c r="L5393" s="444">
        <f t="shared" ca="1" si="189"/>
        <v>-4212445703052173.5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-4212445703052173.5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-17551857096050.721</v>
      </c>
      <c r="L5394" s="444">
        <f t="shared" ca="1" si="189"/>
        <v>-4229997560148224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-4229997560148224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-17624989833950.934</v>
      </c>
      <c r="L5395" s="444">
        <f t="shared" ca="1" si="189"/>
        <v>-4247622549982175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-4247622549982175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-17698427291592.395</v>
      </c>
      <c r="L5396" s="444">
        <f t="shared" ca="1" si="189"/>
        <v>-4265320977273767.5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-4265320977273767.5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-17772170738640.699</v>
      </c>
      <c r="L5397" s="444">
        <f t="shared" ca="1" si="189"/>
        <v>-4283093148012408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-4283093148012408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-17846221450051.699</v>
      </c>
      <c r="L5398" s="444">
        <f t="shared" ca="1" si="189"/>
        <v>-4300939369462459.5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-4300939369462459.5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-17920580706093.582</v>
      </c>
      <c r="L5399" s="444">
        <f t="shared" ca="1" si="189"/>
        <v>-4318859950168553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-4318859950168553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-17995249792368.969</v>
      </c>
      <c r="L5400" s="444">
        <f t="shared" ca="1" si="189"/>
        <v>-4336855199960922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-4336855199960922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-18070229999837.176</v>
      </c>
      <c r="L5401" s="444">
        <f t="shared" ca="1" si="189"/>
        <v>-4354925429960759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-4354925429960759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-18145522624836.496</v>
      </c>
      <c r="L5402" s="444">
        <f t="shared" ca="1" si="189"/>
        <v>-4373070952585595.5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-4373070952585595.5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-18221128969106.648</v>
      </c>
      <c r="L5403" s="444">
        <f t="shared" ca="1" si="189"/>
        <v>-4391292081554702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-4391292081554702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-18297050339811.258</v>
      </c>
      <c r="L5404" s="444">
        <f t="shared" ca="1" si="189"/>
        <v>-4409589131894513.5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-4409589131894513.5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-18373288049560.473</v>
      </c>
      <c r="L5405" s="444">
        <f t="shared" ca="1" si="189"/>
        <v>-4427962419944074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-4427962419944074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-18449843416433.641</v>
      </c>
      <c r="L5406" s="444">
        <f t="shared" ca="1" si="189"/>
        <v>-4446412263360507.5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-4446412263360507.5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-18526717764002.113</v>
      </c>
      <c r="L5407" s="444">
        <f t="shared" ca="1" si="189"/>
        <v>-4464938981124509.5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-4464938981124509.5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-18603912421352.121</v>
      </c>
      <c r="L5408" s="444">
        <f t="shared" ca="1" si="189"/>
        <v>-4483542893545861.5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-4483542893545861.5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-18681428723107.754</v>
      </c>
      <c r="L5409" s="444">
        <f t="shared" ca="1" si="189"/>
        <v>-4502224322268969.5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-4502224322268969.5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-18759268009454.043</v>
      </c>
      <c r="L5410" s="444">
        <f t="shared" ca="1" si="189"/>
        <v>-4520983590278424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-4520983590278424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-18837431626160.102</v>
      </c>
      <c r="L5411" s="444">
        <f t="shared" ca="1" si="189"/>
        <v>-4539821021904584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-4539821021904584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-18915920924602.434</v>
      </c>
      <c r="L5412" s="444">
        <f t="shared" ca="1" si="189"/>
        <v>-4558736942829186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-4558736942829186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-18994737261788.273</v>
      </c>
      <c r="L5413" s="444">
        <f t="shared" ca="1" si="189"/>
        <v>-4577731680090974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-4577731680090974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-19073882000379.059</v>
      </c>
      <c r="L5414" s="444">
        <f t="shared" ca="1" si="189"/>
        <v>-4596805562091353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-4596805562091353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-19153356508713.969</v>
      </c>
      <c r="L5415" s="444">
        <f t="shared" ca="1" si="189"/>
        <v>-4615958918600067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-4615958918600067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-19233162160833.613</v>
      </c>
      <c r="L5416" s="444">
        <f t="shared" ca="1" si="189"/>
        <v>-4635192080760901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-4635192080760901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-19313300336503.754</v>
      </c>
      <c r="L5417" s="444">
        <f t="shared" ca="1" si="189"/>
        <v>-4654505381097405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-4654505381097405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-19393772421239.188</v>
      </c>
      <c r="L5418" s="444">
        <f t="shared" ca="1" si="189"/>
        <v>-4673899153518644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-4673899153518644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-19474579806327.684</v>
      </c>
      <c r="L5419" s="444">
        <f t="shared" ca="1" si="189"/>
        <v>-4693373733324972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-4693373733324972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-19555723888854.051</v>
      </c>
      <c r="L5420" s="444">
        <f t="shared" ca="1" si="189"/>
        <v>-4712929457213826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-4712929457213826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-19637206071724.273</v>
      </c>
      <c r="L5421" s="444">
        <f t="shared" ca="1" si="189"/>
        <v>-4732566663285550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-4732566663285550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-19719027763689.793</v>
      </c>
      <c r="L5422" s="444">
        <f t="shared" ca="1" si="189"/>
        <v>-4752285691049240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-4752285691049240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-19801190379371.832</v>
      </c>
      <c r="L5423" s="444">
        <f t="shared" ca="1" si="189"/>
        <v>-4772086881428612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-4772086881428612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-19883695339285.883</v>
      </c>
      <c r="L5424" s="444">
        <f t="shared" ca="1" si="189"/>
        <v>-4791970576767898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-4791970576767898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-19966544069866.242</v>
      </c>
      <c r="L5425" s="444">
        <f t="shared" ca="1" si="189"/>
        <v>-4811937120837764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-4811937120837764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-20049738003490.684</v>
      </c>
      <c r="L5426" s="444">
        <f t="shared" ca="1" si="189"/>
        <v>-4831986858841255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-4831986858841255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-20133278578505.23</v>
      </c>
      <c r="L5427" s="444">
        <f t="shared" ca="1" si="189"/>
        <v>-4852120137419760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-4852120137419760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-20217167239249</v>
      </c>
      <c r="L5428" s="444">
        <f t="shared" ca="1" si="189"/>
        <v>-4872337304659009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-4872337304659009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-20301405436079.203</v>
      </c>
      <c r="L5429" s="444">
        <f t="shared" ca="1" si="189"/>
        <v>-4892638710095088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-4892638710095088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-20385994625396.199</v>
      </c>
      <c r="L5430" s="444">
        <f t="shared" ca="1" si="189"/>
        <v>-4913024704720484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-4913024704720484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-20470936269668.684</v>
      </c>
      <c r="L5431" s="444">
        <f t="shared" ca="1" si="189"/>
        <v>-4933495640990153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-4933495640990153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-20556231837458.969</v>
      </c>
      <c r="L5432" s="444">
        <f t="shared" ca="1" si="189"/>
        <v>-4954051872827612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-4954051872827612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-20641882803448.383</v>
      </c>
      <c r="L5433" s="444">
        <f t="shared" ca="1" si="189"/>
        <v>-4974693755631060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-4974693755631060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-20727890648462.75</v>
      </c>
      <c r="L5434" s="444">
        <f t="shared" ca="1" si="189"/>
        <v>-4995421646279523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-4995421646279523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-20814256859498.012</v>
      </c>
      <c r="L5435" s="444">
        <f t="shared" ca="1" si="189"/>
        <v>-5016235903139021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-5016235903139021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-20900982929745.922</v>
      </c>
      <c r="L5436" s="444">
        <f t="shared" ca="1" si="189"/>
        <v>-5037136886068767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-5037136886068767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-20988070358619.863</v>
      </c>
      <c r="L5437" s="444">
        <f t="shared" ca="1" si="189"/>
        <v>-5058124956427387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-5058124956427387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-21075520651780.777</v>
      </c>
      <c r="L5438" s="444">
        <f t="shared" ca="1" si="189"/>
        <v>-5079200477079168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-5079200477079168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-21163335321163.199</v>
      </c>
      <c r="L5439" s="444">
        <f t="shared" ca="1" si="189"/>
        <v>-5100363812400331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-5100363812400331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-21251515885001.379</v>
      </c>
      <c r="L5440" s="444">
        <f t="shared" ca="1" si="189"/>
        <v>-5121615328285332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-5121615328285332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-21340063867855.551</v>
      </c>
      <c r="L5441" s="444">
        <f t="shared" ca="1" si="189"/>
        <v>-5142955392153188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-5142955392153188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-21428980800638.281</v>
      </c>
      <c r="L5442" s="444">
        <f t="shared" ca="1" si="189"/>
        <v>-5164384372953826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-5164384372953826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-21518268220640.941</v>
      </c>
      <c r="L5443" s="444">
        <f t="shared" ca="1" si="189"/>
        <v>-5185902641174467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-5185902641174467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-21607927671560.277</v>
      </c>
      <c r="L5444" s="444">
        <f t="shared" ca="1" si="189"/>
        <v>-5207510568846027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-5207510568846027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-21697960703525.113</v>
      </c>
      <c r="L5445" s="444">
        <f t="shared" ca="1" si="189"/>
        <v>-5229208529549552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-5229208529549552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-21788368873123.133</v>
      </c>
      <c r="L5446" s="444">
        <f t="shared" ca="1" si="189"/>
        <v>-5250996898422675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-5250996898422675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-21879153743427.813</v>
      </c>
      <c r="L5447" s="444">
        <f t="shared" ca="1" si="189"/>
        <v>-5272876052166103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-5272876052166103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-21970316884025.43</v>
      </c>
      <c r="L5448" s="444">
        <f t="shared" ca="1" si="189"/>
        <v>-5294846369050128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-5294846369050128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-22061859871042.199</v>
      </c>
      <c r="L5449" s="444">
        <f t="shared" ca="1" si="189"/>
        <v>-5316908228921170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-5316908228921170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-22153784287171.543</v>
      </c>
      <c r="L5450" s="444">
        <f t="shared" ca="1" si="189"/>
        <v>-5339062013208342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-5339062013208342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-22246091721701.426</v>
      </c>
      <c r="L5451" s="444">
        <f t="shared" ca="1" si="189"/>
        <v>-5361308104930043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-5361308104930043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-22338783770541.844</v>
      </c>
      <c r="L5452" s="444">
        <f t="shared" ca="1" si="189"/>
        <v>-5383646888700585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-5383646888700585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-22431862036252.438</v>
      </c>
      <c r="L5453" s="444">
        <f t="shared" ca="1" si="189"/>
        <v>-5406078750736837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-5406078750736837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-22525328128070.152</v>
      </c>
      <c r="L5454" s="444">
        <f t="shared" ca="1" si="189"/>
        <v>-5428604078864907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-5428604078864907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-22619183661937.113</v>
      </c>
      <c r="L5455" s="444">
        <f t="shared" ca="1" si="189"/>
        <v>-5451223262526844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-5451223262526844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-22713430260528.516</v>
      </c>
      <c r="L5456" s="444">
        <f t="shared" ca="1" si="189"/>
        <v>-5473936692787373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-5473936692787373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-22808069553280.719</v>
      </c>
      <c r="L5457" s="444">
        <f t="shared" ca="1" si="189"/>
        <v>-5496744762340654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-5496744762340654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-22903103176419.391</v>
      </c>
      <c r="L5458" s="444">
        <f t="shared" ca="1" si="189"/>
        <v>-5519647865517073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-5519647865517073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-22998532772987.805</v>
      </c>
      <c r="L5459" s="444">
        <f t="shared" ca="1" si="189"/>
        <v>-5542646398290061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-5542646398290061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-23094359992875.254</v>
      </c>
      <c r="L5460" s="444">
        <f t="shared" ca="1" si="189"/>
        <v>-5565740758282936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-5565740758282936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-23190586492845.566</v>
      </c>
      <c r="L5461" s="444">
        <f t="shared" ca="1" si="189"/>
        <v>-5588931344775782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-5588931344775782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-23287213936565.758</v>
      </c>
      <c r="L5462" s="444">
        <f t="shared" ca="1" si="189"/>
        <v>-5612218558712348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-5612218558712348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-23384243994634.781</v>
      </c>
      <c r="L5463" s="444">
        <f t="shared" ca="1" si="189"/>
        <v>-5635602802706983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-5635602802706983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-23481678344612.43</v>
      </c>
      <c r="L5464" s="444">
        <f t="shared" ca="1" si="189"/>
        <v>-5659084481051595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-5659084481051595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-23579518671048.313</v>
      </c>
      <c r="L5465" s="444">
        <f t="shared" ca="1" si="189"/>
        <v>-5682663999722643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-5682663999722643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-23677766665511.012</v>
      </c>
      <c r="L5466" s="444">
        <f t="shared" ca="1" si="189"/>
        <v>-5706341766388154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-5706341766388154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-23776424026617.309</v>
      </c>
      <c r="L5467" s="444">
        <f t="shared" ca="1" si="189"/>
        <v>-5730118190414771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-5730118190414771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-23875492460061.547</v>
      </c>
      <c r="L5468" s="444">
        <f t="shared" ca="1" si="189"/>
        <v>-5753993682874833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-5753993682874833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-23974973678645.137</v>
      </c>
      <c r="L5469" s="444">
        <f t="shared" ca="1" si="189"/>
        <v>-5777968656553478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-5777968656553478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-24074869402306.156</v>
      </c>
      <c r="L5470" s="444">
        <f t="shared" ca="1" si="189"/>
        <v>-5802043525955784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-5802043525955784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-24175181358149.102</v>
      </c>
      <c r="L5471" s="444">
        <f t="shared" ca="1" si="189"/>
        <v>-5826218707313933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-5826218707313933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-24275911280474.719</v>
      </c>
      <c r="L5472" s="444">
        <f t="shared" ca="1" si="189"/>
        <v>-5850494618594408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-5850494618594408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-24377060910810.031</v>
      </c>
      <c r="L5473" s="444">
        <f t="shared" ca="1" si="189"/>
        <v>-5874871679505218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-5874871679505218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-24478631997938.406</v>
      </c>
      <c r="L5474" s="444">
        <f t="shared" ca="1" si="189"/>
        <v>-5899350311503156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-5899350311503156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-24580626297929.816</v>
      </c>
      <c r="L5475" s="444">
        <f t="shared" ca="1" si="189"/>
        <v>-5923930937801086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-5923930937801086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-24683045574171.191</v>
      </c>
      <c r="L5476" s="444">
        <f t="shared" ca="1" si="189"/>
        <v>-5948613983375257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-5948613983375257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-24785891597396.902</v>
      </c>
      <c r="L5477" s="444">
        <f t="shared" ca="1" si="189"/>
        <v>-5973399874972654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-5973399874972654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-24889166145719.391</v>
      </c>
      <c r="L5478" s="444">
        <f t="shared" ca="1" si="189"/>
        <v>-5998289041118373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-5998289041118373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-24992871004659.887</v>
      </c>
      <c r="L5479" s="444">
        <f t="shared" ca="1" si="189"/>
        <v>-6023281912123033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-6023281912123033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-25097007967179.305</v>
      </c>
      <c r="L5480" s="444">
        <f t="shared" ca="1" si="189"/>
        <v>-6048378920090212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-6048378920090212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-25201578833709.215</v>
      </c>
      <c r="L5481" s="444">
        <f t="shared" ca="1" si="189"/>
        <v>-6073580498923921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-6073580498923921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-25306585412183.004</v>
      </c>
      <c r="L5482" s="444">
        <f t="shared" ca="1" si="189"/>
        <v>-6098887084336104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-6098887084336104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-25412029518067.102</v>
      </c>
      <c r="L5483" s="444">
        <f t="shared" ca="1" si="189"/>
        <v>-6124299113854171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-6124299113854171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-25517912974392.379</v>
      </c>
      <c r="L5484" s="444">
        <f t="shared" ca="1" si="189"/>
        <v>-6149817026828563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-6149817026828563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-25624237611785.68</v>
      </c>
      <c r="L5485" s="444">
        <f t="shared" ca="1" si="189"/>
        <v>-6175441264440349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-6175441264440349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-25731005268501.453</v>
      </c>
      <c r="L5486" s="444">
        <f t="shared" ca="1" si="189"/>
        <v>-6201172269708850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-6201172269708850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-25838217790453.543</v>
      </c>
      <c r="L5487" s="444">
        <f t="shared" ca="1" si="189"/>
        <v>-6227010487499304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-6227010487499304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-25945877031247.102</v>
      </c>
      <c r="L5488" s="444">
        <f t="shared" ca="1" si="189"/>
        <v>-6252956364530551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-6252956364530551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-26053984852210.629</v>
      </c>
      <c r="L5489" s="444">
        <f t="shared" ca="1" si="189"/>
        <v>-6279010349382762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-6279010349382762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-26162543122428.176</v>
      </c>
      <c r="L5490" s="444">
        <f t="shared" ca="1" si="189"/>
        <v>-6305172892505190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-6305172892505190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-26271553718771.625</v>
      </c>
      <c r="L5491" s="444">
        <f t="shared" ca="1" si="189"/>
        <v>-6331444446223962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-6331444446223962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-26381018525933.176</v>
      </c>
      <c r="L5492" s="444">
        <f t="shared" ca="1" si="189"/>
        <v>-6357825464749895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-6357825464749895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-26490939436457.895</v>
      </c>
      <c r="L5493" s="444">
        <f t="shared" ca="1" si="189"/>
        <v>-6384316404186353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-6384316404186353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-26601318350776.469</v>
      </c>
      <c r="L5494" s="444">
        <f t="shared" ca="1" si="189"/>
        <v>-6410917722537129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-6410917722537129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-26712157177238.039</v>
      </c>
      <c r="L5495" s="444">
        <f t="shared" ca="1" si="189"/>
        <v>-6437629879714367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-6437629879714367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-26823457832143.195</v>
      </c>
      <c r="L5496" s="444">
        <f t="shared" ca="1" si="189"/>
        <v>-6464453337546510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-6464453337546510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-26935222239777.125</v>
      </c>
      <c r="L5497" s="444">
        <f t="shared" ca="1" si="189"/>
        <v>-6491388559786287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-6491388559786287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-27047452332442.863</v>
      </c>
      <c r="L5498" s="444">
        <f t="shared" ca="1" si="189"/>
        <v>-6518436012118730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-6518436012118730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-27160150050494.707</v>
      </c>
      <c r="L5499" s="444">
        <f t="shared" ca="1" si="189"/>
        <v>-6545596162169225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-6545596162169225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-27273317342371.77</v>
      </c>
      <c r="L5500" s="444">
        <f t="shared" ca="1" si="189"/>
        <v>-6572869479511597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-6572869479511597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-27386956164631.652</v>
      </c>
      <c r="L5501" s="444">
        <f t="shared" ca="1" si="189"/>
        <v>-6600256435676229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-6600256435676229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-27501068481984.289</v>
      </c>
      <c r="L5502" s="444">
        <f t="shared" ca="1" si="189"/>
        <v>-6627757504158213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-6627757504158213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-27615656267325.887</v>
      </c>
      <c r="L5503" s="444">
        <f t="shared" ca="1" si="189"/>
        <v>-6655373160425539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-6655373160425539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-27730721501773.078</v>
      </c>
      <c r="L5504" s="444">
        <f t="shared" ca="1" si="189"/>
        <v>-6683103881927312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-6683103881927312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-27846266174697.133</v>
      </c>
      <c r="L5505" s="444">
        <f t="shared" ca="1" si="189"/>
        <v>-6710950148102009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-6710950148102009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-27962292283758.371</v>
      </c>
      <c r="L5506" s="444">
        <f t="shared" ca="1" si="189"/>
        <v>-6738912440385767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-6738912440385767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-28078801834940.695</v>
      </c>
      <c r="L5507" s="444">
        <f t="shared" ca="1" si="189"/>
        <v>-6766991242220708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-6766991242220708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-28195796842586.281</v>
      </c>
      <c r="L5508" s="444">
        <f t="shared" ca="1" si="189"/>
        <v>-6795187039063294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-6795187039063294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-28313279329430.391</v>
      </c>
      <c r="L5509" s="444">
        <f t="shared" ca="1" si="189"/>
        <v>-6823500318392724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-6823500318392724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-28431251326636.348</v>
      </c>
      <c r="L5510" s="444">
        <f t="shared" ca="1" si="189"/>
        <v>-6851931569719360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-6851931569719360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-28549714873830.668</v>
      </c>
      <c r="L5511" s="444">
        <f t="shared" ca="1" si="189"/>
        <v>-6880481284593191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-6880481284593191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-28668672019138.297</v>
      </c>
      <c r="L5512" s="444">
        <f t="shared" ca="1" si="189"/>
        <v>-6909149956612329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-6909149956612329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-28788124819218.035</v>
      </c>
      <c r="L5513" s="444">
        <f t="shared" ca="1" si="189"/>
        <v>-6937938081431547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-6937938081431547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-28908075339298.113</v>
      </c>
      <c r="L5514" s="444">
        <f t="shared" ca="1" si="189"/>
        <v>-6966846156770845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-6966846156770845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-29028525653211.855</v>
      </c>
      <c r="L5515" s="444">
        <f t="shared" ca="1" si="189"/>
        <v>-6995874682424057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-6995874682424057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-29149477843433.57</v>
      </c>
      <c r="L5516" s="444">
        <f t="shared" ca="1" si="189"/>
        <v>-7025024160267491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-7025024160267491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-29270934001114.547</v>
      </c>
      <c r="L5517" s="444">
        <f t="shared" ca="1" si="189"/>
        <v>-7054295094268606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-7054295094268606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-29392896226119.191</v>
      </c>
      <c r="L5518" s="444">
        <f t="shared" ca="1" si="189"/>
        <v>-7083687990494725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-7083687990494725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-29515366627061.359</v>
      </c>
      <c r="L5519" s="444">
        <f t="shared" ca="1" si="189"/>
        <v>-7113203357121786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-7113203357121786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-29638347321340.773</v>
      </c>
      <c r="L5520" s="444">
        <f t="shared" ca="1" si="189"/>
        <v>-7142841704443127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-7142841704443127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-29761840435179.695</v>
      </c>
      <c r="L5521" s="444">
        <f t="shared" ca="1" si="189"/>
        <v>-7172603544878307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-7172603544878307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-29885848103659.613</v>
      </c>
      <c r="L5522" s="444">
        <f t="shared" ca="1" si="189"/>
        <v>-7202489392981967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-7202489392981967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-30010372470758.199</v>
      </c>
      <c r="L5523" s="444">
        <f t="shared" ca="1" si="189"/>
        <v>-7232499765452725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-7232499765452725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-30135415689386.355</v>
      </c>
      <c r="L5524" s="444">
        <f t="shared" ca="1" si="189"/>
        <v>-7262635181142111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-7262635181142111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-30260979921425.465</v>
      </c>
      <c r="L5525" s="444">
        <f t="shared" ca="1" si="189"/>
        <v>-7292896161063536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-7292896161063536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-30387067337764.734</v>
      </c>
      <c r="L5526" s="444">
        <f t="shared" ca="1" si="189"/>
        <v>-7323283228401301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-7323283228401301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-30513680118338.758</v>
      </c>
      <c r="L5527" s="444">
        <f t="shared" ca="1" si="189"/>
        <v>-7353796908519640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-7353796908519640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-30640820452165.168</v>
      </c>
      <c r="L5528" s="444">
        <f t="shared" ca="1" si="189"/>
        <v>-7384437728971805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-7384437728971805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-30768490537382.52</v>
      </c>
      <c r="L5529" s="444">
        <f t="shared" ca="1" si="189"/>
        <v>-7415206219509188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-7415206219509188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-30896692581288.285</v>
      </c>
      <c r="L5530" s="444">
        <f t="shared" ca="1" si="189"/>
        <v>-7446102912090476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-7446102912090476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-31025428800376.984</v>
      </c>
      <c r="L5531" s="444">
        <f t="shared" ca="1" si="189"/>
        <v>-7477128340890853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-7477128340890853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-31154701420378.559</v>
      </c>
      <c r="L5532" s="444">
        <f t="shared" ca="1" si="189"/>
        <v>-7508283042311232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-7508283042311232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-31284512676296.801</v>
      </c>
      <c r="L5533" s="444">
        <f t="shared" ca="1" si="189"/>
        <v>-7539567554987529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-7539567554987529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-31414864812448.035</v>
      </c>
      <c r="L5534" s="444">
        <f t="shared" ca="1" si="189"/>
        <v>-7570982419799977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-7570982419799977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-31545760082499.902</v>
      </c>
      <c r="L5535" s="444">
        <f t="shared" ca="1" si="189"/>
        <v>-7602528179882477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-7602528179882477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-31677200749510.32</v>
      </c>
      <c r="L5536" s="444">
        <f t="shared" ca="1" si="189"/>
        <v>-7634205380631987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-7634205380631987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-31809189085966.609</v>
      </c>
      <c r="L5537" s="444">
        <f t="shared" ca="1" si="189"/>
        <v>-7666014569717954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-7666014569717954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-31941727373824.809</v>
      </c>
      <c r="L5538" s="444">
        <f t="shared" ca="1" si="189"/>
        <v>-7697956297091779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-7697956297091779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-32074817904549.074</v>
      </c>
      <c r="L5539" s="444">
        <f t="shared" ca="1" si="189"/>
        <v>-7730031114996328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-7730031114996328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-32208462979151.367</v>
      </c>
      <c r="L5540" s="444">
        <f t="shared" ca="1" si="189"/>
        <v>-7762239577975479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-7762239577975479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-32342664908231.156</v>
      </c>
      <c r="L5541" s="444">
        <f t="shared" ca="1" si="189"/>
        <v>-7794582242883710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-7794582242883710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-32477426012015.461</v>
      </c>
      <c r="L5542" s="444">
        <f t="shared" ca="1" si="189"/>
        <v>-7827059668895725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-7827059668895725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-32612748620398.859</v>
      </c>
      <c r="L5543" s="444">
        <f t="shared" ca="1" si="189"/>
        <v>-7859672417516124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-7859672417516124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-32748635072983.855</v>
      </c>
      <c r="L5544" s="444">
        <f t="shared" ca="1" si="189"/>
        <v>-7892421052589108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-7892421052589108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-32885087719121.281</v>
      </c>
      <c r="L5545" s="444">
        <f t="shared" ca="1" si="189"/>
        <v>-7925306140308229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-7925306140308229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-33022108917950.953</v>
      </c>
      <c r="L5546" s="444">
        <f t="shared" ca="1" si="189"/>
        <v>-7958328249226180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-7958328249226180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-33159701038442.418</v>
      </c>
      <c r="L5547" s="444">
        <f t="shared" ca="1" si="189"/>
        <v>-7991487950264622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-7991487950264622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-33297866459435.93</v>
      </c>
      <c r="L5548" s="444">
        <f t="shared" ca="1" si="189"/>
        <v>-8024785816724058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-8024785816724058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-33436607569683.574</v>
      </c>
      <c r="L5549" s="444">
        <f t="shared" ca="1" si="189"/>
        <v>-8058222424293742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-8058222424293742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-33575926767890.59</v>
      </c>
      <c r="L5550" s="444">
        <f t="shared" ca="1" si="189"/>
        <v>-8091798351061633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-8091798351061633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-33715826462756.805</v>
      </c>
      <c r="L5551" s="444">
        <f t="shared" ca="1" si="189"/>
        <v>-8125514177524390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-8125514177524390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-33856309073018.293</v>
      </c>
      <c r="L5552" s="444">
        <f t="shared" ca="1" si="189"/>
        <v>-8159370486597408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-8159370486597408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-33997377027489.195</v>
      </c>
      <c r="L5553" s="444">
        <f t="shared" ca="1" si="189"/>
        <v>-8193367863624897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-8193367863624897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-34139032765103.742</v>
      </c>
      <c r="L5554" s="444">
        <f t="shared" ca="1" si="189"/>
        <v>-8227506896390001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-8227506896390001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-34281278734958.332</v>
      </c>
      <c r="L5555" s="444">
        <f t="shared" ca="1" si="189"/>
        <v>-8261788175124959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-8261788175124959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-34424117396354</v>
      </c>
      <c r="L5556" s="444">
        <f t="shared" ca="1" si="189"/>
        <v>-8296212292521313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-8296212292521313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-34567551218838.805</v>
      </c>
      <c r="L5557" s="444">
        <f t="shared" ca="1" si="189"/>
        <v>-8330779843740152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-8330779843740152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-34711582682250.633</v>
      </c>
      <c r="L5558" s="444">
        <f t="shared" ca="1" si="189"/>
        <v>-8365491426422403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-8365491426422403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-34856214276760.012</v>
      </c>
      <c r="L5559" s="444">
        <f t="shared" ca="1" si="189"/>
        <v>-8400347640699163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-8400347640699163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-35001448502913.18</v>
      </c>
      <c r="L5560" s="444">
        <f t="shared" ca="1" si="189"/>
        <v>-8435349089202076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-8435349089202076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-35147287871675.316</v>
      </c>
      <c r="L5561" s="444">
        <f t="shared" ca="1" si="189"/>
        <v>-8470496377073751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-8470496377073751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-35293734904473.969</v>
      </c>
      <c r="L5562" s="444">
        <f t="shared" ca="1" si="189"/>
        <v>-8505790111978225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-8505790111978225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-35440792133242.609</v>
      </c>
      <c r="L5563" s="444">
        <f t="shared" ca="1" si="189"/>
        <v>-8541230904111468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-8541230904111468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-35588462100464.445</v>
      </c>
      <c r="L5564" s="444">
        <f t="shared" ca="1" si="189"/>
        <v>-8576819366211932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-8576819366211932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-35736747359216.383</v>
      </c>
      <c r="L5565" s="444">
        <f t="shared" ca="1" si="189"/>
        <v>-8612556113571148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-8612556113571148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-35885650473213.117</v>
      </c>
      <c r="L5566" s="444">
        <f t="shared" ca="1" si="189"/>
        <v>-8648441764044361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-8648441764044361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-36035174016851.5</v>
      </c>
      <c r="L5567" s="444">
        <f t="shared" ca="1" si="189"/>
        <v>-8684476938061212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-8684476938061212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-36185320575255.047</v>
      </c>
      <c r="L5568" s="444">
        <f t="shared" ca="1" si="189"/>
        <v>-8720662258636467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-8720662258636467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-36336092744318.609</v>
      </c>
      <c r="L5569" s="444">
        <f t="shared" ca="1" si="189"/>
        <v>-8756998351380786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-8756998351380786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-36487493130753.273</v>
      </c>
      <c r="L5570" s="444">
        <f t="shared" ca="1" si="189"/>
        <v>-8793485844511539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-8793485844511539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-36639524352131.414</v>
      </c>
      <c r="L5571" s="444">
        <f t="shared" ca="1" si="189"/>
        <v>-8830125368863670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-8830125368863670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-36792189036931.961</v>
      </c>
      <c r="L5572" s="444">
        <f t="shared" ca="1" si="189"/>
        <v>-8866917557900602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-8866917557900602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-36945489824585.844</v>
      </c>
      <c r="L5573" s="444">
        <f t="shared" ca="1" si="189"/>
        <v>-8903863047725188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-8903863047725188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-37099429365521.617</v>
      </c>
      <c r="L5574" s="444">
        <f t="shared" ca="1" si="189"/>
        <v>-8940962477090710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-8940962477090710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-37254010321211.289</v>
      </c>
      <c r="L5575" s="444">
        <f t="shared" ca="1" si="189"/>
        <v>-8978216487411921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-8978216487411921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-37409235364216.336</v>
      </c>
      <c r="L5576" s="444">
        <f t="shared" ca="1" si="189"/>
        <v>-9015625722776138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-9015625722776138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-37565107178233.906</v>
      </c>
      <c r="L5577" s="444">
        <f t="shared" ca="1" si="189"/>
        <v>-9053190829954372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-9053190829954372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-37721628458143.219</v>
      </c>
      <c r="L5578" s="444">
        <f t="shared" ca="1" si="189"/>
        <v>-9090912458412516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-9090912458412516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-37878801910052.148</v>
      </c>
      <c r="L5579" s="444">
        <f t="shared" ca="1" si="189"/>
        <v>-9128791260322568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-9128791260322568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-38036630251344.031</v>
      </c>
      <c r="L5580" s="444">
        <f t="shared" ca="1" si="189"/>
        <v>-9166827890573912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-9166827890573912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-38195116210724.633</v>
      </c>
      <c r="L5581" s="444">
        <f t="shared" ca="1" si="189"/>
        <v>-9205023006784636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-9205023006784636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-38354262528269.313</v>
      </c>
      <c r="L5582" s="444">
        <f t="shared" ca="1" si="189"/>
        <v>-9243377269312906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-9243377269312906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-38514071955470.438</v>
      </c>
      <c r="L5583" s="444">
        <f t="shared" ca="1" si="189"/>
        <v>-9281891341268376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-9281891341268376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-38674547255284.898</v>
      </c>
      <c r="L5584" s="444">
        <f t="shared" ca="1" si="189"/>
        <v>-9320565888523660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-9320565888523660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-38835691202181.914</v>
      </c>
      <c r="L5585" s="444">
        <f t="shared" ca="1" si="189"/>
        <v>-9359401579725842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-9359401579725842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-38997506582191.008</v>
      </c>
      <c r="L5586" s="444">
        <f t="shared" ca="1" si="189"/>
        <v>-9398399086308034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-9398399086308034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-39159996192950.141</v>
      </c>
      <c r="L5587" s="444">
        <f t="shared" ca="1" si="189"/>
        <v>-9437559082500984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-9437559082500984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-39323162843754.102</v>
      </c>
      <c r="L5588" s="444">
        <f t="shared" ca="1" si="189"/>
        <v>-9476882245344738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-9476882245344738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-39487009355603.078</v>
      </c>
      <c r="L5589" s="444">
        <f t="shared" ca="1" si="189"/>
        <v>-9516369254700342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-9516369254700342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-39651538561251.422</v>
      </c>
      <c r="L5590" s="444">
        <f t="shared" ca="1" si="189"/>
        <v>-9556020793261594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-9556020793261594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-39816753305256.641</v>
      </c>
      <c r="L5591" s="444">
        <f t="shared" ca="1" si="189"/>
        <v>-9595837546566850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-9595837546566850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-39982656444028.539</v>
      </c>
      <c r="L5592" s="444">
        <f t="shared" ca="1" si="189"/>
        <v>-9635820203010878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-9635820203010878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-40149250845878.656</v>
      </c>
      <c r="L5593" s="444">
        <f t="shared" ca="1" si="189"/>
        <v>-9675969453856756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-9675969453856756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-40316539391069.813</v>
      </c>
      <c r="L5594" s="444">
        <f t="shared" ca="1" si="189"/>
        <v>-9716285993247826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-9716285993247826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-40484524971865.938</v>
      </c>
      <c r="L5595" s="444">
        <f t="shared" ca="1" si="189"/>
        <v>-9756770518219692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-9756770518219692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-40653210492582.047</v>
      </c>
      <c r="L5596" s="444">
        <f t="shared" ca="1" si="189"/>
        <v>-9797423728712274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-9797423728712274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-40822598869634.477</v>
      </c>
      <c r="L5597" s="444">
        <f t="shared" ca="1" si="189"/>
        <v>-9838246327581908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-9838246327581908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-40992693031591.281</v>
      </c>
      <c r="L5598" s="444">
        <f t="shared" ca="1" si="189"/>
        <v>-9879239020613500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-9879239020613500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-41163495919222.914</v>
      </c>
      <c r="L5599" s="444">
        <f t="shared" ca="1" si="189"/>
        <v>-9920402516532722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-9920402516532722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-41335010485553.008</v>
      </c>
      <c r="L5600" s="444">
        <f t="shared" ca="1" si="189"/>
        <v>-9961737527018276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-9961737527018276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-41507239695909.484</v>
      </c>
      <c r="L5601" s="444">
        <f t="shared" ca="1" si="189"/>
        <v>-1.0003244766714186E+16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-1.0003244766714186E+16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-41680186527975.773</v>
      </c>
      <c r="L5602" s="444">
        <f t="shared" ca="1" si="189"/>
        <v>-1.0044924953242162E+16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-1.0044924953242162E+16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-41853853971842.344</v>
      </c>
      <c r="L5603" s="444">
        <f t="shared" ca="1" si="189"/>
        <v>-1.0086778807214004E+16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-1.0086778807214004E+16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-42028245030058.352</v>
      </c>
      <c r="L5604" s="444">
        <f t="shared" ca="1" si="189"/>
        <v>-1.0128807052244062E+16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-1.0128807052244062E+16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-42203362717683.594</v>
      </c>
      <c r="L5605" s="444">
        <f t="shared" ca="1" si="189"/>
        <v>-1.0171010414961746E+16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-1.0171010414961746E+16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-42379210062340.609</v>
      </c>
      <c r="L5606" s="444">
        <f t="shared" ca="1" si="189"/>
        <v>-1.0213389625024086E+16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-1.0213389625024086E+16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-42555790104267.023</v>
      </c>
      <c r="L5607" s="444">
        <f t="shared" ca="1" si="189"/>
        <v>-1.0255945415128354E+16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-1.0255945415128354E+16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-42733105896368.141</v>
      </c>
      <c r="L5608" s="444">
        <f t="shared" ca="1" si="189"/>
        <v>-1.0298678521024722E+16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-1.0298678521024722E+16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-42911160504269.672</v>
      </c>
      <c r="L5609" s="444">
        <f t="shared" ca="1" si="189"/>
        <v>-1.0341589681528992E+16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-1.0341589681528992E+16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-43089957006370.797</v>
      </c>
      <c r="L5610" s="444">
        <f t="shared" ca="1" si="189"/>
        <v>-1.0384679638535362E+16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-1.0384679638535362E+16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-43269498493897.344</v>
      </c>
      <c r="L5611" s="444">
        <f t="shared" ca="1" si="189"/>
        <v>-1.042794913702926E+16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-1.042794913702926E+16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-43449788070955.25</v>
      </c>
      <c r="L5612" s="444">
        <f t="shared" ca="1" si="189"/>
        <v>-1.0471398925100216E+16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-1.0471398925100216E+16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-43630828854584.234</v>
      </c>
      <c r="L5613" s="444">
        <f t="shared" ca="1" si="189"/>
        <v>-1.05150297539548E+16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-1.05150297539548E+16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-43812623974811.664</v>
      </c>
      <c r="L5614" s="444">
        <f t="shared" ca="1" si="189"/>
        <v>-1.0558842377929612E+16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-1.0558842377929612E+16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-43995176574706.719</v>
      </c>
      <c r="L5615" s="444">
        <f t="shared" ca="1" si="189"/>
        <v>-1.0602837554504318E+16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-1.0602837554504318E+16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-44178489810434.656</v>
      </c>
      <c r="L5616" s="444">
        <f t="shared" ca="1" si="189"/>
        <v>-1.0647016044314752E+16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-1.0647016044314752E+16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-44362566851311.469</v>
      </c>
      <c r="L5617" s="444">
        <f t="shared" ca="1" si="189"/>
        <v>-1.0691378611166064E+16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-1.0691378611166064E+16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-44547410879858.602</v>
      </c>
      <c r="L5618" s="444">
        <f t="shared" ref="L5618:L5872" ca="1" si="194">I5618-J5618+K5618</f>
        <v>-1.0735926022045922E+16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-1.0735926022045922E+16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-44733025091858.008</v>
      </c>
      <c r="L5619" s="444">
        <f t="shared" ca="1" si="194"/>
        <v>-1.078065904713778E+16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-1.078065904713778E+16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-44919412696407.414</v>
      </c>
      <c r="L5620" s="444">
        <f t="shared" ca="1" si="194"/>
        <v>-1.0825578459834188E+16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-1.0825578459834188E+16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-45106576915975.781</v>
      </c>
      <c r="L5621" s="444">
        <f t="shared" ca="1" si="194"/>
        <v>-1.0870685036750164E+16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-1.0870685036750164E+16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-45294520986459.016</v>
      </c>
      <c r="L5622" s="444">
        <f t="shared" ca="1" si="194"/>
        <v>-1.0915979557736624E+16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-1.0915979557736624E+16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-45483248157235.93</v>
      </c>
      <c r="L5623" s="444">
        <f t="shared" ca="1" si="194"/>
        <v>-1.096146280589386E+16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-1.096146280589386E+16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-45672761691224.414</v>
      </c>
      <c r="L5624" s="444">
        <f t="shared" ca="1" si="194"/>
        <v>-1.1007135567585084E+16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-1.1007135567585084E+16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-45863064864937.852</v>
      </c>
      <c r="L5625" s="444">
        <f t="shared" ca="1" si="194"/>
        <v>-1.1052998632450022E+16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-1.1052998632450022E+16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-46054160968541.758</v>
      </c>
      <c r="L5626" s="444">
        <f t="shared" ca="1" si="194"/>
        <v>-1.1099052793418564E+16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-1.1099052793418564E+16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-46246053305910.68</v>
      </c>
      <c r="L5627" s="444">
        <f t="shared" ca="1" si="194"/>
        <v>-1.1145298846724474E+16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-1.1145298846724474E+16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-46438745194685.305</v>
      </c>
      <c r="L5628" s="444">
        <f t="shared" ca="1" si="194"/>
        <v>-1.119173759191916E+16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-1.119173759191916E+16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-46632239966329.836</v>
      </c>
      <c r="L5629" s="444">
        <f t="shared" ca="1" si="194"/>
        <v>-1.123836983188549E+16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-1.123836983188549E+16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-46826540966189.539</v>
      </c>
      <c r="L5630" s="444">
        <f t="shared" ca="1" si="194"/>
        <v>-1.128519637285168E+16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-1.128519637285168E+16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-47021651553548.664</v>
      </c>
      <c r="L5631" s="444">
        <f t="shared" ca="1" si="194"/>
        <v>-1.1332218024405228E+16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-1.1332218024405228E+16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-47217575101688.453</v>
      </c>
      <c r="L5632" s="444">
        <f t="shared" ca="1" si="194"/>
        <v>-1.1379435599506916E+16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-1.1379435599506916E+16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-47414314997945.484</v>
      </c>
      <c r="L5633" s="444">
        <f t="shared" ca="1" si="194"/>
        <v>-1.1426849914504862E+16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-1.1426849914504862E+16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-47611874643770.258</v>
      </c>
      <c r="L5634" s="444">
        <f t="shared" ca="1" si="194"/>
        <v>-1.1474461789148632E+16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-1.1474461789148632E+16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-47810257454785.969</v>
      </c>
      <c r="L5635" s="444">
        <f t="shared" ca="1" si="194"/>
        <v>-1.1522272046603418E+16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-1.1522272046603418E+16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-48009466860847.578</v>
      </c>
      <c r="L5636" s="444">
        <f t="shared" ca="1" si="194"/>
        <v>-1.1570281513464266E+16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-1.1570281513464266E+16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-48209506306101.109</v>
      </c>
      <c r="L5637" s="444">
        <f t="shared" ca="1" si="194"/>
        <v>-1.1618491019770368E+16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-1.1618491019770368E+16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-48410379249043.203</v>
      </c>
      <c r="L5638" s="444">
        <f t="shared" ca="1" si="194"/>
        <v>-1.1666901399019412E+16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-1.1666901399019412E+16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-48612089162580.883</v>
      </c>
      <c r="L5639" s="444">
        <f t="shared" ca="1" si="194"/>
        <v>-1.1715513488181992E+16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-1.1715513488181992E+16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-48814639534091.633</v>
      </c>
      <c r="L5640" s="444">
        <f t="shared" ca="1" si="194"/>
        <v>-1.1764328127716084E+16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-1.1764328127716084E+16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-49018033865483.68</v>
      </c>
      <c r="L5641" s="444">
        <f t="shared" ca="1" si="194"/>
        <v>-1.1813346161581568E+16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-1.1813346161581568E+16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-49222275673256.531</v>
      </c>
      <c r="L5642" s="444">
        <f t="shared" ca="1" si="194"/>
        <v>-1.1862568437254824E+16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-1.1862568437254824E+16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-49427368488561.766</v>
      </c>
      <c r="L5643" s="444">
        <f t="shared" ca="1" si="194"/>
        <v>-1.1911995805743386E+16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-1.1911995805743386E+16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-49633315857264.109</v>
      </c>
      <c r="L5644" s="444">
        <f t="shared" ca="1" si="194"/>
        <v>-1.196162912160065E+16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-1.196162912160065E+16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-49840121340002.711</v>
      </c>
      <c r="L5645" s="444">
        <f t="shared" ca="1" si="194"/>
        <v>-1.2011469242940652E+16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-1.2011469242940652E+16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-50047788512252.719</v>
      </c>
      <c r="L5646" s="444">
        <f t="shared" ca="1" si="194"/>
        <v>-1.2061517031452904E+16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-1.2061517031452904E+16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-50256320964387.102</v>
      </c>
      <c r="L5647" s="444">
        <f t="shared" ca="1" si="194"/>
        <v>-1.2111773352417292E+16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-1.2111773352417292E+16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-50465722301738.719</v>
      </c>
      <c r="L5648" s="444">
        <f t="shared" ca="1" si="194"/>
        <v>-1.216223907471903E+16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-1.216223907471903E+16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-50675996144662.625</v>
      </c>
      <c r="L5649" s="444">
        <f t="shared" ca="1" si="194"/>
        <v>-1.2212915070863692E+16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-1.2212915070863692E+16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-50887146128598.719</v>
      </c>
      <c r="L5650" s="444">
        <f t="shared" ca="1" si="194"/>
        <v>-1.226380221699229E+16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-1.226380221699229E+16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-51099175904134.539</v>
      </c>
      <c r="L5651" s="444">
        <f t="shared" ca="1" si="194"/>
        <v>-1.2314901392896424E+16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-1.2314901392896424E+16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-51312089137068.43</v>
      </c>
      <c r="L5652" s="444">
        <f t="shared" ca="1" si="194"/>
        <v>-1.2366213482033492E+16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-1.2366213482033492E+16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-51525889508472.883</v>
      </c>
      <c r="L5653" s="444">
        <f t="shared" ca="1" si="194"/>
        <v>-1.2417739371541964E+16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-1.2417739371541964E+16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-51740580714758.18</v>
      </c>
      <c r="L5654" s="444">
        <f t="shared" ca="1" si="194"/>
        <v>-1.2469479952256722E+16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-1.2469479952256722E+16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-51956166467736.344</v>
      </c>
      <c r="L5655" s="444">
        <f t="shared" ca="1" si="194"/>
        <v>-1.2521436118724458E+16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-1.2521436118724458E+16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-52172650494685.242</v>
      </c>
      <c r="L5656" s="444">
        <f t="shared" ca="1" si="194"/>
        <v>-1.2573608769219144E+16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-1.2573608769219144E+16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-52390036538413.102</v>
      </c>
      <c r="L5657" s="444">
        <f t="shared" ca="1" si="194"/>
        <v>-1.2625998805757558E+16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-1.2625998805757558E+16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-52608328357323.156</v>
      </c>
      <c r="L5658" s="444">
        <f t="shared" ca="1" si="194"/>
        <v>-1.2678607134114882E+16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-1.2678607134114882E+16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-52827529725478.672</v>
      </c>
      <c r="L5659" s="444">
        <f t="shared" ca="1" si="194"/>
        <v>-1.273143466384036E+16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-1.273143466384036E+16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-53047644432668.164</v>
      </c>
      <c r="L5660" s="444">
        <f t="shared" ca="1" si="194"/>
        <v>-1.2784482308273028E+16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-1.2784482308273028E+16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-53268676284470.953</v>
      </c>
      <c r="L5661" s="444">
        <f t="shared" ca="1" si="194"/>
        <v>-1.2837750984557498E+16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-1.2837750984557498E+16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-53490629102322.906</v>
      </c>
      <c r="L5662" s="444">
        <f t="shared" ca="1" si="194"/>
        <v>-1.289124161365982E+16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-1.289124161365982E+16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-53713506723582.586</v>
      </c>
      <c r="L5663" s="444">
        <f t="shared" ca="1" si="194"/>
        <v>-1.2944955120383402E+16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-1.2944955120383402E+16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-53937313001597.508</v>
      </c>
      <c r="L5664" s="444">
        <f t="shared" ca="1" si="194"/>
        <v>-1.2998892433385E+16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-1.2998892433385E+16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-54162051805770.836</v>
      </c>
      <c r="L5665" s="444">
        <f t="shared" ca="1" si="194"/>
        <v>-1.305305448519077E+16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-1.305305448519077E+16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-54387727021628.211</v>
      </c>
      <c r="L5666" s="444">
        <f t="shared" ca="1" si="194"/>
        <v>-1.3107442212212398E+16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-1.3107442212212398E+16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-54614342550884.992</v>
      </c>
      <c r="L5667" s="444">
        <f t="shared" ca="1" si="194"/>
        <v>-1.3162056554763282E+16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-1.3162056554763282E+16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-54841902311513.672</v>
      </c>
      <c r="L5668" s="444">
        <f t="shared" ca="1" si="194"/>
        <v>-1.3216898457074796E+16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-1.3216898457074796E+16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-55070410237811.648</v>
      </c>
      <c r="L5669" s="444">
        <f t="shared" ca="1" si="194"/>
        <v>-1.3271968867312608E+16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-1.3271968867312608E+16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-55299870280469.203</v>
      </c>
      <c r="L5670" s="444">
        <f t="shared" ca="1" si="194"/>
        <v>-1.3327268737593078E+16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-1.3327268737593078E+16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-55530286406637.828</v>
      </c>
      <c r="L5671" s="444">
        <f t="shared" ca="1" si="194"/>
        <v>-1.3382799023999716E+16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-1.3382799023999716E+16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-55761662599998.813</v>
      </c>
      <c r="L5672" s="444">
        <f t="shared" ca="1" si="194"/>
        <v>-1.3438560686599714E+16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-1.3438560686599714E+16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-55994002860832.141</v>
      </c>
      <c r="L5673" s="444">
        <f t="shared" ca="1" si="194"/>
        <v>-1.3494554689460546E+16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-1.3494554689460546E+16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-56227311206085.609</v>
      </c>
      <c r="L5674" s="444">
        <f t="shared" ca="1" si="194"/>
        <v>-1.3550782000666632E+16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-1.3550782000666632E+16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-56461591669444.297</v>
      </c>
      <c r="L5675" s="444">
        <f t="shared" ca="1" si="194"/>
        <v>-1.3607243592336076E+16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-1.3607243592336076E+16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-56696848301400.313</v>
      </c>
      <c r="L5676" s="444">
        <f t="shared" ca="1" si="194"/>
        <v>-1.3663940440637476E+16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-1.3663940440637476E+16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-56933085169322.813</v>
      </c>
      <c r="L5677" s="444">
        <f t="shared" ca="1" si="194"/>
        <v>-1.3720873525806798E+16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-1.3720873525806798E+16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-57170306357528.32</v>
      </c>
      <c r="L5678" s="444">
        <f t="shared" ca="1" si="194"/>
        <v>-1.3778043832164326E+16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-1.3778043832164326E+16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-57408515967351.359</v>
      </c>
      <c r="L5679" s="444">
        <f t="shared" ca="1" si="194"/>
        <v>-1.3835452348131678E+16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-1.3835452348131678E+16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-57647718117215.32</v>
      </c>
      <c r="L5680" s="444">
        <f t="shared" ca="1" si="194"/>
        <v>-1.3893100066248894E+16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-1.3893100066248894E+16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-57887916942703.727</v>
      </c>
      <c r="L5681" s="444">
        <f t="shared" ca="1" si="194"/>
        <v>-1.3950987983191598E+16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-1.3950987983191598E+16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-58129116596631.656</v>
      </c>
      <c r="L5682" s="444">
        <f t="shared" ca="1" si="194"/>
        <v>-1.400911709978823E+16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-1.400911709978823E+16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-58371321249117.625</v>
      </c>
      <c r="L5683" s="444">
        <f t="shared" ca="1" si="194"/>
        <v>-1.4067488421037348E+16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-1.4067488421037348E+16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-58614535087655.617</v>
      </c>
      <c r="L5684" s="444">
        <f t="shared" ca="1" si="194"/>
        <v>-1.4126102956125004E+16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-1.4126102956125004E+16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-58858762317187.516</v>
      </c>
      <c r="L5685" s="444">
        <f t="shared" ca="1" si="194"/>
        <v>-1.4184961718442192E+16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-1.4184961718442192E+16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-59104007160175.805</v>
      </c>
      <c r="L5686" s="444">
        <f t="shared" ca="1" si="194"/>
        <v>-1.4244065725602368E+16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-1.4244065725602368E+16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-59350273856676.531</v>
      </c>
      <c r="L5687" s="444">
        <f t="shared" ca="1" si="194"/>
        <v>-1.4303415999459044E+16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-1.4303415999459044E+16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-59597566664412.68</v>
      </c>
      <c r="L5688" s="444">
        <f t="shared" ca="1" si="194"/>
        <v>-1.4363013566123456E+16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-1.4363013566123456E+16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-59845889858847.734</v>
      </c>
      <c r="L5689" s="444">
        <f t="shared" ca="1" si="194"/>
        <v>-1.4422859455982304E+16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-1.4422859455982304E+16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-60095247733259.609</v>
      </c>
      <c r="L5690" s="444">
        <f t="shared" ca="1" si="194"/>
        <v>-1.4482954703715564E+16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-1.4482954703715564E+16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-60345644598814.852</v>
      </c>
      <c r="L5691" s="444">
        <f t="shared" ca="1" si="194"/>
        <v>-1.4543300348314378E+16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-1.4543300348314378E+16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-60597084784643.234</v>
      </c>
      <c r="L5692" s="444">
        <f t="shared" ca="1" si="194"/>
        <v>-1.4603897433099022E+16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-1.4603897433099022E+16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-60849572637912.594</v>
      </c>
      <c r="L5693" s="444">
        <f t="shared" ca="1" si="194"/>
        <v>-1.4664747005736934E+16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-1.4664747005736934E+16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-61103112523903.891</v>
      </c>
      <c r="L5694" s="444">
        <f t="shared" ca="1" si="194"/>
        <v>-1.4725850118260838E+16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-1.4725850118260838E+16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-61357708826086.82</v>
      </c>
      <c r="L5695" s="444">
        <f t="shared" ca="1" si="194"/>
        <v>-1.4787207827086924E+16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-1.4787207827086924E+16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-61613365946195.516</v>
      </c>
      <c r="L5696" s="444">
        <f t="shared" ca="1" si="194"/>
        <v>-1.484882119303312E+16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-1.484882119303312E+16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-61870088304304.656</v>
      </c>
      <c r="L5697" s="444">
        <f t="shared" ca="1" si="194"/>
        <v>-1.4910691281337424E+16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-1.4910691281337424E+16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-62127880338905.93</v>
      </c>
      <c r="L5698" s="444">
        <f t="shared" ca="1" si="194"/>
        <v>-1.497281916167633E+16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-1.497281916167633E+16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-62386746506984.711</v>
      </c>
      <c r="L5699" s="444">
        <f t="shared" ca="1" si="194"/>
        <v>-1.5035205908183314E+16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-1.5035205908183314E+16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-62646691284097.148</v>
      </c>
      <c r="L5700" s="444">
        <f t="shared" ca="1" si="194"/>
        <v>-1.5097852599467412E+16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-1.5097852599467412E+16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-62907719164447.539</v>
      </c>
      <c r="L5701" s="444">
        <f t="shared" ca="1" si="194"/>
        <v>-1.516076031863186E+16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-1.516076031863186E+16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-63169834660966.086</v>
      </c>
      <c r="L5702" s="444">
        <f t="shared" ca="1" si="194"/>
        <v>-1.5223930153292826E+16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-1.5223930153292826E+16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-63433042305386.773</v>
      </c>
      <c r="L5703" s="444">
        <f t="shared" ca="1" si="194"/>
        <v>-1.5287363195598212E+16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-1.5287363195598212E+16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-63697346648325.883</v>
      </c>
      <c r="L5704" s="444">
        <f t="shared" ca="1" si="194"/>
        <v>-1.5351060542246538E+16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-1.5351060542246538E+16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-63962752259360.586</v>
      </c>
      <c r="L5705" s="444">
        <f t="shared" ca="1" si="194"/>
        <v>-1.5415023294505898E+16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-1.5415023294505898E+16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-64229263727107.898</v>
      </c>
      <c r="L5706" s="444">
        <f t="shared" ca="1" si="194"/>
        <v>-1.5479252558233006E+16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-1.5479252558233006E+16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-64496885659304.188</v>
      </c>
      <c r="L5707" s="444">
        <f t="shared" ca="1" si="194"/>
        <v>-1.554374944389231E+16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-1.554374944389231E+16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-64765622682884.625</v>
      </c>
      <c r="L5708" s="444">
        <f t="shared" ca="1" si="194"/>
        <v>-1.5608515066575194E+16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-1.5608515066575194E+16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-65035479444063.305</v>
      </c>
      <c r="L5709" s="444">
        <f t="shared" ca="1" si="194"/>
        <v>-1.5673550546019258E+16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-1.5673550546019258E+16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-65306460608413.57</v>
      </c>
      <c r="L5710" s="444">
        <f t="shared" ca="1" si="194"/>
        <v>-1.5738857006627672E+16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-1.5738857006627672E+16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-65578570860948.633</v>
      </c>
      <c r="L5711" s="444">
        <f t="shared" ca="1" si="194"/>
        <v>-1.580443557748862E+16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-1.580443557748862E+16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-65851814906202.586</v>
      </c>
      <c r="L5712" s="444">
        <f t="shared" ca="1" si="194"/>
        <v>-1.5870287392394822E+16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-1.5870287392394822E+16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-66126197468311.758</v>
      </c>
      <c r="L5713" s="444">
        <f t="shared" ca="1" si="194"/>
        <v>-1.5936413589863134E+16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-1.5936413589863134E+16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-66401723291096.391</v>
      </c>
      <c r="L5714" s="444">
        <f t="shared" ca="1" si="194"/>
        <v>-1.600281531315423E+16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-1.600281531315423E+16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-66678397138142.625</v>
      </c>
      <c r="L5715" s="444">
        <f t="shared" ca="1" si="194"/>
        <v>-1.6069493710292372E+16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-1.6069493710292372E+16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-66956223792884.883</v>
      </c>
      <c r="L5716" s="444">
        <f t="shared" ca="1" si="194"/>
        <v>-1.6136449934085256E+16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-1.6136449934085256E+16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-67235208058688.563</v>
      </c>
      <c r="L5717" s="444">
        <f t="shared" ca="1" si="194"/>
        <v>-1.6203685142143944E+16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-1.6203685142143944E+16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-67515354758933.109</v>
      </c>
      <c r="L5718" s="444">
        <f t="shared" ca="1" si="194"/>
        <v>-1.6271200496902878E+16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-1.6271200496902878E+16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-67796668737095.32</v>
      </c>
      <c r="L5719" s="444">
        <f t="shared" ca="1" si="194"/>
        <v>-1.6338997165639974E+16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-1.6338997165639974E+16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-68079154856833.219</v>
      </c>
      <c r="L5720" s="444">
        <f t="shared" ca="1" si="194"/>
        <v>-1.6407076320496808E+16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-1.6407076320496808E+16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-68362818002070.031</v>
      </c>
      <c r="L5721" s="444">
        <f t="shared" ca="1" si="194"/>
        <v>-1.6475439138498878E+16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-1.6475439138498878E+16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-68647663077078.656</v>
      </c>
      <c r="L5722" s="444">
        <f t="shared" ca="1" si="194"/>
        <v>-1.6544086801575956E+16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-1.6544086801575956E+16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-68933695006566.484</v>
      </c>
      <c r="L5723" s="444">
        <f t="shared" ca="1" si="194"/>
        <v>-1.6613020496582522E+16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-1.6613020496582522E+16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-69220918735760.508</v>
      </c>
      <c r="L5724" s="444">
        <f t="shared" ca="1" si="194"/>
        <v>-1.6682241415318282E+16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-1.6682241415318282E+16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-69509339230492.844</v>
      </c>
      <c r="L5725" s="444">
        <f t="shared" ca="1" si="194"/>
        <v>-1.6751750754548774E+16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-1.6751750754548774E+16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-69798961477286.555</v>
      </c>
      <c r="L5726" s="444">
        <f t="shared" ca="1" si="194"/>
        <v>-1.682154971602606E+16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-1.682154971602606E+16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-70089790483441.922</v>
      </c>
      <c r="L5727" s="444">
        <f t="shared" ca="1" si="194"/>
        <v>-1.6891639506509502E+16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-1.6891639506509502E+16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-70381831277122.922</v>
      </c>
      <c r="L5728" s="444">
        <f t="shared" ca="1" si="194"/>
        <v>-1.6962021337786624E+16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-1.6962021337786624E+16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-70675088907444.266</v>
      </c>
      <c r="L5729" s="444">
        <f t="shared" ca="1" si="194"/>
        <v>-1.7032696426694068E+16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-1.7032696426694068E+16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-70969568444558.609</v>
      </c>
      <c r="L5730" s="444">
        <f t="shared" ca="1" si="194"/>
        <v>-1.7103665995138626E+16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-1.7103665995138626E+16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-71265274979744.281</v>
      </c>
      <c r="L5731" s="444">
        <f t="shared" ca="1" si="194"/>
        <v>-1.717493127011837E+16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-1.717493127011837E+16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-71562213625493.203</v>
      </c>
      <c r="L5732" s="444">
        <f t="shared" ca="1" si="194"/>
        <v>-1.7246493483743864E+16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-1.7246493483743864E+16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-71860389515599.422</v>
      </c>
      <c r="L5733" s="444">
        <f t="shared" ca="1" si="194"/>
        <v>-1.7318353873259464E+16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-1.7318353873259464E+16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-72159807805247.766</v>
      </c>
      <c r="L5734" s="444">
        <f t="shared" ca="1" si="194"/>
        <v>-1.7390513681064712E+16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-1.7390513681064712E+16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-72460473671102.969</v>
      </c>
      <c r="L5735" s="444">
        <f t="shared" ca="1" si="194"/>
        <v>-1.7462974154735814E+16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-1.7462974154735814E+16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-72762392311399.219</v>
      </c>
      <c r="L5736" s="444">
        <f t="shared" ca="1" si="194"/>
        <v>-1.7535736547047214E+16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-1.7535736547047214E+16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-73065568946030.063</v>
      </c>
      <c r="L5737" s="444">
        <f t="shared" ca="1" si="194"/>
        <v>-1.7608802115993244E+16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-1.7608802115993244E+16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-73370008816638.516</v>
      </c>
      <c r="L5738" s="444">
        <f t="shared" ca="1" si="194"/>
        <v>-1.7682172124809882E+16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-1.7682172124809882E+16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-73675717186707.844</v>
      </c>
      <c r="L5739" s="444">
        <f t="shared" ca="1" si="194"/>
        <v>-1.775584784199659E+16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-1.775584784199659E+16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-73982699341652.453</v>
      </c>
      <c r="L5740" s="444">
        <f t="shared" ca="1" si="194"/>
        <v>-1.7829830541338242E+16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-1.7829830541338242E+16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-74290960588909.344</v>
      </c>
      <c r="L5741" s="444">
        <f t="shared" ca="1" si="194"/>
        <v>-1.7904121501927152E+16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-1.7904121501927152E+16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-74600506258029.797</v>
      </c>
      <c r="L5742" s="444">
        <f t="shared" ca="1" si="194"/>
        <v>-1.7978722008185182E+16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-1.7978722008185182E+16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-74911341700771.594</v>
      </c>
      <c r="L5743" s="444">
        <f t="shared" ca="1" si="194"/>
        <v>-1.8053633349885952E+16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-1.8053633349885952E+16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-75223472291191.469</v>
      </c>
      <c r="L5744" s="444">
        <f t="shared" ca="1" si="194"/>
        <v>-1.8128856822177144E+16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-1.8128856822177144E+16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-75536903425738.094</v>
      </c>
      <c r="L5745" s="444">
        <f t="shared" ca="1" si="194"/>
        <v>-1.8204393725602884E+16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-1.8204393725602884E+16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-75851640523345.344</v>
      </c>
      <c r="L5746" s="444">
        <f t="shared" ca="1" si="194"/>
        <v>-1.8280245366126228E+16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-1.8280245366126228E+16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-76167689025525.953</v>
      </c>
      <c r="L5747" s="444">
        <f t="shared" ca="1" si="194"/>
        <v>-1.8356413055151752E+16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-1.8356413055151752E+16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-76485054396465.625</v>
      </c>
      <c r="L5748" s="444">
        <f t="shared" ca="1" si="194"/>
        <v>-1.8432898109548216E+16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-1.8432898109548216E+16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-76803742123117.563</v>
      </c>
      <c r="L5749" s="444">
        <f t="shared" ca="1" si="194"/>
        <v>-1.8509701851671332E+16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-1.8509701851671332E+16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-77123757715297.219</v>
      </c>
      <c r="L5750" s="444">
        <f t="shared" ca="1" si="194"/>
        <v>-1.8586825609386628E+16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-1.8586825609386628E+16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-77445106705777.609</v>
      </c>
      <c r="L5751" s="444">
        <f t="shared" ca="1" si="194"/>
        <v>-1.8664270716092404E+16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-1.8664270716092404E+16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-77767794650385.016</v>
      </c>
      <c r="L5752" s="444">
        <f t="shared" ca="1" si="194"/>
        <v>-1.8742038510742788E+16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-1.8742038510742788E+16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-78091827128094.953</v>
      </c>
      <c r="L5753" s="444">
        <f t="shared" ca="1" si="194"/>
        <v>-1.8820130337870884E+16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-1.8820130337870884E+16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-78417209741128.688</v>
      </c>
      <c r="L5754" s="444">
        <f t="shared" ca="1" si="194"/>
        <v>-1.8898547547612012E+16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-1.8898547547612012E+16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-78743948115050.047</v>
      </c>
      <c r="L5755" s="444">
        <f t="shared" ca="1" si="194"/>
        <v>-1.8977291495727064E+16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-1.8977291495727064E+16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-79072047898862.766</v>
      </c>
      <c r="L5756" s="444">
        <f t="shared" ca="1" si="194"/>
        <v>-1.9056363543625928E+16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-1.9056363543625928E+16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-79401514765108.031</v>
      </c>
      <c r="L5757" s="444">
        <f t="shared" ca="1" si="194"/>
        <v>-1.9135765058391036E+16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-1.9135765058391036E+16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-79732354409962.656</v>
      </c>
      <c r="L5758" s="444">
        <f t="shared" ca="1" si="194"/>
        <v>-1.9215497412801E+16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-1.9215497412801E+16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-80064572553337.5</v>
      </c>
      <c r="L5759" s="444">
        <f t="shared" ca="1" si="194"/>
        <v>-1.9295561985354336E+16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-1.9295561985354336E+16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-80398174938976.406</v>
      </c>
      <c r="L5760" s="444">
        <f t="shared" ca="1" si="194"/>
        <v>-1.9375960160293312E+16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-1.9375960160293312E+16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-80733167334555.469</v>
      </c>
      <c r="L5761" s="444">
        <f t="shared" ca="1" si="194"/>
        <v>-1.9456693327627868E+16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-1.9456693327627868E+16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-81069555531782.781</v>
      </c>
      <c r="L5762" s="444">
        <f t="shared" ca="1" si="194"/>
        <v>-1.9537762883159652E+16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-1.9537762883159652E+16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-81407345346498.547</v>
      </c>
      <c r="L5763" s="444">
        <f t="shared" ca="1" si="194"/>
        <v>-1.9619170228506152E+16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-1.9619170228506152E+16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-81746542618775.625</v>
      </c>
      <c r="L5764" s="444">
        <f t="shared" ca="1" si="194"/>
        <v>-1.9700916771124928E+16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-1.9700916771124928E+16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-82087153213020.531</v>
      </c>
      <c r="L5765" s="444">
        <f t="shared" ca="1" si="194"/>
        <v>-1.9783003924337948E+16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-1.9783003924337948E+16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-82429183018074.781</v>
      </c>
      <c r="L5766" s="444">
        <f t="shared" ca="1" si="194"/>
        <v>-1.9865433107356024E+16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-1.9865433107356024E+16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-82772637947316.766</v>
      </c>
      <c r="L5767" s="444">
        <f t="shared" ca="1" si="194"/>
        <v>-1.994820574530334E+16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-1.994820574530334E+16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-83117523938763.922</v>
      </c>
      <c r="L5768" s="444">
        <f t="shared" ca="1" si="194"/>
        <v>-2.0031323269242104E+16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-2.0031323269242104E+16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-83463846955175.438</v>
      </c>
      <c r="L5769" s="444">
        <f t="shared" ca="1" si="194"/>
        <v>-2.011478711619728E+16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-2.011478711619728E+16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-83811612984155.328</v>
      </c>
      <c r="L5770" s="444">
        <f t="shared" ca="1" si="194"/>
        <v>-2.0198598729181436E+16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-2.0198598729181436E+16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-84160828038255.984</v>
      </c>
      <c r="L5771" s="444">
        <f t="shared" ca="1" si="194"/>
        <v>-2.0282759557219692E+16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-2.0282759557219692E+16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-84511498155082.047</v>
      </c>
      <c r="L5772" s="444">
        <f t="shared" ca="1" si="194"/>
        <v>-2.0367271055374776E+16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-2.0367271055374776E+16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-84863629397394.906</v>
      </c>
      <c r="L5773" s="444">
        <f t="shared" ca="1" si="194"/>
        <v>-2.0452134684772172E+16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-2.0452134684772172E+16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-85217227853217.375</v>
      </c>
      <c r="L5774" s="444">
        <f t="shared" ca="1" si="194"/>
        <v>-2.0537351912625388E+16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-2.0537351912625388E+16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-85572299635939.109</v>
      </c>
      <c r="L5775" s="444">
        <f t="shared" ca="1" si="194"/>
        <v>-2.0622924212261328E+16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-2.0622924212261328E+16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-85928850884422.203</v>
      </c>
      <c r="L5776" s="444">
        <f t="shared" ca="1" si="194"/>
        <v>-2.0708853063145752E+16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-2.0708853063145752E+16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-86286887763107.297</v>
      </c>
      <c r="L5777" s="444">
        <f t="shared" ca="1" si="194"/>
        <v>-2.079513995090886E+16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-2.079513995090886E+16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-86646416462120.25</v>
      </c>
      <c r="L5778" s="444">
        <f t="shared" ca="1" si="194"/>
        <v>-2.088178636737098E+16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-2.088178636737098E+16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-87007443197379.078</v>
      </c>
      <c r="L5779" s="444">
        <f t="shared" ca="1" si="194"/>
        <v>-2.096879381056836E+16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-2.096879381056836E+16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-87369974210701.5</v>
      </c>
      <c r="L5780" s="444">
        <f t="shared" ca="1" si="194"/>
        <v>-2.105616378477906E+16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-2.105616378477906E+16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-87734015769912.75</v>
      </c>
      <c r="L5781" s="444">
        <f t="shared" ca="1" si="194"/>
        <v>-2.1143897800548972E+16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-2.1143897800548972E+16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-88099574168954.047</v>
      </c>
      <c r="L5782" s="444">
        <f t="shared" ca="1" si="194"/>
        <v>-2.1231997374717928E+16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-2.1231997374717928E+16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-88466655727991.359</v>
      </c>
      <c r="L5783" s="444">
        <f t="shared" ca="1" si="194"/>
        <v>-2.132046403044592E+16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-2.132046403044592E+16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-88835266793524.672</v>
      </c>
      <c r="L5784" s="444">
        <f t="shared" ca="1" si="194"/>
        <v>-2.1409299297239444E+16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-2.1409299297239444E+16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-89205413738497.688</v>
      </c>
      <c r="L5785" s="444">
        <f t="shared" ca="1" si="194"/>
        <v>-2.149850471097794E+16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-2.149850471097794E+16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-89577102962408.078</v>
      </c>
      <c r="L5786" s="444">
        <f t="shared" ca="1" si="194"/>
        <v>-2.1588081813940348E+16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-2.1588081813940348E+16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-89950340891418.109</v>
      </c>
      <c r="L5787" s="444">
        <f t="shared" ca="1" si="194"/>
        <v>-2.1678032154831768E+16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-2.1678032154831768E+16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-90325133978465.703</v>
      </c>
      <c r="L5788" s="444">
        <f t="shared" ca="1" si="194"/>
        <v>-2.1768357288810232E+16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-2.1768357288810232E+16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-90701488703375.969</v>
      </c>
      <c r="L5789" s="444">
        <f t="shared" ca="1" si="194"/>
        <v>-2.1859058777513608E+16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-2.1859058777513608E+16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-91079411572973.359</v>
      </c>
      <c r="L5790" s="444">
        <f t="shared" ca="1" si="194"/>
        <v>-2.195013818908658E+16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-2.195013818908658E+16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-91458909121194.078</v>
      </c>
      <c r="L5791" s="444">
        <f t="shared" ca="1" si="194"/>
        <v>-2.2041597098207776E+16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-2.2041597098207776E+16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-91839987909199.063</v>
      </c>
      <c r="L5792" s="444">
        <f t="shared" ca="1" si="194"/>
        <v>-2.2133437086116976E+16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-2.2133437086116976E+16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-92222654525487.406</v>
      </c>
      <c r="L5793" s="444">
        <f t="shared" ca="1" si="194"/>
        <v>-2.2225659740642464E+16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-2.2225659740642464E+16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-92606915586010.266</v>
      </c>
      <c r="L5794" s="444">
        <f t="shared" ca="1" si="194"/>
        <v>-2.2318266656228476E+16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-2.2318266656228476E+16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-92992777734285.313</v>
      </c>
      <c r="L5795" s="444">
        <f t="shared" ca="1" si="194"/>
        <v>-2.241125943396276E+16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-2.241125943396276E+16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-93380247641511.5</v>
      </c>
      <c r="L5796" s="444">
        <f t="shared" ca="1" si="194"/>
        <v>-2.2504639681604272E+16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-2.2504639681604272E+16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-93769332006684.469</v>
      </c>
      <c r="L5797" s="444">
        <f t="shared" ca="1" si="194"/>
        <v>-2.2598409013610956E+16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-2.2598409013610956E+16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-94160037556712.313</v>
      </c>
      <c r="L5798" s="444">
        <f t="shared" ca="1" si="194"/>
        <v>-2.2692569051167668E+16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-2.2692569051167668E+16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-94552371046531.953</v>
      </c>
      <c r="L5799" s="444">
        <f t="shared" ca="1" si="194"/>
        <v>-2.27871214222142E+16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-2.27871214222142E+16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-94946339259225.828</v>
      </c>
      <c r="L5800" s="444">
        <f t="shared" ca="1" si="194"/>
        <v>-2.2882067761473424E+16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-2.2882067761473424E+16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-95341949006139.266</v>
      </c>
      <c r="L5801" s="444">
        <f t="shared" ca="1" si="194"/>
        <v>-2.2977409710479564E+16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-2.2977409710479564E+16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-95739207126998.188</v>
      </c>
      <c r="L5802" s="444">
        <f t="shared" ca="1" si="194"/>
        <v>-2.3073148917606564E+16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-2.3073148917606564E+16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-96138120490027.344</v>
      </c>
      <c r="L5803" s="444">
        <f t="shared" ca="1" si="194"/>
        <v>-2.3169287038096592E+16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-2.3169287038096592E+16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-96538695992069.125</v>
      </c>
      <c r="L5804" s="444">
        <f t="shared" ca="1" si="194"/>
        <v>-2.326582573408866E+16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-2.326582573408866E+16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-96940940558702.75</v>
      </c>
      <c r="L5805" s="444">
        <f t="shared" ca="1" si="194"/>
        <v>-2.3362766674647364E+16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-2.3362766674647364E+16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-97344861144364.016</v>
      </c>
      <c r="L5806" s="444">
        <f t="shared" ca="1" si="194"/>
        <v>-2.3460111535791728E+16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-2.3460111535791728E+16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-97750464732465.531</v>
      </c>
      <c r="L5807" s="444">
        <f t="shared" ca="1" si="194"/>
        <v>-2.3557862000524192E+16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-2.3557862000524192E+16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-98157758335517.469</v>
      </c>
      <c r="L5808" s="444">
        <f t="shared" ca="1" si="194"/>
        <v>-2.3656019758859708E+16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-2.3656019758859708E+16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-98566748995248.781</v>
      </c>
      <c r="L5809" s="444">
        <f t="shared" ca="1" si="194"/>
        <v>-2.3754586507854956E+16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-2.3754586507854956E+16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-98977443782728.984</v>
      </c>
      <c r="L5810" s="444">
        <f t="shared" ca="1" si="194"/>
        <v>-2.3853563951637684E+16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-2.3853563951637684E+16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-99389849798490.344</v>
      </c>
      <c r="L5811" s="444">
        <f t="shared" ca="1" si="194"/>
        <v>-2.3952953801436176E+16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-2.3952953801436176E+16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-99803974172650.734</v>
      </c>
      <c r="L5812" s="444">
        <f t="shared" ca="1" si="194"/>
        <v>-2.4052757775608828E+16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-2.4052757775608828E+16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-100219824065036.78</v>
      </c>
      <c r="L5813" s="444">
        <f t="shared" ca="1" si="194"/>
        <v>-2.4152977599673864E+16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-2.4152977599673864E+16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-100637406665307.77</v>
      </c>
      <c r="L5814" s="444">
        <f t="shared" ca="1" si="194"/>
        <v>-2.4253615006339172E+16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-2.4253615006339172E+16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-101056729193079.88</v>
      </c>
      <c r="L5815" s="444">
        <f t="shared" ca="1" si="194"/>
        <v>-2.4354671735532252E+16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-2.4354671735532252E+16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-101477798898051.05</v>
      </c>
      <c r="L5816" s="444">
        <f t="shared" ca="1" si="194"/>
        <v>-2.4456149534430304E+16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-2.4456149534430304E+16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-101900623060126.27</v>
      </c>
      <c r="L5817" s="444">
        <f t="shared" ca="1" si="194"/>
        <v>-2.4558050157490432E+16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-2.4558050157490432E+16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-102325208989543.47</v>
      </c>
      <c r="L5818" s="444">
        <f t="shared" ca="1" si="194"/>
        <v>-2.4660375366479976E+16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-2.4660375366479976E+16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-102751564026999.91</v>
      </c>
      <c r="L5819" s="444">
        <f t="shared" ca="1" si="194"/>
        <v>-2.4763126930506976E+16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-2.4763126930506976E+16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-103179695543779.06</v>
      </c>
      <c r="L5820" s="444">
        <f t="shared" ca="1" si="194"/>
        <v>-2.4866306626050756E+16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-2.4866306626050756E+16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-103609610941878.16</v>
      </c>
      <c r="L5821" s="444">
        <f t="shared" ca="1" si="194"/>
        <v>-2.4969916236992636E+16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-2.4969916236992636E+16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-104041317654135.98</v>
      </c>
      <c r="L5822" s="444">
        <f t="shared" ca="1" si="194"/>
        <v>-2.5073957554646772E+16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-2.5073957554646772E+16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-104474823144361.55</v>
      </c>
      <c r="L5823" s="444">
        <f t="shared" ca="1" si="194"/>
        <v>-2.5178432377791132E+16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-2.5178432377791132E+16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-104910134907463.05</v>
      </c>
      <c r="L5824" s="444">
        <f t="shared" ca="1" si="194"/>
        <v>-2.5283342512698596E+16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-2.5283342512698596E+16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-105347260469577.48</v>
      </c>
      <c r="L5825" s="444">
        <f t="shared" ca="1" si="194"/>
        <v>-2.5388689773168172E+16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-2.5388689773168172E+16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-105786207388200.72</v>
      </c>
      <c r="L5826" s="444">
        <f t="shared" ca="1" si="194"/>
        <v>-2.5494475980556372E+16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-2.5494475980556372E+16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-106226983252318.22</v>
      </c>
      <c r="L5827" s="444">
        <f t="shared" ca="1" si="194"/>
        <v>-2.5600702963808692E+16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-2.5600702963808692E+16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-106669595682536.22</v>
      </c>
      <c r="L5828" s="444">
        <f t="shared" ca="1" si="194"/>
        <v>-2.5707372559491228E+16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-2.5707372559491228E+16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-107114052331213.45</v>
      </c>
      <c r="L5829" s="444">
        <f t="shared" ca="1" si="194"/>
        <v>-2.581448661182244E+16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-2.581448661182244E+16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-107560360882593.5</v>
      </c>
      <c r="L5830" s="444">
        <f t="shared" ca="1" si="194"/>
        <v>-2.5922046972705032E+16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-2.5922046972705032E+16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-108008529052937.63</v>
      </c>
      <c r="L5831" s="444">
        <f t="shared" ca="1" si="194"/>
        <v>-2.6030055501757968E+16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-2.6030055501757968E+16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-108458564590658.2</v>
      </c>
      <c r="L5832" s="444">
        <f t="shared" ca="1" si="194"/>
        <v>-2.6138514066348628E+16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-2.6138514066348628E+16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-108910475276452.61</v>
      </c>
      <c r="L5833" s="444">
        <f t="shared" ca="1" si="194"/>
        <v>-2.624742454162508E+16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-2.624742454162508E+16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-109364268923437.83</v>
      </c>
      <c r="L5834" s="444">
        <f t="shared" ca="1" si="194"/>
        <v>-2.6356788810548516E+16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-2.6356788810548516E+16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-109819953377285.48</v>
      </c>
      <c r="L5835" s="444">
        <f t="shared" ca="1" si="194"/>
        <v>-2.64666087639258E+16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-2.64666087639258E+16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-110277536516357.5</v>
      </c>
      <c r="L5836" s="444">
        <f t="shared" ca="1" si="194"/>
        <v>-2.6576886300442156E+16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-2.6576886300442156E+16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-110737026251842.31</v>
      </c>
      <c r="L5837" s="444">
        <f t="shared" ca="1" si="194"/>
        <v>-2.6687623326694E+16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-2.6687623326694E+16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-111198430527891.67</v>
      </c>
      <c r="L5838" s="444">
        <f t="shared" ca="1" si="194"/>
        <v>-2.6798821757221892E+16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-2.6798821757221892E+16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-111661757321757.88</v>
      </c>
      <c r="L5839" s="444">
        <f t="shared" ca="1" si="194"/>
        <v>-2.6910483514543648E+16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-2.6910483514543648E+16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-112127014643931.86</v>
      </c>
      <c r="L5840" s="444">
        <f t="shared" ca="1" si="194"/>
        <v>-2.702261052918758E+16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-2.702261052918758E+16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-112594210538281.58</v>
      </c>
      <c r="L5841" s="444">
        <f t="shared" ca="1" si="194"/>
        <v>-2.713520473972586E+16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-2.713520473972586E+16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-113063353082191.08</v>
      </c>
      <c r="L5842" s="444">
        <f t="shared" ca="1" si="194"/>
        <v>-2.7248268092808052E+16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-2.7248268092808052E+16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-113534450386700.22</v>
      </c>
      <c r="L5843" s="444">
        <f t="shared" ca="1" si="194"/>
        <v>-2.7361802543194752E+16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-2.7361802543194752E+16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-114007510596644.8</v>
      </c>
      <c r="L5844" s="444">
        <f t="shared" ca="1" si="194"/>
        <v>-2.7475810053791396E+16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-2.7475810053791396E+16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-114482541890797.48</v>
      </c>
      <c r="L5845" s="444">
        <f t="shared" ca="1" si="194"/>
        <v>-2.7590292595682192E+16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-2.7590292595682192E+16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-114959552482009.13</v>
      </c>
      <c r="L5846" s="444">
        <f t="shared" ca="1" si="194"/>
        <v>-2.77052521481642E+16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-2.77052521481642E+16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-115438550617350.83</v>
      </c>
      <c r="L5847" s="444">
        <f t="shared" ca="1" si="194"/>
        <v>-2.7820690698781552E+16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-2.7820690698781552E+16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-115919544578256.47</v>
      </c>
      <c r="L5848" s="444">
        <f t="shared" ca="1" si="194"/>
        <v>-2.7936610243359808E+16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-2.7936610243359808E+16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-116402542680665.86</v>
      </c>
      <c r="L5849" s="444">
        <f t="shared" ca="1" si="194"/>
        <v>-2.8053012786040472E+16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-2.8053012786040472E+16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-116887553275168.63</v>
      </c>
      <c r="L5850" s="444">
        <f t="shared" ca="1" si="194"/>
        <v>-2.816990033931564E+16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-2.816990033931564E+16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-117374584747148.5</v>
      </c>
      <c r="L5851" s="444">
        <f t="shared" ca="1" si="194"/>
        <v>-2.8287274924062788E+16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-2.8287274924062788E+16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-117863645516928.3</v>
      </c>
      <c r="L5852" s="444">
        <f t="shared" ca="1" si="194"/>
        <v>-2.8405138569579716E+16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-2.8405138569579716E+16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-118354744039915.48</v>
      </c>
      <c r="L5853" s="444">
        <f t="shared" ca="1" si="194"/>
        <v>-2.8523493313619632E+16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-2.8523493313619632E+16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-118847888806748.48</v>
      </c>
      <c r="L5854" s="444">
        <f t="shared" ca="1" si="194"/>
        <v>-2.864234120242638E+16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-2.864234120242638E+16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-119343088343443.25</v>
      </c>
      <c r="L5855" s="444">
        <f t="shared" ca="1" si="194"/>
        <v>-2.8761684290769824E+16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-2.8761684290769824E+16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-119840351211540.94</v>
      </c>
      <c r="L5856" s="444">
        <f t="shared" ca="1" si="194"/>
        <v>-2.8881524641981364E+16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-2.8881524641981364E+16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-120339686008255.67</v>
      </c>
      <c r="L5857" s="444">
        <f t="shared" ca="1" si="194"/>
        <v>-2.900186432798962E+16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-2.900186432798962E+16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-120841101366623.42</v>
      </c>
      <c r="L5858" s="444">
        <f t="shared" ca="1" si="194"/>
        <v>-2.9122705429356244E+16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-2.9122705429356244E+16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-121344605955651</v>
      </c>
      <c r="L5859" s="444">
        <f t="shared" ca="1" si="194"/>
        <v>-2.9244050035311896E+16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-2.9244050035311896E+16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-121850208480466.23</v>
      </c>
      <c r="L5860" s="444">
        <f t="shared" ca="1" si="194"/>
        <v>-2.9365900243792364E+16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-2.9365900243792364E+16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-122357917682468.19</v>
      </c>
      <c r="L5861" s="444">
        <f t="shared" ca="1" si="194"/>
        <v>-2.9488258161474832E+16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-2.9488258161474832E+16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-122867742339478.48</v>
      </c>
      <c r="L5862" s="444">
        <f t="shared" ca="1" si="194"/>
        <v>-2.9611125903814312E+16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-2.9611125903814312E+16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-123379691265892.97</v>
      </c>
      <c r="L5863" s="444">
        <f t="shared" ca="1" si="194"/>
        <v>-2.9734505595080204E+16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-2.9734505595080204E+16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-123893773312834.19</v>
      </c>
      <c r="L5864" s="444">
        <f t="shared" ca="1" si="194"/>
        <v>-2.985839936839304E+16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-2.985839936839304E+16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-124409997368304.34</v>
      </c>
      <c r="L5865" s="444">
        <f t="shared" ca="1" si="194"/>
        <v>-2.9982809365761344E+16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-2.9982809365761344E+16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-124928372357338.94</v>
      </c>
      <c r="L5866" s="444">
        <f t="shared" ca="1" si="194"/>
        <v>-3.0107737738118684E+16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-3.0107737738118684E+16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-125448907242161.19</v>
      </c>
      <c r="L5867" s="444">
        <f t="shared" ca="1" si="194"/>
        <v>-3.0233186645360844E+16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-3.0233186645360844E+16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-125971611022336.84</v>
      </c>
      <c r="L5868" s="444">
        <f t="shared" ca="1" si="194"/>
        <v>-3.035915825638318E+16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-3.035915825638318E+16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-126496492734929.92</v>
      </c>
      <c r="L5869" s="444">
        <f t="shared" ca="1" si="194"/>
        <v>-3.0485654749118108E+16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-3.0485654749118108E+16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-127023561454658.8</v>
      </c>
      <c r="L5870" s="444">
        <f t="shared" ca="1" si="194"/>
        <v>-3.0612678310572768E+16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-3.0612678310572768E+16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-127552826294053.2</v>
      </c>
      <c r="L5871" s="444">
        <f t="shared" ca="1" si="194"/>
        <v>-3.074023113686682E+16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-3.074023113686682E+16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-128084296403611.73</v>
      </c>
      <c r="L5872" s="444">
        <f t="shared" ca="1" si="194"/>
        <v>-3.0868315433270432E+16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-3.0868315433270432E+16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-128617980971960.13</v>
      </c>
      <c r="L5873" s="444">
        <f t="shared" ref="L5873:L6127" ca="1" si="199">I5873-J5873+K5873</f>
        <v>-3.0996933414242392E+16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-3.0996933414242392E+16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-129153889226009.97</v>
      </c>
      <c r="L5874" s="444">
        <f t="shared" ca="1" si="199"/>
        <v>-3.11260873034684E+16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-3.11260873034684E+16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-129692030431118.31</v>
      </c>
      <c r="L5875" s="444">
        <f t="shared" ca="1" si="199"/>
        <v>-3.125577933389952E+16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-3.125577933389952E+16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-130232413891248</v>
      </c>
      <c r="L5876" s="444">
        <f t="shared" ca="1" si="199"/>
        <v>-3.1386011747790768E+16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-3.1386011747790768E+16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-130775048949128.19</v>
      </c>
      <c r="L5877" s="444">
        <f t="shared" ca="1" si="199"/>
        <v>-3.1516786796739896E+16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-3.1516786796739896E+16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-131319944986416.23</v>
      </c>
      <c r="L5878" s="444">
        <f t="shared" ca="1" si="199"/>
        <v>-3.1648106741726312E+16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-3.1648106741726312E+16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-131867111423859.63</v>
      </c>
      <c r="L5879" s="444">
        <f t="shared" ca="1" si="199"/>
        <v>-3.1779973853150172E+16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-3.1779973853150172E+16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-132416557721459.03</v>
      </c>
      <c r="L5880" s="444">
        <f t="shared" ca="1" si="199"/>
        <v>-3.1912390410871632E+16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-3.1912390410871632E+16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-132968293378631.8</v>
      </c>
      <c r="L5881" s="444">
        <f t="shared" ca="1" si="199"/>
        <v>-3.2045358704250264E+16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-3.2045358704250264E+16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-133522327934376.09</v>
      </c>
      <c r="L5882" s="444">
        <f t="shared" ca="1" si="199"/>
        <v>-3.217888103218464E+16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-3.217888103218464E+16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-134078670967436</v>
      </c>
      <c r="L5883" s="444">
        <f t="shared" ca="1" si="199"/>
        <v>-3.2312959703152076E+16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-3.2312959703152076E+16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-134637332096466.98</v>
      </c>
      <c r="L5884" s="444">
        <f t="shared" ca="1" si="199"/>
        <v>-3.2447597035248544E+16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-3.2447597035248544E+16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-135198320980202.28</v>
      </c>
      <c r="L5885" s="444">
        <f t="shared" ca="1" si="199"/>
        <v>-3.2582795356228748E+16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-3.2582795356228748E+16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-135761647317619.78</v>
      </c>
      <c r="L5886" s="444">
        <f t="shared" ca="1" si="199"/>
        <v>-3.2718557003546368E+16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-3.2718557003546368E+16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-136327320848109.86</v>
      </c>
      <c r="L5887" s="444">
        <f t="shared" ca="1" si="199"/>
        <v>-3.2854884324394476E+16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-3.2854884324394476E+16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-136895351351643.64</v>
      </c>
      <c r="L5888" s="444">
        <f t="shared" ca="1" si="199"/>
        <v>-3.299177967574612E+16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-3.299177967574612E+16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-137465748648942.14</v>
      </c>
      <c r="L5889" s="444">
        <f t="shared" ca="1" si="199"/>
        <v>-3.3129245424395064E+16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-3.3129245424395064E+16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-138038522601646.09</v>
      </c>
      <c r="L5890" s="444">
        <f t="shared" ca="1" si="199"/>
        <v>-3.3267283946996712E+16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-3.3267283946996712E+16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-138613683112486.3</v>
      </c>
      <c r="L5891" s="444">
        <f t="shared" ca="1" si="199"/>
        <v>-3.34058976301092E+16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-3.34058976301092E+16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-139191240125455</v>
      </c>
      <c r="L5892" s="444">
        <f t="shared" ca="1" si="199"/>
        <v>-3.3545088870234656E+16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-3.3545088870234656E+16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-139771203625977.73</v>
      </c>
      <c r="L5893" s="444">
        <f t="shared" ca="1" si="199"/>
        <v>-3.3684860073860632E+16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-3.3684860073860632E+16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-140353583641085.97</v>
      </c>
      <c r="L5894" s="444">
        <f t="shared" ca="1" si="199"/>
        <v>-3.3825213657501716E+16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-3.3825213657501716E+16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-140938390239590.47</v>
      </c>
      <c r="L5895" s="444">
        <f t="shared" ca="1" si="199"/>
        <v>-3.3966152047741308E+16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-3.3966152047741308E+16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-141525633532255.44</v>
      </c>
      <c r="L5896" s="444">
        <f t="shared" ca="1" si="199"/>
        <v>-3.4107677681273564E+16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-3.4107677681273564E+16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-142115323671973.19</v>
      </c>
      <c r="L5897" s="444">
        <f t="shared" ca="1" si="199"/>
        <v>-3.4249793004945536E+16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-3.4249793004945536E+16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-142707470853939.72</v>
      </c>
      <c r="L5898" s="444">
        <f t="shared" ca="1" si="199"/>
        <v>-3.4392500475799476E+16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-3.4392500475799476E+16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-143302085315831.16</v>
      </c>
      <c r="L5899" s="444">
        <f t="shared" ca="1" si="199"/>
        <v>-3.4535802561115308E+16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-3.4535802561115308E+16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-143899177337980.44</v>
      </c>
      <c r="L5900" s="444">
        <f t="shared" ca="1" si="199"/>
        <v>-3.4679701738453288E+16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-3.4679701738453288E+16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-144498757243555.34</v>
      </c>
      <c r="L5901" s="444">
        <f t="shared" ca="1" si="199"/>
        <v>-3.4824200495696844E+16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-3.4824200495696844E+16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-145100835398736.84</v>
      </c>
      <c r="L5902" s="444">
        <f t="shared" ca="1" si="199"/>
        <v>-3.496930133109558E+16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-3.496930133109558E+16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-145705422212898.22</v>
      </c>
      <c r="L5903" s="444">
        <f t="shared" ca="1" si="199"/>
        <v>-3.511500675330848E+16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-3.511500675330848E+16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-146312528138785.31</v>
      </c>
      <c r="L5904" s="444">
        <f t="shared" ca="1" si="199"/>
        <v>-3.5261319281447264E+16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-3.5261319281447264E+16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-146922163672696.94</v>
      </c>
      <c r="L5905" s="444">
        <f t="shared" ca="1" si="199"/>
        <v>-3.540824144511996E+16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-3.540824144511996E+16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-147534339354666.5</v>
      </c>
      <c r="L5906" s="444">
        <f t="shared" ca="1" si="199"/>
        <v>-3.5555775784474628E+16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-3.5555775784474628E+16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-148149065768644.31</v>
      </c>
      <c r="L5907" s="444">
        <f t="shared" ca="1" si="199"/>
        <v>-3.5703924850243272E+16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-3.5703924850243272E+16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-148766353542680.31</v>
      </c>
      <c r="L5908" s="444">
        <f t="shared" ca="1" si="199"/>
        <v>-3.5852691203785952E+16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-3.5852691203785952E+16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-149386213349108.13</v>
      </c>
      <c r="L5909" s="444">
        <f t="shared" ca="1" si="199"/>
        <v>-3.600207741713506E+16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-3.600207741713506E+16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-150008655904729.41</v>
      </c>
      <c r="L5910" s="444">
        <f t="shared" ca="1" si="199"/>
        <v>-3.6152086073039792E+16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-3.6152086073039792E+16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-150633691970999.13</v>
      </c>
      <c r="L5911" s="444">
        <f t="shared" ca="1" si="199"/>
        <v>-3.6302719765010792E+16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-3.6302719765010792E+16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-151261332354211.63</v>
      </c>
      <c r="L5912" s="444">
        <f t="shared" ca="1" si="199"/>
        <v>-3.6453981097365E+16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-3.6453981097365E+16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-151891587905687.5</v>
      </c>
      <c r="L5913" s="444">
        <f t="shared" ca="1" si="199"/>
        <v>-3.6605872685270688E+16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-3.6605872685270688E+16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-152524469521961.19</v>
      </c>
      <c r="L5914" s="444">
        <f t="shared" ca="1" si="199"/>
        <v>-3.6758397154792648E+16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-3.6758397154792648E+16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-153159988144969.38</v>
      </c>
      <c r="L5915" s="444">
        <f t="shared" ca="1" si="199"/>
        <v>-3.6911557142937616E+16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-3.6911557142937616E+16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-153798154762240.06</v>
      </c>
      <c r="L5916" s="444">
        <f t="shared" ca="1" si="199"/>
        <v>-3.7065355297699856E+16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-3.7065355297699856E+16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-154438980407082.72</v>
      </c>
      <c r="L5917" s="444">
        <f t="shared" ca="1" si="199"/>
        <v>-3.7219794278106936E+16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-3.7219794278106936E+16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-155082476158778.91</v>
      </c>
      <c r="L5918" s="444">
        <f t="shared" ca="1" si="199"/>
        <v>-3.7374876754265712E+16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-3.7374876754265712E+16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-155728653142773.81</v>
      </c>
      <c r="L5919" s="444">
        <f t="shared" ca="1" si="199"/>
        <v>-3.7530605407408488E+16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-3.7530605407408488E+16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-156377522530868.69</v>
      </c>
      <c r="L5920" s="444">
        <f t="shared" ca="1" si="199"/>
        <v>-3.768698292993936E+16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-3.768698292993936E+16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-157029095541414</v>
      </c>
      <c r="L5921" s="444">
        <f t="shared" ca="1" si="199"/>
        <v>-3.7844012025480776E+16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-3.7844012025480776E+16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-157683383439503.22</v>
      </c>
      <c r="L5922" s="444">
        <f t="shared" ca="1" si="199"/>
        <v>-3.800169540892028E+16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-3.800169540892028E+16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-158340397537167.84</v>
      </c>
      <c r="L5923" s="444">
        <f t="shared" ca="1" si="199"/>
        <v>-3.8160035806457448E+16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-3.8160035806457448E+16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-159000149193572.69</v>
      </c>
      <c r="L5924" s="444">
        <f t="shared" ca="1" si="199"/>
        <v>-3.8319035955651024E+16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-3.8319035955651024E+16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-159662649815212.59</v>
      </c>
      <c r="L5925" s="444">
        <f t="shared" ca="1" si="199"/>
        <v>-3.847869860546624E+16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-3.847869860546624E+16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-160327910856109.34</v>
      </c>
      <c r="L5926" s="444">
        <f t="shared" ca="1" si="199"/>
        <v>-3.8639026516322352E+16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-3.8639026516322352E+16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-160995943818009.81</v>
      </c>
      <c r="L5927" s="444">
        <f t="shared" ca="1" si="199"/>
        <v>-3.880002246014036E+16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-3.880002246014036E+16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-161666760250584.84</v>
      </c>
      <c r="L5928" s="444">
        <f t="shared" ca="1" si="199"/>
        <v>-3.8961689220390944E+16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-3.8961689220390944E+16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-162340371751628.94</v>
      </c>
      <c r="L5929" s="444">
        <f t="shared" ca="1" si="199"/>
        <v>-3.9124029592142576E+16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-3.9124029592142576E+16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-163016789967260.72</v>
      </c>
      <c r="L5930" s="444">
        <f t="shared" ca="1" si="199"/>
        <v>-3.928704638210984E+16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-3.928704638210984E+16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-163696026592124.34</v>
      </c>
      <c r="L5931" s="444">
        <f t="shared" ca="1" si="199"/>
        <v>-3.9450742408701968E+16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-3.9450742408701968E+16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-164378093369591.53</v>
      </c>
      <c r="L5932" s="444">
        <f t="shared" ca="1" si="199"/>
        <v>-3.961512050207156E+16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-3.961512050207156E+16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-165063002091964.84</v>
      </c>
      <c r="L5933" s="444">
        <f t="shared" ca="1" si="199"/>
        <v>-3.9780183504163528E+16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-3.9780183504163528E+16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-165750764600681.38</v>
      </c>
      <c r="L5934" s="444">
        <f t="shared" ca="1" si="199"/>
        <v>-3.9945934268764208E+16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-3.9945934268764208E+16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-166441392786517.53</v>
      </c>
      <c r="L5935" s="444">
        <f t="shared" ca="1" si="199"/>
        <v>-4.0112375661550728E+16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-4.0112375661550728E+16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-167134898589794.69</v>
      </c>
      <c r="L5936" s="444">
        <f t="shared" ca="1" si="199"/>
        <v>-4.027951056014052E+16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-4.027951056014052E+16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-167831294000585.5</v>
      </c>
      <c r="L5937" s="444">
        <f t="shared" ca="1" si="199"/>
        <v>-4.0447341854141104E+16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-4.0447341854141104E+16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-168530591058921.25</v>
      </c>
      <c r="L5938" s="444">
        <f t="shared" ca="1" si="199"/>
        <v>-4.0615872445200024E+16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-4.0615872445200024E+16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-169232801855000.09</v>
      </c>
      <c r="L5939" s="444">
        <f t="shared" ca="1" si="199"/>
        <v>-4.0785105247055024E+16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-4.0785105247055024E+16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-169937938529395.94</v>
      </c>
      <c r="L5940" s="444">
        <f t="shared" ca="1" si="199"/>
        <v>-4.0955043185584416E+16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-4.0955043185584416E+16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-170646013273268.41</v>
      </c>
      <c r="L5941" s="444">
        <f t="shared" ca="1" si="199"/>
        <v>-4.1125689198857688E+16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-4.1125689198857688E+16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-171357038328573.69</v>
      </c>
      <c r="L5942" s="444">
        <f t="shared" ca="1" si="199"/>
        <v>-4.1297046237186264E+16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-4.1297046237186264E+16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-172071025988276.09</v>
      </c>
      <c r="L5943" s="444">
        <f t="shared" ca="1" si="199"/>
        <v>-4.1469117263174544E+16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-4.1469117263174544E+16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-172787988596560.59</v>
      </c>
      <c r="L5944" s="444">
        <f t="shared" ca="1" si="199"/>
        <v>-4.1641905251771104E+16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-4.1641905251771104E+16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-173507938549046.25</v>
      </c>
      <c r="L5945" s="444">
        <f t="shared" ca="1" si="199"/>
        <v>-4.1815413190320152E+16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-4.1815413190320152E+16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-174230888293000.63</v>
      </c>
      <c r="L5946" s="444">
        <f t="shared" ca="1" si="199"/>
        <v>-4.1989644078613152E+16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-4.1989644078613152E+16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-174956850327554.81</v>
      </c>
      <c r="L5947" s="444">
        <f t="shared" ca="1" si="199"/>
        <v>-4.2164600928940704E+16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-4.2164600928940704E+16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-175685837203919.59</v>
      </c>
      <c r="L5948" s="444">
        <f t="shared" ca="1" si="199"/>
        <v>-4.2340286766144624E+16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-4.2340286766144624E+16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-176417861525602.59</v>
      </c>
      <c r="L5949" s="444">
        <f t="shared" ca="1" si="199"/>
        <v>-4.2516704627670224E+16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-4.2516704627670224E+16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-177152935948625.94</v>
      </c>
      <c r="L5950" s="444">
        <f t="shared" ca="1" si="199"/>
        <v>-4.2693857563618848E+16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-4.2693857563618848E+16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-177891073181745.19</v>
      </c>
      <c r="L5951" s="444">
        <f t="shared" ca="1" si="199"/>
        <v>-4.2871748636800592E+16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-4.2871748636800592E+16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-178632285986669.13</v>
      </c>
      <c r="L5952" s="444">
        <f t="shared" ca="1" si="199"/>
        <v>-4.3050380922787264E+16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-4.3050380922787264E+16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-179376587178280.25</v>
      </c>
      <c r="L5953" s="444">
        <f t="shared" ca="1" si="199"/>
        <v>-4.3229757509965544E+16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-4.3229757509965544E+16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-180123989624856.44</v>
      </c>
      <c r="L5954" s="444">
        <f t="shared" ca="1" si="199"/>
        <v>-4.34098814995904E+16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-4.34098814995904E+16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-180874506248293.34</v>
      </c>
      <c r="L5955" s="444">
        <f t="shared" ca="1" si="199"/>
        <v>-4.3590756005838696E+16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-4.3590756005838696E+16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-181628150024327.91</v>
      </c>
      <c r="L5956" s="444">
        <f t="shared" ca="1" si="199"/>
        <v>-4.3772384155863024E+16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-4.3772384155863024E+16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-182384933982762.59</v>
      </c>
      <c r="L5957" s="444">
        <f t="shared" ca="1" si="199"/>
        <v>-4.3954769089845784E+16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-4.3954769089845784E+16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-183144871207690.75</v>
      </c>
      <c r="L5958" s="444">
        <f t="shared" ca="1" si="199"/>
        <v>-4.4137913961053472E+16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-4.4137913961053472E+16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-183907974837722.81</v>
      </c>
      <c r="L5959" s="444">
        <f t="shared" ca="1" si="199"/>
        <v>-4.4321821935891192E+16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-4.4321821935891192E+16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-184674258066213.31</v>
      </c>
      <c r="L5960" s="444">
        <f t="shared" ca="1" si="199"/>
        <v>-4.4506496193957408E+16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-4.4506496193957408E+16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-185443734141489.19</v>
      </c>
      <c r="L5961" s="444">
        <f t="shared" ca="1" si="199"/>
        <v>-4.4691939928098896E+16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-4.4691939928098896E+16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-186216416367078.72</v>
      </c>
      <c r="L5962" s="444">
        <f t="shared" ca="1" si="199"/>
        <v>-4.4878156344465976E+16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-4.4878156344465976E+16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-186992318101941.56</v>
      </c>
      <c r="L5963" s="444">
        <f t="shared" ca="1" si="199"/>
        <v>-4.506514866256792E+16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-4.506514866256792E+16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-187771452760699.66</v>
      </c>
      <c r="L5964" s="444">
        <f t="shared" ca="1" si="199"/>
        <v>-4.5252920115328616E+16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-4.5252920115328616E+16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-188553833813869.22</v>
      </c>
      <c r="L5965" s="444">
        <f t="shared" ca="1" si="199"/>
        <v>-4.5441473949142488E+16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-4.5441473949142488E+16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-189339474788093.69</v>
      </c>
      <c r="L5966" s="444">
        <f t="shared" ca="1" si="199"/>
        <v>-4.5630813423930584E+16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-4.5630813423930584E+16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-190128389266377.44</v>
      </c>
      <c r="L5967" s="444">
        <f t="shared" ca="1" si="199"/>
        <v>-4.582094181319696E+16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-4.582094181319696E+16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-190920590888320.66</v>
      </c>
      <c r="L5968" s="444">
        <f t="shared" ca="1" si="199"/>
        <v>-4.601186240408528E+16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-4.601186240408528E+16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-191716093350355.34</v>
      </c>
      <c r="L5969" s="444">
        <f t="shared" ca="1" si="199"/>
        <v>-4.6203578497435632E+16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-4.6203578497435632E+16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-192514910405981.81</v>
      </c>
      <c r="L5970" s="444">
        <f t="shared" ca="1" si="199"/>
        <v>-4.6396093407841616E+16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-4.6396093407841616E+16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-193317055866006.72</v>
      </c>
      <c r="L5971" s="444">
        <f t="shared" ca="1" si="199"/>
        <v>-4.6589410463707624E+16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-4.6589410463707624E+16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-194122543598781.75</v>
      </c>
      <c r="L5972" s="444">
        <f t="shared" ca="1" si="199"/>
        <v>-4.6783533007306408E+16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-4.6783533007306408E+16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-194931387530443.38</v>
      </c>
      <c r="L5973" s="444">
        <f t="shared" ca="1" si="199"/>
        <v>-4.6978464394836848E+16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-4.6978464394836848E+16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-195743601645153.53</v>
      </c>
      <c r="L5974" s="444">
        <f t="shared" ca="1" si="199"/>
        <v>-4.7174207996482E+16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-4.7174207996482E+16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-196559199985341.66</v>
      </c>
      <c r="L5975" s="444">
        <f t="shared" ca="1" si="199"/>
        <v>-4.7370767196467344E+16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-4.7370767196467344E+16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-197378196651947.25</v>
      </c>
      <c r="L5976" s="444">
        <f t="shared" ca="1" si="199"/>
        <v>-4.7568145393119288E+16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-4.7568145393119288E+16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-198200605804663.69</v>
      </c>
      <c r="L5977" s="444">
        <f t="shared" ca="1" si="199"/>
        <v>-4.7766345998923952E+16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-4.7766345998923952E+16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-199026441662183.13</v>
      </c>
      <c r="L5978" s="444">
        <f t="shared" ca="1" si="199"/>
        <v>-4.7965372440586136E+16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-4.7965372440586136E+16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-199855718502442.22</v>
      </c>
      <c r="L5979" s="444">
        <f t="shared" ca="1" si="199"/>
        <v>-4.8165228159088576E+16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-4.8165228159088576E+16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-200688450662869.06</v>
      </c>
      <c r="L5980" s="444">
        <f t="shared" ca="1" si="199"/>
        <v>-4.8365916609751448E+16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-4.8365916609751448E+16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-201524652540631.03</v>
      </c>
      <c r="L5981" s="444">
        <f t="shared" ca="1" si="199"/>
        <v>-4.856744126229208E+16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-4.856744126229208E+16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-202364338592883.66</v>
      </c>
      <c r="L5982" s="444">
        <f t="shared" ca="1" si="199"/>
        <v>-4.876980560088496E+16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-4.876980560088496E+16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-203207523337020.66</v>
      </c>
      <c r="L5983" s="444">
        <f t="shared" ca="1" si="199"/>
        <v>-4.8973013124221984E+16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-4.8973013124221984E+16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-204054221350924.94</v>
      </c>
      <c r="L5984" s="444">
        <f t="shared" ca="1" si="199"/>
        <v>-4.9177067345572912E+16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-4.9177067345572912E+16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-204904447273220.47</v>
      </c>
      <c r="L5985" s="444">
        <f t="shared" ca="1" si="199"/>
        <v>-4.9381971792846136E+16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-4.9381971792846136E+16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-205758215803525.56</v>
      </c>
      <c r="L5986" s="444">
        <f t="shared" ca="1" si="199"/>
        <v>-4.9587730008649664E+16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-4.9587730008649664E+16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-206615541702706.94</v>
      </c>
      <c r="L5987" s="444">
        <f t="shared" ca="1" si="199"/>
        <v>-4.9794345550352368E+16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-4.9794345550352368E+16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-207476439793134.88</v>
      </c>
      <c r="L5988" s="444">
        <f t="shared" ca="1" si="199"/>
        <v>-5.0001821990145504E+16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-5.0001821990145504E+16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-208340924958939.59</v>
      </c>
      <c r="L5989" s="444">
        <f t="shared" ca="1" si="199"/>
        <v>-5.021016291510444E+16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-5.021016291510444E+16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-209209012146268.5</v>
      </c>
      <c r="L5990" s="444">
        <f t="shared" ca="1" si="199"/>
        <v>-5.0419371927250712E+16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-5.0419371927250712E+16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-210080716363544.63</v>
      </c>
      <c r="L5991" s="444">
        <f t="shared" ca="1" si="199"/>
        <v>-5.0629452643614256E+16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-5.0629452643614256E+16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-210956052681726.06</v>
      </c>
      <c r="L5992" s="444">
        <f t="shared" ca="1" si="199"/>
        <v>-5.0840408696295984E+16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-5.0840408696295984E+16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-211835036234566.59</v>
      </c>
      <c r="L5993" s="444">
        <f t="shared" ca="1" si="199"/>
        <v>-5.1052243732530552E+16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-5.1052243732530552E+16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-212717682218877.31</v>
      </c>
      <c r="L5994" s="444">
        <f t="shared" ca="1" si="199"/>
        <v>-5.1264961414749432E+16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-5.1264961414749432E+16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-213604005894789.31</v>
      </c>
      <c r="L5995" s="444">
        <f t="shared" ca="1" si="199"/>
        <v>-5.1478565420644224E+16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-5.1478565420644224E+16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-214494022586017.59</v>
      </c>
      <c r="L5996" s="444">
        <f t="shared" ca="1" si="199"/>
        <v>-5.169305944323024E+16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-5.169305944323024E+16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-215387747680126</v>
      </c>
      <c r="L5997" s="444">
        <f t="shared" ca="1" si="199"/>
        <v>-5.1908447190910368E+16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-5.1908447190910368E+16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-216285196628793.19</v>
      </c>
      <c r="L5998" s="444">
        <f t="shared" ca="1" si="199"/>
        <v>-5.212473238753916E+16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-5.212473238753916E+16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-217186384948079.84</v>
      </c>
      <c r="L5999" s="444">
        <f t="shared" ca="1" si="199"/>
        <v>-5.234191877248724E+16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-5.234191877248724E+16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-218091328218696.84</v>
      </c>
      <c r="L6000" s="444">
        <f t="shared" ca="1" si="199"/>
        <v>-5.2560010100705936E+16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-5.2560010100705936E+16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-219000042086274.72</v>
      </c>
      <c r="L6001" s="444">
        <f t="shared" ca="1" si="199"/>
        <v>-5.2779010142792208E+16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-5.2779010142792208E+16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-219912542261634.19</v>
      </c>
      <c r="L6002" s="444">
        <f t="shared" ca="1" si="199"/>
        <v>-5.299892268505384E+16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-5.299892268505384E+16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-220828844521057.66</v>
      </c>
      <c r="L6003" s="444">
        <f t="shared" ca="1" si="199"/>
        <v>-5.3219751529574896E+16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-5.3219751529574896E+16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-221748964706562.06</v>
      </c>
      <c r="L6004" s="444">
        <f t="shared" ca="1" si="199"/>
        <v>-5.3441500494281456E+16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-5.3441500494281456E+16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-222672918726172.72</v>
      </c>
      <c r="L6005" s="444">
        <f t="shared" ca="1" si="199"/>
        <v>-5.3664173413007632E+16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-5.3664173413007632E+16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-223600722554198.47</v>
      </c>
      <c r="L6006" s="444">
        <f t="shared" ca="1" si="199"/>
        <v>-5.3887774135561832E+16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-5.3887774135561832E+16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-224532392231507.63</v>
      </c>
      <c r="L6007" s="444">
        <f t="shared" ca="1" si="199"/>
        <v>-5.4112306527793336E+16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-5.4112306527793336E+16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-225467943865805.56</v>
      </c>
      <c r="L6008" s="444">
        <f t="shared" ca="1" si="199"/>
        <v>-5.4337774471659144E+16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-5.4337774471659144E+16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-226407393631913.09</v>
      </c>
      <c r="L6009" s="444">
        <f t="shared" ca="1" si="199"/>
        <v>-5.4564181865291056E+16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-5.4564181865291056E+16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-227350757772046.06</v>
      </c>
      <c r="L6010" s="444">
        <f t="shared" ca="1" si="199"/>
        <v>-5.4791532623063104E+16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-5.4791532623063104E+16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-228298052596096.25</v>
      </c>
      <c r="L6011" s="444">
        <f t="shared" ca="1" si="199"/>
        <v>-5.50198306756592E+16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-5.50198306756592E+16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-229249294481913.34</v>
      </c>
      <c r="L6012" s="444">
        <f t="shared" ca="1" si="199"/>
        <v>-5.5249079970141112E+16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-5.5249079970141112E+16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-230204499875587.97</v>
      </c>
      <c r="L6013" s="444">
        <f t="shared" ca="1" si="199"/>
        <v>-5.5479284470016696E+16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-5.5479284470016696E+16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-231163685291736.22</v>
      </c>
      <c r="L6014" s="444">
        <f t="shared" ca="1" si="199"/>
        <v>-5.5710448155308432E+16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-5.5710448155308432E+16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-232126867313785.13</v>
      </c>
      <c r="L6015" s="444">
        <f t="shared" ca="1" si="199"/>
        <v>-5.5942575022622216E+16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-5.5942575022622216E+16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-233094062594259.22</v>
      </c>
      <c r="L6016" s="444">
        <f t="shared" ca="1" si="199"/>
        <v>-5.6175669085216472E+16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-5.6175669085216472E+16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-234065287855068.59</v>
      </c>
      <c r="L6017" s="444">
        <f t="shared" ca="1" si="199"/>
        <v>-5.6409734373071544E+16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-5.6409734373071544E+16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-235040559887798.13</v>
      </c>
      <c r="L6018" s="444">
        <f t="shared" ca="1" si="199"/>
        <v>-5.6644774932959344E+16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-5.6644774932959344E+16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-236019895553997.22</v>
      </c>
      <c r="L6019" s="444">
        <f t="shared" ca="1" si="199"/>
        <v>-5.6880794828513344E+16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-5.6880794828513344E+16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-237003311785472.25</v>
      </c>
      <c r="L6020" s="444">
        <f t="shared" ca="1" si="199"/>
        <v>-5.7117798140298816E+16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-5.7117798140298816E+16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-237990825584578.41</v>
      </c>
      <c r="L6021" s="444">
        <f t="shared" ca="1" si="199"/>
        <v>-5.7355788965883392E+16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-5.7355788965883392E+16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-238982454024514.13</v>
      </c>
      <c r="L6022" s="444">
        <f t="shared" ca="1" si="199"/>
        <v>-5.7594771419907904E+16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-5.7594771419907904E+16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-239978214249616.25</v>
      </c>
      <c r="L6023" s="444">
        <f t="shared" ca="1" si="199"/>
        <v>-5.783474963415752E+16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-5.783474963415752E+16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-240978123475656.28</v>
      </c>
      <c r="L6024" s="444">
        <f t="shared" ca="1" si="199"/>
        <v>-5.8075727757633176E+16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-5.8075727757633176E+16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-241982198990138.22</v>
      </c>
      <c r="L6025" s="444">
        <f t="shared" ca="1" si="199"/>
        <v>-5.8317709956623312E+16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-5.8317709956623312E+16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-242990458152597.13</v>
      </c>
      <c r="L6026" s="444">
        <f t="shared" ca="1" si="199"/>
        <v>-5.8560700414775912E+16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-5.8560700414775912E+16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-244002918394899.59</v>
      </c>
      <c r="L6027" s="444">
        <f t="shared" ca="1" si="199"/>
        <v>-5.8804703333170808E+16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-5.8804703333170808E+16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-245019597221545.03</v>
      </c>
      <c r="L6028" s="444">
        <f t="shared" ca="1" si="199"/>
        <v>-5.9049722930392352E+16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-5.9049722930392352E+16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-246040512209968.16</v>
      </c>
      <c r="L6029" s="444">
        <f t="shared" ca="1" si="199"/>
        <v>-5.929576344260232E+16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-5.929576344260232E+16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-247065681010843.03</v>
      </c>
      <c r="L6030" s="444">
        <f t="shared" ca="1" si="199"/>
        <v>-5.954282912361316E+16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-5.954282912361316E+16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-248095121348388.19</v>
      </c>
      <c r="L6031" s="444">
        <f t="shared" ca="1" si="199"/>
        <v>-5.9790924244961552E+16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-5.9790924244961552E+16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-249128851020673.16</v>
      </c>
      <c r="L6032" s="444">
        <f t="shared" ca="1" si="199"/>
        <v>-6.0040053095982224E+16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-6.0040053095982224E+16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-250166887899925.97</v>
      </c>
      <c r="L6033" s="444">
        <f t="shared" ca="1" si="199"/>
        <v>-6.0290219983882152E+16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-6.0290219983882152E+16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-251209249932842.28</v>
      </c>
      <c r="L6034" s="444">
        <f t="shared" ca="1" si="199"/>
        <v>-6.0541429233814992E+16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-6.0541429233814992E+16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-252255955140895.78</v>
      </c>
      <c r="L6035" s="444">
        <f t="shared" ca="1" si="199"/>
        <v>-6.0793685188955888E+16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-6.0793685188955888E+16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-253307021620649.53</v>
      </c>
      <c r="L6036" s="444">
        <f t="shared" ca="1" si="199"/>
        <v>-6.1046992210576536E+16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-6.1046992210576536E+16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-254362467544068.91</v>
      </c>
      <c r="L6037" s="444">
        <f t="shared" ca="1" si="199"/>
        <v>-6.1301354678120608E+16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-6.1301354678120608E+16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-255422311158835.88</v>
      </c>
      <c r="L6038" s="444">
        <f t="shared" ca="1" si="199"/>
        <v>-6.155677698927944E+16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-6.155677698927944E+16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-256486570788664.38</v>
      </c>
      <c r="L6039" s="444">
        <f t="shared" ca="1" si="199"/>
        <v>-6.1813263560068104E+16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-6.1813263560068104E+16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-257555264833617.06</v>
      </c>
      <c r="L6040" s="444">
        <f t="shared" ca="1" si="199"/>
        <v>-6.207081882490172E+16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-6.207081882490172E+16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-258628411770423.88</v>
      </c>
      <c r="L6041" s="444">
        <f t="shared" ca="1" si="199"/>
        <v>-6.2329447236672144E+16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-6.2329447236672144E+16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-259706030152800.59</v>
      </c>
      <c r="L6042" s="444">
        <f t="shared" ca="1" si="199"/>
        <v>-6.2589153266824944E+16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-6.2589153266824944E+16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-260788138611770.56</v>
      </c>
      <c r="L6043" s="444">
        <f t="shared" ca="1" si="199"/>
        <v>-6.2849941405436712E+16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-6.2849941405436712E+16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-261874755855986.28</v>
      </c>
      <c r="L6044" s="444">
        <f t="shared" ca="1" si="199"/>
        <v>-6.3111816161292696E+16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-6.3111816161292696E+16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-262965900672052.94</v>
      </c>
      <c r="L6045" s="444">
        <f t="shared" ca="1" si="199"/>
        <v>-6.3374782061964752E+16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-6.3374782061964752E+16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-264061591924853.13</v>
      </c>
      <c r="L6046" s="444">
        <f t="shared" ca="1" si="199"/>
        <v>-6.3638843653889608E+16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-6.3638843653889608E+16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-265161848557873.38</v>
      </c>
      <c r="L6047" s="444">
        <f t="shared" ca="1" si="199"/>
        <v>-6.390400550244748E+16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-6.390400550244748E+16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-266266689593531.16</v>
      </c>
      <c r="L6048" s="444">
        <f t="shared" ca="1" si="199"/>
        <v>-6.4170272192041008E+16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-6.4170272192041008E+16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-267376134133504.22</v>
      </c>
      <c r="L6049" s="444">
        <f t="shared" ca="1" si="199"/>
        <v>-6.4437648326174512E+16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-6.4437648326174512E+16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-268490201359060.47</v>
      </c>
      <c r="L6050" s="444">
        <f t="shared" ca="1" si="199"/>
        <v>-6.4706138527533576E+16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-6.4706138527533576E+16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-269608910531389.94</v>
      </c>
      <c r="L6051" s="444">
        <f t="shared" ca="1" si="199"/>
        <v>-6.4975747438064968E+16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-6.4975747438064968E+16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-270732280991937.38</v>
      </c>
      <c r="L6052" s="444">
        <f t="shared" ca="1" si="199"/>
        <v>-6.5246479719056904E+16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-6.5246479719056904E+16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-271860332162737.09</v>
      </c>
      <c r="L6053" s="444">
        <f t="shared" ca="1" si="199"/>
        <v>-6.551834005121964E+16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-6.551834005121964E+16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-272993083546748.47</v>
      </c>
      <c r="L6054" s="444">
        <f t="shared" ca="1" si="199"/>
        <v>-6.5791333134766392E+16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-6.5791333134766392E+16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-274130554728193.28</v>
      </c>
      <c r="L6055" s="444">
        <f t="shared" ca="1" si="199"/>
        <v>-6.6065463689494584E+16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-6.6065463689494584E+16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-275272765372894.09</v>
      </c>
      <c r="L6056" s="444">
        <f t="shared" ca="1" si="199"/>
        <v>-6.634073645486748E+16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-6.634073645486748E+16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-276419735228614.47</v>
      </c>
      <c r="L6057" s="444">
        <f t="shared" ca="1" si="199"/>
        <v>-6.6617156190096096E+16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-6.6617156190096096E+16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-277571484125400.41</v>
      </c>
      <c r="L6058" s="444">
        <f t="shared" ca="1" si="199"/>
        <v>-6.6894727674221496E+16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-6.6894727674221496E+16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-278728031975922.91</v>
      </c>
      <c r="L6059" s="444">
        <f t="shared" ca="1" si="199"/>
        <v>-6.7173455706197416E+16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-6.7173455706197416E+16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-279889398775822.56</v>
      </c>
      <c r="L6060" s="444">
        <f t="shared" ca="1" si="199"/>
        <v>-6.745334510497324E+16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-6.745334510497324E+16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-281055604604055.16</v>
      </c>
      <c r="L6061" s="444">
        <f t="shared" ca="1" si="199"/>
        <v>-6.7734400709577296E+16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-6.7734400709577296E+16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-282226669623238.75</v>
      </c>
      <c r="L6062" s="444">
        <f t="shared" ca="1" si="199"/>
        <v>-6.8016627379200536E+16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-6.8016627379200536E+16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-283402614080002.25</v>
      </c>
      <c r="L6063" s="444">
        <f t="shared" ca="1" si="199"/>
        <v>-6.8300029993280536E+16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-6.8300029993280536E+16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-284583458305335.56</v>
      </c>
      <c r="L6064" s="444">
        <f t="shared" ca="1" si="199"/>
        <v>-6.8584613451585872E+16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-6.8584613451585872E+16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-285769222714941.13</v>
      </c>
      <c r="L6065" s="444">
        <f t="shared" ca="1" si="199"/>
        <v>-6.8870382674300816E+16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-6.8870382674300816E+16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-286959927809586.75</v>
      </c>
      <c r="L6066" s="444">
        <f t="shared" ca="1" si="199"/>
        <v>-6.91573426021104E+16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-6.91573426021104E+16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-288155594175460</v>
      </c>
      <c r="L6067" s="444">
        <f t="shared" ca="1" si="199"/>
        <v>-6.9445498196285856E+16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-6.9445498196285856E+16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-289356242484524.38</v>
      </c>
      <c r="L6068" s="444">
        <f t="shared" ca="1" si="199"/>
        <v>-6.9734854438770384E+16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-6.9734854438770384E+16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-290561893494876.63</v>
      </c>
      <c r="L6069" s="444">
        <f t="shared" ca="1" si="199"/>
        <v>-7.0025416332265264E+16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-7.0025416332265264E+16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-291772568051105.25</v>
      </c>
      <c r="L6070" s="444">
        <f t="shared" ca="1" si="199"/>
        <v>-7.0317188900316368E+16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-7.0317188900316368E+16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-292988287084651.5</v>
      </c>
      <c r="L6071" s="444">
        <f t="shared" ca="1" si="199"/>
        <v>-7.0610177187401016E+16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-7.0610177187401016E+16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-294209071614170.88</v>
      </c>
      <c r="L6072" s="444">
        <f t="shared" ca="1" si="199"/>
        <v>-7.0904386259015184E+16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-7.0904386259015184E+16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-295434942745896.63</v>
      </c>
      <c r="L6073" s="444">
        <f t="shared" ca="1" si="199"/>
        <v>-7.119982120176108E+16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-7.119982120176108E+16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-296665921674004.5</v>
      </c>
      <c r="L6074" s="444">
        <f t="shared" ca="1" si="199"/>
        <v>-7.1496487123435088E+16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-7.1496487123435088E+16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-297902029680979.5</v>
      </c>
      <c r="L6075" s="444">
        <f t="shared" ca="1" si="199"/>
        <v>-7.1794389153116064E+16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-7.1794389153116064E+16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-299143288137983.56</v>
      </c>
      <c r="L6076" s="444">
        <f t="shared" ca="1" si="199"/>
        <v>-7.2093532441254048E+16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-7.2093532441254048E+16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-300389718505225.19</v>
      </c>
      <c r="L6077" s="444">
        <f t="shared" ca="1" si="199"/>
        <v>-7.239392215975928E+16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-7.239392215975928E+16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-301641342332330.31</v>
      </c>
      <c r="L6078" s="444">
        <f t="shared" ca="1" si="199"/>
        <v>-7.2695563502091616E+16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-7.2695563502091616E+16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-302898181258715.06</v>
      </c>
      <c r="L6079" s="444">
        <f t="shared" ca="1" si="199"/>
        <v>-7.2998461683350336E+16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-7.2998461683350336E+16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-304160257013959.75</v>
      </c>
      <c r="L6080" s="444">
        <f t="shared" ca="1" si="199"/>
        <v>-7.3302621940364288E+16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-7.3302621940364288E+16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-305427591418184.5</v>
      </c>
      <c r="L6081" s="444">
        <f t="shared" ca="1" si="199"/>
        <v>-7.360804953178248E+16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-7.360804953178248E+16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-306700206382427</v>
      </c>
      <c r="L6082" s="444">
        <f t="shared" ca="1" si="199"/>
        <v>-7.3914749738164912E+16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-7.3914749738164912E+16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-307978123909020.44</v>
      </c>
      <c r="L6083" s="444">
        <f t="shared" ca="1" si="199"/>
        <v>-7.4222727862073936E+16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-7.4222727862073936E+16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-309261366091974.75</v>
      </c>
      <c r="L6084" s="444">
        <f t="shared" ca="1" si="199"/>
        <v>-7.4531989228165904E+16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-7.4531989228165904E+16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-310549955117357.94</v>
      </c>
      <c r="L6085" s="444">
        <f t="shared" ca="1" si="199"/>
        <v>-7.4842539183283264E+16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-7.4842539183283264E+16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-311843913263680.25</v>
      </c>
      <c r="L6086" s="444">
        <f t="shared" ca="1" si="199"/>
        <v>-7.5154383096546944E+16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-7.5154383096546944E+16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-313143262902278.94</v>
      </c>
      <c r="L6087" s="444">
        <f t="shared" ca="1" si="199"/>
        <v>-7.5467526359449216E+16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-7.5467526359449216E+16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-314448026497705.06</v>
      </c>
      <c r="L6088" s="444">
        <f t="shared" ca="1" si="199"/>
        <v>-7.5781974385946928E+16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-7.5781974385946928E+16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-315758226608112.19</v>
      </c>
      <c r="L6089" s="444">
        <f t="shared" ca="1" si="199"/>
        <v>-7.609773261255504E+16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-7.609773261255504E+16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-317073885885646</v>
      </c>
      <c r="L6090" s="444">
        <f t="shared" ca="1" si="199"/>
        <v>-7.6414806498440688E+16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-7.6414806498440688E+16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-318395027076836.19</v>
      </c>
      <c r="L6091" s="444">
        <f t="shared" ca="1" si="199"/>
        <v>-7.673320152551752E+16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-7.673320152551752E+16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-319721673022989.69</v>
      </c>
      <c r="L6092" s="444">
        <f t="shared" ca="1" si="199"/>
        <v>-7.7052923198540512E+16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-7.7052923198540512E+16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-321053846660585.44</v>
      </c>
      <c r="L6093" s="444">
        <f t="shared" ca="1" si="199"/>
        <v>-7.7373977045201104E+16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-7.7373977045201104E+16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-322391571021671.25</v>
      </c>
      <c r="L6094" s="444">
        <f t="shared" ca="1" si="199"/>
        <v>-7.7696368616222768E+16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-7.7696368616222768E+16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-323734869234261.5</v>
      </c>
      <c r="L6095" s="444">
        <f t="shared" ca="1" si="199"/>
        <v>-7.8020103485457024E+16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-7.8020103485457024E+16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-325083764522737.63</v>
      </c>
      <c r="L6096" s="444">
        <f t="shared" ca="1" si="199"/>
        <v>-7.834518724997976E+16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-7.834518724997976E+16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-326438280208249</v>
      </c>
      <c r="L6097" s="444">
        <f t="shared" ca="1" si="199"/>
        <v>-7.8671625530188016E+16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-7.8671625530188016E+16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-327798439709116.75</v>
      </c>
      <c r="L6098" s="444">
        <f t="shared" ca="1" si="199"/>
        <v>-7.8999423969897136E+16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-7.8999423969897136E+16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-329164266541238.06</v>
      </c>
      <c r="L6099" s="444">
        <f t="shared" ca="1" si="199"/>
        <v>-7.9328588236438368E+16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-7.9328588236438368E+16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-330535784318493.19</v>
      </c>
      <c r="L6100" s="444">
        <f t="shared" ca="1" si="199"/>
        <v>-7.9659124020756864E+16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-7.9659124020756864E+16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-331913016753153.63</v>
      </c>
      <c r="L6101" s="444">
        <f t="shared" ca="1" si="199"/>
        <v>-7.9991037037510016E+16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-7.9991037037510016E+16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-333295987656291.75</v>
      </c>
      <c r="L6102" s="444">
        <f t="shared" ca="1" si="199"/>
        <v>-8.0324333025166304E+16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-8.0324333025166304E+16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-334684720938192.94</v>
      </c>
      <c r="L6103" s="444">
        <f t="shared" ca="1" si="199"/>
        <v>-8.0659017746104496E+16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-8.0659017746104496E+16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-336079240608768.75</v>
      </c>
      <c r="L6104" s="444">
        <f t="shared" ca="1" si="199"/>
        <v>-8.0995096986713264E+16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-8.0995096986713264E+16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-337479570777971.94</v>
      </c>
      <c r="L6105" s="444">
        <f t="shared" ca="1" si="199"/>
        <v>-8.1332576557491232E+16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-8.1332576557491232E+16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-338885735656213.44</v>
      </c>
      <c r="L6106" s="444">
        <f t="shared" ca="1" si="199"/>
        <v>-8.167146229314744E+16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-8.167146229314744E+16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-340297759554781</v>
      </c>
      <c r="L6107" s="444">
        <f t="shared" ca="1" si="199"/>
        <v>-8.2011760052702224E+16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-8.2011760052702224E+16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-341715666886259.25</v>
      </c>
      <c r="L6108" s="444">
        <f t="shared" ca="1" si="199"/>
        <v>-8.235347571958848E+16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-8.235347571958848E+16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-343139482164952</v>
      </c>
      <c r="L6109" s="444">
        <f t="shared" ca="1" si="199"/>
        <v>-8.269661520175344E+16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-8.269661520175344E+16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-344569230007306</v>
      </c>
      <c r="L6110" s="444">
        <f t="shared" ca="1" si="199"/>
        <v>-8.3041184431760752E+16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-8.3041184431760752E+16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-346004935132336.44</v>
      </c>
      <c r="L6111" s="444">
        <f t="shared" ca="1" si="199"/>
        <v>-8.3387189366893088E+16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-8.3387189366893088E+16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-347446622362054.5</v>
      </c>
      <c r="L6112" s="444">
        <f t="shared" ca="1" si="199"/>
        <v>-8.3734635989255136E+16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-8.3734635989255136E+16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-348894316621896.38</v>
      </c>
      <c r="L6113" s="444">
        <f t="shared" ca="1" si="199"/>
        <v>-8.408353030587704E+16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-8.408353030587704E+16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-350348042941154.31</v>
      </c>
      <c r="L6114" s="444">
        <f t="shared" ca="1" si="199"/>
        <v>-8.4433878348818192E+16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-8.4433878348818192E+16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-351807826453409.13</v>
      </c>
      <c r="L6115" s="444">
        <f t="shared" ca="1" si="199"/>
        <v>-8.47856861752716E+16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-8.47856861752716E+16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-353273692396965</v>
      </c>
      <c r="L6116" s="444">
        <f t="shared" ca="1" si="199"/>
        <v>-8.513895986766856E+16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-8.513895986766856E+16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-354745666115285.69</v>
      </c>
      <c r="L6117" s="444">
        <f t="shared" ca="1" si="199"/>
        <v>-8.549370553378384E+16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-8.549370553378384E+16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-356223773057432.69</v>
      </c>
      <c r="L6118" s="444">
        <f t="shared" ca="1" si="199"/>
        <v>-8.584992930684128E+16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-8.584992930684128E+16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-357708038778505.31</v>
      </c>
      <c r="L6119" s="444">
        <f t="shared" ca="1" si="199"/>
        <v>-8.6207637345619792E+16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-8.6207637345619792E+16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-359198488940082.44</v>
      </c>
      <c r="L6120" s="444">
        <f t="shared" ca="1" si="199"/>
        <v>-8.6566835834559872E+16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-8.6566835834559872E+16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-360695149310666.13</v>
      </c>
      <c r="L6121" s="444">
        <f t="shared" ca="1" si="199"/>
        <v>-8.6927530983870544E+16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-8.6927530983870544E+16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-362198045766127.25</v>
      </c>
      <c r="L6122" s="444">
        <f t="shared" ca="1" si="199"/>
        <v>-8.7289729029636672E+16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-8.7289729029636672E+16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-363707204290152.81</v>
      </c>
      <c r="L6123" s="444">
        <f t="shared" ca="1" si="199"/>
        <v>-8.7653436233926832E+16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-8.7653436233926832E+16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-365222650974695.13</v>
      </c>
      <c r="L6124" s="444">
        <f t="shared" ca="1" si="199"/>
        <v>-8.801865888490152E+16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-8.801865888490152E+16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-366744412020423</v>
      </c>
      <c r="L6125" s="444">
        <f t="shared" ca="1" si="199"/>
        <v>-8.8385403296921936E+16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-8.8385403296921936E+16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-368272513737174.75</v>
      </c>
      <c r="L6126" s="444">
        <f t="shared" ca="1" si="199"/>
        <v>-8.8753675810659104E+16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-8.8753675810659104E+16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-369806982544412.94</v>
      </c>
      <c r="L6127" s="444">
        <f t="shared" ca="1" si="199"/>
        <v>-8.912348279320352E+16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-8.912348279320352E+16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-371347844971681.31</v>
      </c>
      <c r="L6128" s="444">
        <f t="shared" ref="L6128:L6250" ca="1" si="204">I6128-J6128+K6128</f>
        <v>-8.94948306381752E+16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-8.94948306381752E+16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-372895127659063.31</v>
      </c>
      <c r="L6129" s="444">
        <f t="shared" ca="1" si="204"/>
        <v>-8.9867725765834256E+16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-8.9867725765834256E+16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-374448857357642.75</v>
      </c>
      <c r="L6130" s="444">
        <f t="shared" ca="1" si="204"/>
        <v>-9.0242174623191904E+16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-9.0242174623191904E+16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-376009060929966.25</v>
      </c>
      <c r="L6131" s="444">
        <f t="shared" ca="1" si="204"/>
        <v>-9.0618183684121872E+16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-9.0618183684121872E+16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-377575765350507.81</v>
      </c>
      <c r="L6132" s="444">
        <f t="shared" ca="1" si="204"/>
        <v>-9.0995759449472384E+16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-9.0995759449472384E+16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-379148997706134.94</v>
      </c>
      <c r="L6133" s="444">
        <f t="shared" ca="1" si="204"/>
        <v>-9.1374908447178512E+16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-9.1374908447178512E+16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-380728785196577.13</v>
      </c>
      <c r="L6134" s="444">
        <f t="shared" ca="1" si="204"/>
        <v>-9.1755637232375088E+16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-9.1755637232375088E+16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-382315155134896.19</v>
      </c>
      <c r="L6135" s="444">
        <f t="shared" ca="1" si="204"/>
        <v>-9.2137952387509984E+16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-9.2137952387509984E+16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-383908134947958.25</v>
      </c>
      <c r="L6136" s="444">
        <f t="shared" ca="1" si="204"/>
        <v>-9.2521860522457936E+16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-9.2521860522457936E+16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-385507752176908.06</v>
      </c>
      <c r="L6137" s="444">
        <f t="shared" ca="1" si="204"/>
        <v>-9.2907368274634848E+16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-9.2907368274634848E+16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-387114034477645.19</v>
      </c>
      <c r="L6138" s="444">
        <f t="shared" ca="1" si="204"/>
        <v>-9.3294482309112496E+16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-9.3294482309112496E+16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-388727009621302.06</v>
      </c>
      <c r="L6139" s="444">
        <f t="shared" ca="1" si="204"/>
        <v>-9.3683209318733792E+16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-9.3683209318733792E+16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-390346705494724.13</v>
      </c>
      <c r="L6140" s="444">
        <f t="shared" ca="1" si="204"/>
        <v>-9.4073556024228512E+16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-9.4073556024228512E+16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-391973150100952.13</v>
      </c>
      <c r="L6141" s="444">
        <f t="shared" ca="1" si="204"/>
        <v>-9.4465529174329472E+16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-9.4465529174329472E+16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-393606371559706.13</v>
      </c>
      <c r="L6142" s="444">
        <f t="shared" ca="1" si="204"/>
        <v>-9.4859135545889184E+16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-9.4859135545889184E+16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-395246398107871.63</v>
      </c>
      <c r="L6143" s="444">
        <f t="shared" ca="1" si="204"/>
        <v>-9.5254381943997056E+16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-9.5254381943997056E+16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-396893258099987.75</v>
      </c>
      <c r="L6144" s="444">
        <f t="shared" ca="1" si="204"/>
        <v>-9.565127520209704E+16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-9.565127520209704E+16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-398546980008737.69</v>
      </c>
      <c r="L6145" s="444">
        <f t="shared" ca="1" si="204"/>
        <v>-9.6049822182105776E+16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-9.6049822182105776E+16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-400207592425440.75</v>
      </c>
      <c r="L6146" s="444">
        <f t="shared" ca="1" si="204"/>
        <v>-9.6450029774531216E+16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-9.6450029774531216E+16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-401875124060546.75</v>
      </c>
      <c r="L6147" s="444">
        <f t="shared" ca="1" si="204"/>
        <v>-9.685190489859176E+16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-9.685190489859176E+16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-403549603744132.31</v>
      </c>
      <c r="L6148" s="444">
        <f t="shared" ca="1" si="204"/>
        <v>-9.7255454502335888E+16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-9.7255454502335888E+16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-405231060426399.5</v>
      </c>
      <c r="L6149" s="444">
        <f t="shared" ca="1" si="204"/>
        <v>-9.7660685562762288E+16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-9.7660685562762288E+16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-406919523178176.19</v>
      </c>
      <c r="L6150" s="444">
        <f t="shared" ca="1" si="204"/>
        <v>-9.8067605085940464E+16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-9.8067605085940464E+16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-408615021191418.63</v>
      </c>
      <c r="L6151" s="444">
        <f t="shared" ca="1" si="204"/>
        <v>-9.8476220107131888E+16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-9.8476220107131888E+16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-410317583779716.19</v>
      </c>
      <c r="L6152" s="444">
        <f t="shared" ca="1" si="204"/>
        <v>-9.88865376909116E+16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-9.88865376909116E+16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-412027240378798.31</v>
      </c>
      <c r="L6153" s="444">
        <f t="shared" ca="1" si="204"/>
        <v>-9.92985649312904E+16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-9.92985649312904E+16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-413744020547043.31</v>
      </c>
      <c r="L6154" s="444">
        <f t="shared" ca="1" si="204"/>
        <v>-9.971230895183744E+16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-9.971230895183744E+16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-415467953965989.31</v>
      </c>
      <c r="L6155" s="444">
        <f t="shared" ca="1" si="204"/>
        <v>-1.0012777690580342E+17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-1.0012777690580342E+17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-417199070440847.63</v>
      </c>
      <c r="L6156" s="444">
        <f t="shared" ca="1" si="204"/>
        <v>-1.0054497597624427E+17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-1.0054497597624427E+17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-418937399901017.81</v>
      </c>
      <c r="L6157" s="444">
        <f t="shared" ca="1" si="204"/>
        <v>-1.009639133761453E+17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-1.009639133761453E+17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-420682972400605.38</v>
      </c>
      <c r="L6158" s="444">
        <f t="shared" ca="1" si="204"/>
        <v>-1.013845963485459E+17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-1.013845963485459E+17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-422435818118941.25</v>
      </c>
      <c r="L6159" s="444">
        <f t="shared" ca="1" si="204"/>
        <v>-1.0180703216666485E+17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-1.0180703216666485E+17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-424195967361103.5</v>
      </c>
      <c r="L6160" s="444">
        <f t="shared" ca="1" si="204"/>
        <v>-1.0223122813402595E+17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-1.0223122813402595E+17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-425963450558441.44</v>
      </c>
      <c r="L6161" s="444">
        <f t="shared" ca="1" si="204"/>
        <v>-1.026571915845844E+17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-1.026571915845844E+17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-427738298269101.69</v>
      </c>
      <c r="L6162" s="444">
        <f t="shared" ca="1" si="204"/>
        <v>-1.030849298828535E+17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-1.030849298828535E+17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-429520541178556.25</v>
      </c>
      <c r="L6163" s="444">
        <f t="shared" ca="1" si="204"/>
        <v>-1.0351445042403206E+17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-1.0351445042403206E+17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-431310210100133.63</v>
      </c>
      <c r="L6164" s="444">
        <f t="shared" ca="1" si="204"/>
        <v>-1.0394576063413219E+17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-1.0394576063413219E+17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-433107335975550.81</v>
      </c>
      <c r="L6165" s="444">
        <f t="shared" ca="1" si="204"/>
        <v>-1.0437886797010774E+17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-1.0437886797010774E+17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-434911949875448.94</v>
      </c>
      <c r="L6166" s="444">
        <f t="shared" ca="1" si="204"/>
        <v>-1.048137799199832E+17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-1.048137799199832E+17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-436724082999930</v>
      </c>
      <c r="L6167" s="444">
        <f t="shared" ca="1" si="204"/>
        <v>-1.0525050400298314E+17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-1.0525050400298314E+17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-438543766679096.38</v>
      </c>
      <c r="L6168" s="444">
        <f t="shared" ca="1" si="204"/>
        <v>-1.0568904776966224E+17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-1.0568904776966224E+17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-440371032373592.69</v>
      </c>
      <c r="L6169" s="444">
        <f t="shared" ca="1" si="204"/>
        <v>-1.0612941880203584E+17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-1.0612941880203584E+17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-442205911675149.31</v>
      </c>
      <c r="L6170" s="444">
        <f t="shared" ca="1" si="204"/>
        <v>-1.0657162471371099E+17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-1.0657162471371099E+17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-444048436307129.13</v>
      </c>
      <c r="L6171" s="444">
        <f t="shared" ca="1" si="204"/>
        <v>-1.0701567315001813E+17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-1.0701567315001813E+17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-445898638125075.5</v>
      </c>
      <c r="L6172" s="444">
        <f t="shared" ca="1" si="204"/>
        <v>-1.074615717881432E+17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-1.074615717881432E+17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-447756549117263.31</v>
      </c>
      <c r="L6173" s="444">
        <f t="shared" ca="1" si="204"/>
        <v>-1.0790932833726046E+17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-1.0790932833726046E+17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-449622201405251.94</v>
      </c>
      <c r="L6174" s="444">
        <f t="shared" ca="1" si="204"/>
        <v>-1.0835895053866571E+17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-1.0835895053866571E+17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-451495627244440.44</v>
      </c>
      <c r="L6175" s="444">
        <f t="shared" ca="1" si="204"/>
        <v>-1.0881044616591016E+17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-1.0881044616591016E+17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-453376859024625.69</v>
      </c>
      <c r="L6176" s="444">
        <f t="shared" ca="1" si="204"/>
        <v>-1.0926382302493478E+17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-1.0926382302493478E+17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-455265929270561.56</v>
      </c>
      <c r="L6177" s="444">
        <f t="shared" ca="1" si="204"/>
        <v>-1.0971908895420534E+17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-1.0971908895420534E+17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-457162870642522.25</v>
      </c>
      <c r="L6178" s="444">
        <f t="shared" ca="1" si="204"/>
        <v>-1.1017625182484787E+17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-1.1017625182484787E+17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-459067715936866.13</v>
      </c>
      <c r="L6179" s="444">
        <f t="shared" ca="1" si="204"/>
        <v>-1.1063531954078474E+17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-1.1063531954078474E+17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-460980498086603.06</v>
      </c>
      <c r="L6180" s="444">
        <f t="shared" ca="1" si="204"/>
        <v>-1.1109630003887134E+17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-1.1109630003887134E+17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-462901250161963.94</v>
      </c>
      <c r="L6181" s="444">
        <f t="shared" ca="1" si="204"/>
        <v>-1.1155920128903331E+17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-1.1155920128903331E+17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-464830005370972.13</v>
      </c>
      <c r="L6182" s="444">
        <f t="shared" ca="1" si="204"/>
        <v>-1.1202403129440429E+17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-1.1202403129440429E+17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-466766797060017.88</v>
      </c>
      <c r="L6183" s="444">
        <f t="shared" ca="1" si="204"/>
        <v>-1.124907980914643E+17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-1.124907980914643E+17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-468711658714434.56</v>
      </c>
      <c r="L6184" s="444">
        <f t="shared" ca="1" si="204"/>
        <v>-1.1295950975017874E+17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-1.1295950975017874E+17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-470664623959078.06</v>
      </c>
      <c r="L6185" s="444">
        <f t="shared" ca="1" si="204"/>
        <v>-1.1343017437413781E+17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-1.1343017437413781E+17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-472625726558907.5</v>
      </c>
      <c r="L6186" s="444">
        <f t="shared" ca="1" si="204"/>
        <v>-1.1390280010069672E+17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-1.1390280010069672E+17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-474595000419569.69</v>
      </c>
      <c r="L6187" s="444">
        <f t="shared" ca="1" si="204"/>
        <v>-1.1437739510111629E+17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-1.1437739510111629E+17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-476572479587984.44</v>
      </c>
      <c r="L6188" s="444">
        <f t="shared" ca="1" si="204"/>
        <v>-1.1485396758070427E+17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-1.1485396758070427E+17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-478558198252934.5</v>
      </c>
      <c r="L6189" s="444">
        <f t="shared" ca="1" si="204"/>
        <v>-1.153325257789572E+17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-1.153325257789572E+17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-480552190745655</v>
      </c>
      <c r="L6190" s="444">
        <f t="shared" ca="1" si="204"/>
        <v>-1.1581307796970285E+17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-1.1581307796970285E+17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-482554491540428.5</v>
      </c>
      <c r="L6191" s="444">
        <f t="shared" ca="1" si="204"/>
        <v>-1.1629563246124328E+17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-1.1629563246124328E+17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-484565135255180.31</v>
      </c>
      <c r="L6192" s="444">
        <f t="shared" ca="1" si="204"/>
        <v>-1.1678019759649846E+17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-1.1678019759649846E+17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-486584156652076.94</v>
      </c>
      <c r="L6193" s="444">
        <f t="shared" ca="1" si="204"/>
        <v>-1.1726678175315054E+17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-1.1726678175315054E+17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-488611590638127.31</v>
      </c>
      <c r="L6194" s="444">
        <f t="shared" ca="1" si="204"/>
        <v>-1.1775539334378867E+17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-1.1775539334378867E+17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-490647472265786.13</v>
      </c>
      <c r="L6195" s="444">
        <f t="shared" ca="1" si="204"/>
        <v>-1.1824604081605446E+17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-1.1824604081605446E+17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-492691836733560.31</v>
      </c>
      <c r="L6196" s="444">
        <f t="shared" ca="1" si="204"/>
        <v>-1.1873873265278803E+17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-1.1873873265278803E+17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-494744719386616.81</v>
      </c>
      <c r="L6197" s="444">
        <f t="shared" ca="1" si="204"/>
        <v>-1.1923347737217466E+17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-1.1923347737217466E+17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-496806155717394.44</v>
      </c>
      <c r="L6198" s="444">
        <f t="shared" ca="1" si="204"/>
        <v>-1.1973028352789205E+17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-1.1973028352789205E+17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-498876181366216.88</v>
      </c>
      <c r="L6199" s="444">
        <f t="shared" ca="1" si="204"/>
        <v>-1.2022915970925827E+17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-1.2022915970925827E+17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-500954832121909.38</v>
      </c>
      <c r="L6200" s="444">
        <f t="shared" ca="1" si="204"/>
        <v>-1.2073011454138018E+17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-1.2073011454138018E+17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-503042143922417.31</v>
      </c>
      <c r="L6201" s="444">
        <f t="shared" ca="1" si="204"/>
        <v>-1.2123315668530259E+17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-1.2123315668530259E+17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-505138152855427.44</v>
      </c>
      <c r="L6202" s="444">
        <f t="shared" ca="1" si="204"/>
        <v>-1.2173829483815802E+17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-1.2173829483815802E+17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-507242895158991.75</v>
      </c>
      <c r="L6203" s="444">
        <f t="shared" ca="1" si="204"/>
        <v>-1.2224553773331701E+17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-1.2224553773331701E+17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-509356407222154.13</v>
      </c>
      <c r="L6204" s="444">
        <f t="shared" ca="1" si="204"/>
        <v>-1.2275489414053917E+17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-1.2275489414053917E+17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-511478725585579.88</v>
      </c>
      <c r="L6205" s="444">
        <f t="shared" ca="1" si="204"/>
        <v>-1.2326637286612475E+17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-1.2326637286612475E+17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-513609886942186.5</v>
      </c>
      <c r="L6206" s="444">
        <f t="shared" ca="1" si="204"/>
        <v>-1.2377998275306694E+17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-1.2377998275306694E+17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-515749928137778.94</v>
      </c>
      <c r="L6207" s="444">
        <f t="shared" ca="1" si="204"/>
        <v>-1.2429573268120472E+17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-1.2429573268120472E+17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-517898886171686.25</v>
      </c>
      <c r="L6208" s="444">
        <f t="shared" ca="1" si="204"/>
        <v>-1.248136315673764E+17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-1.248136315673764E+17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-520056798197401.69</v>
      </c>
      <c r="L6209" s="444">
        <f t="shared" ca="1" si="204"/>
        <v>-1.2533368836557381E+17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-1.2533368836557381E+17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-522223701523224.13</v>
      </c>
      <c r="L6210" s="444">
        <f t="shared" ca="1" si="204"/>
        <v>-1.2585591206709704E+17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-1.2585591206709704E+17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-524399633612904.38</v>
      </c>
      <c r="L6211" s="444">
        <f t="shared" ca="1" si="204"/>
        <v>-1.2638031170070995E+17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-1.2638031170070995E+17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-526584632086291.44</v>
      </c>
      <c r="L6212" s="444">
        <f t="shared" ca="1" si="204"/>
        <v>-1.2690689633279624E+17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-1.2690689633279624E+17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-528778734719984.31</v>
      </c>
      <c r="L6213" s="444">
        <f t="shared" ca="1" si="204"/>
        <v>-1.2743567506751622E+17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-1.2743567506751622E+17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-530981979447984.19</v>
      </c>
      <c r="L6214" s="444">
        <f t="shared" ca="1" si="204"/>
        <v>-1.2796665704696421E+17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-1.2796665704696421E+17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-533194404362350.94</v>
      </c>
      <c r="L6215" s="444">
        <f t="shared" ca="1" si="204"/>
        <v>-1.2849985145132656E+17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-1.2849985145132656E+17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-535416047713860.75</v>
      </c>
      <c r="L6216" s="444">
        <f t="shared" ca="1" si="204"/>
        <v>-1.2903526749904042E+17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-1.2903526749904042E+17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-537646947912668.38</v>
      </c>
      <c r="L6217" s="444">
        <f t="shared" ca="1" si="204"/>
        <v>-1.2957291444695309E+17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-1.2957291444695309E+17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-539887143528971.13</v>
      </c>
      <c r="L6218" s="444">
        <f t="shared" ca="1" si="204"/>
        <v>-1.3011280159048206E+17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-1.3011280159048206E+17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-542136673293675.31</v>
      </c>
      <c r="L6219" s="444">
        <f t="shared" ca="1" si="204"/>
        <v>-1.3065493826377574E+17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-1.3065493826377574E+17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-544395576099065.5</v>
      </c>
      <c r="L6220" s="444">
        <f t="shared" ca="1" si="204"/>
        <v>-1.3119933383987482E+17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-1.3119933383987482E+17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-546663890999478.38</v>
      </c>
      <c r="L6221" s="444">
        <f t="shared" ca="1" si="204"/>
        <v>-1.3174599773087429E+17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-1.3174599773087429E+17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-548941657211976.19</v>
      </c>
      <c r="L6222" s="444">
        <f t="shared" ca="1" si="204"/>
        <v>-1.3229493938808627E+17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-1.3229493938808627E+17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-551228914117026.06</v>
      </c>
      <c r="L6223" s="444">
        <f t="shared" ca="1" si="204"/>
        <v>-1.328461683022033E+17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-1.328461683022033E+17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-553525701259180.44</v>
      </c>
      <c r="L6224" s="444">
        <f t="shared" ca="1" si="204"/>
        <v>-1.3339969400346248E+17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-1.3339969400346248E+17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-555832058347760.31</v>
      </c>
      <c r="L6225" s="444">
        <f t="shared" ca="1" si="204"/>
        <v>-1.3395552606181024E+17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-1.3395552606181024E+17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-558148025257542.69</v>
      </c>
      <c r="L6226" s="444">
        <f t="shared" ca="1" si="204"/>
        <v>-1.3451367408706778E+17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-1.3451367408706778E+17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-560473642029449</v>
      </c>
      <c r="L6227" s="444">
        <f t="shared" ca="1" si="204"/>
        <v>-1.3507414772909723E+17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-1.3507414772909723E+17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-562808948871238.38</v>
      </c>
      <c r="L6228" s="444">
        <f t="shared" ca="1" si="204"/>
        <v>-1.3563695667796846E+17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-1.3563695667796846E+17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-565153986158201.88</v>
      </c>
      <c r="L6229" s="444">
        <f t="shared" ca="1" si="204"/>
        <v>-1.3620211066412667E+17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-1.3620211066412667E+17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-567508794433861.25</v>
      </c>
      <c r="L6230" s="444">
        <f t="shared" ca="1" si="204"/>
        <v>-1.3676961945856053E+17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-1.3676961945856053E+17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-569873414410668.88</v>
      </c>
      <c r="L6231" s="444">
        <f t="shared" ca="1" si="204"/>
        <v>-1.373394928729712E+17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-1.373394928729712E+17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-572247886970713.38</v>
      </c>
      <c r="L6232" s="444">
        <f t="shared" ca="1" si="204"/>
        <v>-1.3791174075994192E+17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-1.3791174075994192E+17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-574632253166424.63</v>
      </c>
      <c r="L6233" s="444">
        <f t="shared" ca="1" si="204"/>
        <v>-1.3848637301310835E+17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-1.3848637301310835E+17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-577026554221284.75</v>
      </c>
      <c r="L6234" s="444">
        <f t="shared" ca="1" si="204"/>
        <v>-1.3906339956732963E+17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-1.3906339956732963E+17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-579430831530540</v>
      </c>
      <c r="L6235" s="444">
        <f t="shared" ca="1" si="204"/>
        <v>-1.3964283039886018E+17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-1.3964283039886018E+17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-581845126661917.38</v>
      </c>
      <c r="L6236" s="444">
        <f t="shared" ca="1" si="204"/>
        <v>-1.402246755255221E+17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-1.402246755255221E+17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-584269481356342</v>
      </c>
      <c r="L6237" s="444">
        <f t="shared" ca="1" si="204"/>
        <v>-1.4080894500687843E+17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-1.4080894500687843E+17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-586703937528660.13</v>
      </c>
      <c r="L6238" s="444">
        <f t="shared" ca="1" si="204"/>
        <v>-1.4139564894440709E+17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-1.4139564894440709E+17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-589148537268362.88</v>
      </c>
      <c r="L6239" s="444">
        <f t="shared" ca="1" si="204"/>
        <v>-1.4198479748167546E+17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-1.4198479748167546E+17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-591603322840314.38</v>
      </c>
      <c r="L6240" s="444">
        <f t="shared" ca="1" si="204"/>
        <v>-1.4257640080451578E+17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-1.4257640080451578E+17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-594068336685482.38</v>
      </c>
      <c r="L6241" s="444">
        <f t="shared" ca="1" si="204"/>
        <v>-1.4317046914120126E+17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-1.4317046914120126E+17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-596543621421671.88</v>
      </c>
      <c r="L6242" s="444">
        <f t="shared" ca="1" si="204"/>
        <v>-1.4376701276262293E+17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-1.4376701276262293E+17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-599029219844262.25</v>
      </c>
      <c r="L6243" s="444">
        <f t="shared" ca="1" si="204"/>
        <v>-1.443660419824672E+17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-1.443660419824672E+17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-601525174926946.63</v>
      </c>
      <c r="L6244" s="444">
        <f t="shared" ca="1" si="204"/>
        <v>-1.4496756715739414E+17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-1.4496756715739414E+17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-604031529822475.63</v>
      </c>
      <c r="L6245" s="444">
        <f t="shared" ca="1" si="204"/>
        <v>-1.4557159868721661E+17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-1.4557159868721661E+17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-606548327863402.5</v>
      </c>
      <c r="L6246" s="444">
        <f t="shared" ca="1" si="204"/>
        <v>-1.4617814701508E+17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-1.4617814701508E+17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-609075612562833.38</v>
      </c>
      <c r="L6247" s="444">
        <f t="shared" ca="1" si="204"/>
        <v>-1.4678722262764285E+17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-1.4678722262764285E+17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-611613427615178.5</v>
      </c>
      <c r="L6248" s="444">
        <f t="shared" ca="1" si="204"/>
        <v>-1.4739883605525802E+17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-1.4739883605525802E+17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-614161816896908.38</v>
      </c>
      <c r="L6249" s="444">
        <f t="shared" ca="1" si="204"/>
        <v>-1.4801299787215491E+17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-1.4801299787215491E+17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-616720824467312.13</v>
      </c>
      <c r="L6250" s="444">
        <f t="shared" ca="1" si="204"/>
        <v>-1.4862971869662224E+17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666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667</v>
      </c>
    </row>
    <row r="2" spans="1:13" ht="11.25" customHeight="1" x14ac:dyDescent="0.3">
      <c r="A2" s="465"/>
      <c r="B2" s="465"/>
      <c r="C2" s="466" t="s">
        <v>668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669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645</v>
      </c>
      <c r="B5" s="465" t="s">
        <v>659</v>
      </c>
      <c r="C5" s="466" t="s">
        <v>670</v>
      </c>
      <c r="D5" s="572" t="s">
        <v>671</v>
      </c>
      <c r="E5" s="557"/>
      <c r="F5" s="572" t="s">
        <v>672</v>
      </c>
      <c r="G5" s="557"/>
      <c r="H5" s="572" t="s">
        <v>673</v>
      </c>
      <c r="I5" s="557"/>
      <c r="J5" s="572" t="s">
        <v>674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675</v>
      </c>
      <c r="E6" s="188" t="s">
        <v>162</v>
      </c>
      <c r="F6" s="188" t="s">
        <v>675</v>
      </c>
      <c r="G6" s="188" t="s">
        <v>162</v>
      </c>
      <c r="H6" s="188" t="s">
        <v>675</v>
      </c>
      <c r="I6" s="188" t="s">
        <v>162</v>
      </c>
      <c r="J6" s="188" t="s">
        <v>675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676</v>
      </c>
      <c r="C1" s="473" t="s">
        <v>677</v>
      </c>
      <c r="D1" s="473" t="s">
        <v>678</v>
      </c>
      <c r="E1" s="473" t="s">
        <v>679</v>
      </c>
      <c r="F1" s="473" t="s">
        <v>680</v>
      </c>
      <c r="G1" s="473"/>
      <c r="H1" s="473"/>
    </row>
    <row r="2" spans="1:8" ht="11.25" customHeight="1" x14ac:dyDescent="0.3">
      <c r="A2" s="473" t="s">
        <v>681</v>
      </c>
      <c r="B2" s="295" t="s">
        <v>682</v>
      </c>
      <c r="C2" s="473" t="s">
        <v>683</v>
      </c>
      <c r="D2" s="473"/>
      <c r="E2" s="473" t="s">
        <v>684</v>
      </c>
      <c r="F2" s="473"/>
      <c r="G2" s="473"/>
      <c r="H2" s="473"/>
    </row>
    <row r="3" spans="1:8" ht="11.25" customHeight="1" x14ac:dyDescent="0.3">
      <c r="A3" s="473" t="s">
        <v>685</v>
      </c>
      <c r="B3" s="473" t="s">
        <v>686</v>
      </c>
      <c r="C3" s="473" t="s">
        <v>687</v>
      </c>
      <c r="D3" s="473"/>
      <c r="E3" s="473"/>
      <c r="F3" s="473"/>
      <c r="G3" s="473"/>
      <c r="H3" s="473"/>
    </row>
    <row r="4" spans="1:8" ht="11.25" customHeight="1" x14ac:dyDescent="0.3">
      <c r="A4" s="473" t="s">
        <v>688</v>
      </c>
      <c r="B4" s="474" t="s">
        <v>689</v>
      </c>
      <c r="C4" s="473" t="s">
        <v>690</v>
      </c>
      <c r="D4" s="473"/>
      <c r="E4" s="473" t="s">
        <v>691</v>
      </c>
      <c r="F4" s="473"/>
      <c r="G4" s="473"/>
      <c r="H4" s="473"/>
    </row>
    <row r="5" spans="1:8" ht="11.25" customHeight="1" x14ac:dyDescent="0.3">
      <c r="A5" s="473" t="s">
        <v>688</v>
      </c>
      <c r="B5" s="473" t="s">
        <v>692</v>
      </c>
      <c r="C5" s="473" t="s">
        <v>693</v>
      </c>
      <c r="D5" s="473"/>
      <c r="E5" s="473" t="s">
        <v>691</v>
      </c>
      <c r="F5" s="473"/>
      <c r="G5" s="473"/>
      <c r="H5" s="473"/>
    </row>
    <row r="6" spans="1:8" ht="11.25" customHeight="1" x14ac:dyDescent="0.3">
      <c r="A6" s="473" t="s">
        <v>622</v>
      </c>
      <c r="B6" s="473" t="s">
        <v>694</v>
      </c>
      <c r="C6" s="473" t="s">
        <v>695</v>
      </c>
      <c r="D6" s="473"/>
      <c r="E6" s="295" t="s">
        <v>696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697</v>
      </c>
      <c r="C7" s="473" t="s">
        <v>698</v>
      </c>
      <c r="D7" s="473"/>
      <c r="E7" s="473" t="s">
        <v>699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689</v>
      </c>
      <c r="C8" s="473" t="s">
        <v>700</v>
      </c>
      <c r="D8" s="473"/>
      <c r="E8" s="473"/>
      <c r="F8" s="473"/>
      <c r="G8" s="473"/>
      <c r="H8" s="473"/>
    </row>
    <row r="9" spans="1:8" ht="11.25" customHeight="1" x14ac:dyDescent="0.3">
      <c r="A9" s="473" t="s">
        <v>701</v>
      </c>
      <c r="B9" s="295" t="s">
        <v>702</v>
      </c>
      <c r="C9" s="473" t="s">
        <v>700</v>
      </c>
      <c r="D9" s="473"/>
      <c r="E9" s="473" t="s">
        <v>703</v>
      </c>
      <c r="F9" s="473"/>
      <c r="G9" s="473"/>
      <c r="H9" s="473"/>
    </row>
    <row r="10" spans="1:8" ht="11.25" customHeight="1" x14ac:dyDescent="0.3">
      <c r="A10" s="473" t="s">
        <v>704</v>
      </c>
      <c r="B10" s="473" t="s">
        <v>693</v>
      </c>
      <c r="C10" s="475" t="s">
        <v>705</v>
      </c>
      <c r="D10" s="475"/>
      <c r="E10" s="295" t="s">
        <v>706</v>
      </c>
      <c r="F10" s="473"/>
      <c r="G10" s="473"/>
      <c r="H10" s="473"/>
    </row>
    <row r="11" spans="1:8" ht="11.25" customHeight="1" x14ac:dyDescent="0.3">
      <c r="A11" s="473" t="s">
        <v>707</v>
      </c>
      <c r="B11" s="474" t="s">
        <v>708</v>
      </c>
      <c r="C11" s="473" t="s">
        <v>709</v>
      </c>
      <c r="D11" s="473"/>
      <c r="E11" s="476" t="s">
        <v>710</v>
      </c>
      <c r="F11" s="473"/>
      <c r="G11" s="473" t="s">
        <v>711</v>
      </c>
      <c r="H11" s="473" t="s">
        <v>712</v>
      </c>
    </row>
    <row r="12" spans="1:8" ht="11.25" customHeight="1" x14ac:dyDescent="0.3">
      <c r="A12" s="473" t="s">
        <v>713</v>
      </c>
      <c r="B12" s="473" t="s">
        <v>714</v>
      </c>
      <c r="C12" s="473" t="s">
        <v>715</v>
      </c>
      <c r="D12" s="473"/>
      <c r="E12" s="473" t="s">
        <v>716</v>
      </c>
      <c r="F12" s="473"/>
      <c r="G12" s="473"/>
      <c r="H12" s="473"/>
    </row>
    <row r="13" spans="1:8" ht="11.25" customHeight="1" x14ac:dyDescent="0.3">
      <c r="A13" s="473" t="s">
        <v>351</v>
      </c>
      <c r="B13" s="295" t="s">
        <v>682</v>
      </c>
      <c r="C13" s="473" t="s">
        <v>712</v>
      </c>
      <c r="D13" s="473"/>
      <c r="E13" s="474" t="s">
        <v>717</v>
      </c>
      <c r="F13" s="473"/>
      <c r="G13" s="473"/>
      <c r="H13" s="473"/>
    </row>
    <row r="14" spans="1:8" ht="11.25" customHeight="1" x14ac:dyDescent="0.3">
      <c r="A14" s="473" t="s">
        <v>718</v>
      </c>
      <c r="B14" s="473" t="s">
        <v>689</v>
      </c>
      <c r="C14" s="473" t="s">
        <v>690</v>
      </c>
      <c r="D14" s="473"/>
      <c r="E14" s="477" t="s">
        <v>719</v>
      </c>
      <c r="F14" s="473"/>
      <c r="G14" s="473"/>
      <c r="H14" s="473"/>
    </row>
    <row r="15" spans="1:8" ht="11.25" customHeight="1" x14ac:dyDescent="0.3">
      <c r="A15" s="473" t="s">
        <v>720</v>
      </c>
      <c r="B15" s="473" t="s">
        <v>721</v>
      </c>
      <c r="C15" s="473" t="s">
        <v>722</v>
      </c>
      <c r="D15" s="473"/>
      <c r="E15" s="295" t="s">
        <v>723</v>
      </c>
      <c r="F15" s="473"/>
      <c r="G15" s="473"/>
      <c r="H15" s="473"/>
    </row>
    <row r="16" spans="1:8" ht="11.25" customHeight="1" x14ac:dyDescent="0.3">
      <c r="A16" s="473" t="s">
        <v>724</v>
      </c>
      <c r="B16" s="295" t="s">
        <v>682</v>
      </c>
      <c r="C16" s="473" t="s">
        <v>698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725</v>
      </c>
      <c r="B17" s="474" t="s">
        <v>726</v>
      </c>
      <c r="C17" s="473" t="s">
        <v>698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727</v>
      </c>
      <c r="B18" s="473" t="s">
        <v>689</v>
      </c>
      <c r="C18" s="473" t="s">
        <v>728</v>
      </c>
      <c r="D18" s="473"/>
      <c r="E18" s="473" t="s">
        <v>729</v>
      </c>
      <c r="F18" s="473"/>
      <c r="G18" s="473"/>
      <c r="H18" s="473"/>
    </row>
    <row r="19" spans="1:8" ht="11.25" customHeight="1" x14ac:dyDescent="0.3">
      <c r="A19" s="473" t="s">
        <v>730</v>
      </c>
      <c r="B19" s="474" t="s">
        <v>686</v>
      </c>
      <c r="C19" s="473" t="s">
        <v>731</v>
      </c>
      <c r="D19" s="473"/>
      <c r="E19" s="476" t="s">
        <v>732</v>
      </c>
      <c r="F19" s="473"/>
      <c r="G19" s="473"/>
      <c r="H19" s="473"/>
    </row>
    <row r="20" spans="1:8" ht="11.25" customHeight="1" x14ac:dyDescent="0.3">
      <c r="A20" s="473" t="s">
        <v>733</v>
      </c>
      <c r="B20" s="473" t="s">
        <v>689</v>
      </c>
      <c r="C20" s="473" t="s">
        <v>731</v>
      </c>
      <c r="D20" s="473"/>
      <c r="E20" s="473" t="s">
        <v>732</v>
      </c>
      <c r="F20" s="473"/>
      <c r="G20" s="473"/>
      <c r="H20" s="473"/>
    </row>
    <row r="21" spans="1:8" ht="11.25" customHeight="1" x14ac:dyDescent="0.3">
      <c r="A21" s="473" t="s">
        <v>734</v>
      </c>
      <c r="B21" s="474" t="s">
        <v>686</v>
      </c>
      <c r="C21" s="473" t="s">
        <v>735</v>
      </c>
      <c r="D21" s="473" t="s">
        <v>736</v>
      </c>
      <c r="E21" s="473"/>
      <c r="F21" s="473"/>
      <c r="G21" s="473"/>
      <c r="H21" s="473"/>
    </row>
    <row r="22" spans="1:8" ht="11.25" customHeight="1" x14ac:dyDescent="0.3">
      <c r="A22" s="473" t="s">
        <v>734</v>
      </c>
      <c r="B22" s="473" t="s">
        <v>737</v>
      </c>
      <c r="C22" s="473" t="s">
        <v>738</v>
      </c>
      <c r="D22" s="473" t="s">
        <v>739</v>
      </c>
      <c r="E22" s="473"/>
      <c r="F22" s="473"/>
      <c r="G22" s="473"/>
      <c r="H22" s="473"/>
    </row>
    <row r="23" spans="1:8" ht="11.25" customHeight="1" x14ac:dyDescent="0.3">
      <c r="A23" s="473" t="s">
        <v>740</v>
      </c>
      <c r="B23" s="473" t="s">
        <v>686</v>
      </c>
      <c r="C23" s="473" t="s">
        <v>698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741</v>
      </c>
      <c r="B24" s="473" t="s">
        <v>742</v>
      </c>
      <c r="C24" s="473" t="s">
        <v>690</v>
      </c>
      <c r="D24" s="473"/>
      <c r="E24" s="295" t="s">
        <v>743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714</v>
      </c>
      <c r="C25" s="473" t="s">
        <v>744</v>
      </c>
      <c r="D25" s="473"/>
      <c r="E25" s="473" t="s">
        <v>745</v>
      </c>
      <c r="F25" s="473"/>
      <c r="G25" s="473"/>
      <c r="H25" s="473"/>
    </row>
    <row r="26" spans="1:8" ht="11.25" customHeight="1" x14ac:dyDescent="0.3">
      <c r="A26" s="473" t="s">
        <v>746</v>
      </c>
      <c r="B26" s="473" t="s">
        <v>689</v>
      </c>
      <c r="C26" s="473" t="s">
        <v>712</v>
      </c>
      <c r="D26" s="473"/>
      <c r="E26" s="473"/>
      <c r="F26" s="473" t="s">
        <v>747</v>
      </c>
      <c r="G26" s="473" t="s">
        <v>748</v>
      </c>
      <c r="H26" s="473"/>
    </row>
    <row r="27" spans="1:8" ht="11.25" customHeight="1" x14ac:dyDescent="0.3">
      <c r="A27" s="473" t="s">
        <v>749</v>
      </c>
      <c r="B27" s="473" t="s">
        <v>689</v>
      </c>
      <c r="C27" s="473" t="s">
        <v>690</v>
      </c>
      <c r="D27" s="475">
        <v>1116</v>
      </c>
      <c r="E27" s="295" t="s">
        <v>750</v>
      </c>
      <c r="F27" s="473"/>
      <c r="G27" s="473"/>
      <c r="H27" s="473"/>
    </row>
    <row r="28" spans="1:8" ht="11.25" customHeight="1" x14ac:dyDescent="0.3">
      <c r="A28" s="473" t="s">
        <v>751</v>
      </c>
      <c r="B28" s="475">
        <v>4403872289</v>
      </c>
      <c r="C28" s="473" t="s">
        <v>690</v>
      </c>
      <c r="D28" s="473"/>
      <c r="E28" s="473" t="s">
        <v>752</v>
      </c>
      <c r="F28" s="473"/>
      <c r="G28" s="473"/>
      <c r="H28" s="473"/>
    </row>
    <row r="29" spans="1:8" ht="11.25" customHeight="1" x14ac:dyDescent="0.3">
      <c r="A29" s="473" t="s">
        <v>753</v>
      </c>
      <c r="B29" s="295" t="s">
        <v>682</v>
      </c>
      <c r="C29" s="473" t="s">
        <v>698</v>
      </c>
      <c r="D29" s="473"/>
      <c r="E29" s="295" t="s">
        <v>754</v>
      </c>
      <c r="F29" s="473" t="s">
        <v>755</v>
      </c>
      <c r="G29" s="473" t="s">
        <v>756</v>
      </c>
      <c r="H29" s="473"/>
    </row>
    <row r="30" spans="1:8" ht="11.25" customHeight="1" x14ac:dyDescent="0.3">
      <c r="A30" s="473" t="s">
        <v>757</v>
      </c>
      <c r="B30" s="473" t="s">
        <v>714</v>
      </c>
      <c r="C30" s="473" t="s">
        <v>758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759</v>
      </c>
      <c r="B31" s="473" t="s">
        <v>689</v>
      </c>
      <c r="C31" s="473" t="s">
        <v>690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760</v>
      </c>
      <c r="B32" s="473" t="s">
        <v>689</v>
      </c>
      <c r="C32" s="473" t="s">
        <v>712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761</v>
      </c>
      <c r="B33" s="476" t="s">
        <v>762</v>
      </c>
      <c r="C33" s="473" t="s">
        <v>712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763</v>
      </c>
      <c r="B34" s="473" t="s">
        <v>764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765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766</v>
      </c>
      <c r="G2" s="65"/>
      <c r="I2" s="92" t="s">
        <v>767</v>
      </c>
    </row>
    <row r="3" spans="1:10" ht="14.25" customHeight="1" x14ac:dyDescent="0.3">
      <c r="A3" s="92" t="s">
        <v>768</v>
      </c>
      <c r="B3" s="478"/>
      <c r="C3" s="479"/>
      <c r="E3" s="480" t="s">
        <v>769</v>
      </c>
      <c r="F3" s="92" t="s">
        <v>770</v>
      </c>
      <c r="G3" s="65"/>
      <c r="I3" s="481">
        <v>0.46899999999999997</v>
      </c>
      <c r="J3" s="92" t="s">
        <v>771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772</v>
      </c>
      <c r="B6" s="478"/>
      <c r="C6" s="479"/>
      <c r="E6" s="480" t="s">
        <v>773</v>
      </c>
      <c r="F6" s="92" t="s">
        <v>718</v>
      </c>
      <c r="G6" s="65"/>
      <c r="I6" s="482">
        <v>0.46899999999999997</v>
      </c>
      <c r="J6" s="92" t="s">
        <v>771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774</v>
      </c>
      <c r="C11" s="479" t="s">
        <v>775</v>
      </c>
      <c r="D11" s="86" t="s">
        <v>776</v>
      </c>
      <c r="E11" s="480" t="s">
        <v>777</v>
      </c>
      <c r="F11" s="86" t="s">
        <v>778</v>
      </c>
      <c r="G11" s="65" t="s">
        <v>779</v>
      </c>
      <c r="H11" s="86" t="s">
        <v>780</v>
      </c>
    </row>
    <row r="12" spans="1:10" ht="14.25" customHeight="1" x14ac:dyDescent="0.3">
      <c r="A12" s="86" t="s">
        <v>781</v>
      </c>
      <c r="B12" s="478">
        <v>110059119914</v>
      </c>
      <c r="C12" s="483" t="s">
        <v>782</v>
      </c>
      <c r="D12" s="86" t="s">
        <v>770</v>
      </c>
      <c r="E12" s="480">
        <v>8.2900000000000001E-2</v>
      </c>
      <c r="F12" s="86" t="s">
        <v>783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784</v>
      </c>
      <c r="D13" s="86" t="s">
        <v>770</v>
      </c>
      <c r="E13" s="480">
        <v>8.2900000000000001E-2</v>
      </c>
      <c r="F13" s="86" t="s">
        <v>783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785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659</v>
      </c>
      <c r="B2" s="488" t="s">
        <v>774</v>
      </c>
      <c r="C2" s="489" t="s">
        <v>786</v>
      </c>
      <c r="D2" s="489" t="s">
        <v>787</v>
      </c>
      <c r="E2" s="489" t="s">
        <v>788</v>
      </c>
      <c r="F2" s="489" t="s">
        <v>789</v>
      </c>
      <c r="G2" s="489" t="s">
        <v>790</v>
      </c>
      <c r="H2" s="489" t="s">
        <v>791</v>
      </c>
      <c r="I2" s="490" t="s">
        <v>792</v>
      </c>
      <c r="J2" s="490" t="s">
        <v>793</v>
      </c>
      <c r="K2" s="490" t="s">
        <v>794</v>
      </c>
      <c r="L2" s="490" t="s">
        <v>795</v>
      </c>
      <c r="M2" s="491" t="s">
        <v>796</v>
      </c>
      <c r="N2" s="491" t="s">
        <v>797</v>
      </c>
      <c r="O2" s="491" t="s">
        <v>794</v>
      </c>
      <c r="P2" s="491" t="s">
        <v>795</v>
      </c>
      <c r="Q2" s="492"/>
      <c r="R2" s="493" t="s">
        <v>798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799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800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801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802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800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801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799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800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801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799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803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800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801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2026-10-21T10:00:51Z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